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D99D122F-4586-4DFA-9F3F-42BACEFD8165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69" l="1"/>
  <c r="C43" i="88" l="1"/>
  <c r="G17" i="69" l="1"/>
  <c r="J17" i="69"/>
  <c r="O17" i="69"/>
  <c r="M13" i="69"/>
  <c r="J13" i="69"/>
  <c r="G13" i="69"/>
  <c r="J55" i="58" l="1"/>
  <c r="J54" i="58" s="1"/>
  <c r="J21" i="58"/>
  <c r="J12" i="58"/>
  <c r="J11" i="58" l="1"/>
  <c r="J10" i="58" l="1"/>
  <c r="K11" i="58" s="1"/>
  <c r="L211" i="62"/>
  <c r="L184" i="62"/>
  <c r="L183" i="62" s="1"/>
  <c r="K10" i="58" l="1"/>
  <c r="K12" i="58"/>
  <c r="K21" i="58"/>
  <c r="K55" i="58"/>
  <c r="K54" i="58"/>
  <c r="I11" i="81"/>
  <c r="I10" i="81" s="1"/>
  <c r="J12" i="81" s="1"/>
  <c r="J11" i="81" l="1"/>
  <c r="C37" i="88"/>
  <c r="J10" i="81"/>
  <c r="L111" i="62"/>
  <c r="L12" i="62" s="1"/>
  <c r="L11" i="62" s="1"/>
  <c r="C16" i="88" s="1"/>
  <c r="J281" i="76" l="1"/>
  <c r="J280" i="76"/>
  <c r="J279" i="76"/>
  <c r="J278" i="76"/>
  <c r="J277" i="76"/>
  <c r="J276" i="76"/>
  <c r="J275" i="76"/>
  <c r="J274" i="76"/>
  <c r="J273" i="76"/>
  <c r="J272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32" i="73"/>
  <c r="J31" i="73"/>
  <c r="J30" i="73"/>
  <c r="J29" i="73"/>
  <c r="J27" i="73"/>
  <c r="J26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18" i="72"/>
  <c r="L17" i="72"/>
  <c r="L16" i="72"/>
  <c r="L15" i="72"/>
  <c r="L14" i="72"/>
  <c r="L13" i="72"/>
  <c r="L12" i="72"/>
  <c r="L11" i="72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3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17" i="61"/>
  <c r="T16" i="61"/>
  <c r="T14" i="61"/>
  <c r="T13" i="61"/>
  <c r="T12" i="61"/>
  <c r="T11" i="61"/>
  <c r="C38" i="88" l="1"/>
  <c r="C23" i="88"/>
  <c r="C12" i="88"/>
  <c r="C11" i="88" l="1"/>
  <c r="C10" i="88" l="1"/>
  <c r="C42" i="88" l="1"/>
  <c r="P17" i="69" s="1"/>
  <c r="D10" i="88" l="1"/>
  <c r="L11" i="58"/>
  <c r="L12" i="58"/>
  <c r="L21" i="58"/>
  <c r="L10" i="58"/>
  <c r="L55" i="58"/>
  <c r="L54" i="58"/>
  <c r="K12" i="81"/>
  <c r="K11" i="81"/>
  <c r="K10" i="81"/>
  <c r="K281" i="76"/>
  <c r="K278" i="76"/>
  <c r="K275" i="76"/>
  <c r="K272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83" i="76"/>
  <c r="K280" i="76"/>
  <c r="K277" i="76"/>
  <c r="K274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279" i="76"/>
  <c r="K60" i="76"/>
  <c r="K31" i="76"/>
  <c r="K16" i="76"/>
  <c r="L12" i="74"/>
  <c r="K27" i="73"/>
  <c r="K23" i="73"/>
  <c r="K15" i="73"/>
  <c r="M17" i="72"/>
  <c r="P154" i="69"/>
  <c r="P148" i="69"/>
  <c r="P142" i="69"/>
  <c r="P136" i="69"/>
  <c r="P133" i="69"/>
  <c r="P127" i="69"/>
  <c r="P121" i="69"/>
  <c r="P115" i="69"/>
  <c r="P109" i="69"/>
  <c r="P103" i="69"/>
  <c r="P97" i="69"/>
  <c r="P91" i="69"/>
  <c r="P85" i="69"/>
  <c r="P79" i="69"/>
  <c r="P73" i="69"/>
  <c r="P70" i="69"/>
  <c r="P64" i="69"/>
  <c r="P58" i="69"/>
  <c r="P52" i="69"/>
  <c r="P49" i="69"/>
  <c r="P43" i="69"/>
  <c r="P37" i="69"/>
  <c r="P31" i="69"/>
  <c r="P28" i="69"/>
  <c r="P22" i="69"/>
  <c r="P19" i="69"/>
  <c r="P11" i="69"/>
  <c r="K12" i="67"/>
  <c r="L23" i="66"/>
  <c r="L16" i="66"/>
  <c r="L21" i="65"/>
  <c r="L14" i="65"/>
  <c r="O13" i="64"/>
  <c r="N65" i="63"/>
  <c r="N59" i="63"/>
  <c r="N53" i="63"/>
  <c r="N50" i="63"/>
  <c r="N44" i="63"/>
  <c r="N38" i="63"/>
  <c r="N32" i="63"/>
  <c r="N25" i="63"/>
  <c r="N19" i="63"/>
  <c r="N16" i="63"/>
  <c r="O247" i="62"/>
  <c r="O241" i="62"/>
  <c r="O234" i="62"/>
  <c r="O226" i="62"/>
  <c r="O222" i="62"/>
  <c r="O216" i="62"/>
  <c r="K269" i="76"/>
  <c r="K260" i="76"/>
  <c r="K251" i="76"/>
  <c r="K242" i="76"/>
  <c r="K233" i="76"/>
  <c r="K224" i="76"/>
  <c r="K215" i="76"/>
  <c r="K205" i="76"/>
  <c r="K196" i="76"/>
  <c r="K187" i="76"/>
  <c r="K178" i="76"/>
  <c r="K169" i="76"/>
  <c r="K160" i="76"/>
  <c r="K151" i="76"/>
  <c r="K142" i="76"/>
  <c r="K133" i="76"/>
  <c r="K124" i="76"/>
  <c r="K115" i="76"/>
  <c r="K106" i="76"/>
  <c r="K97" i="76"/>
  <c r="K88" i="76"/>
  <c r="K79" i="76"/>
  <c r="K70" i="76"/>
  <c r="K61" i="76"/>
  <c r="K52" i="76"/>
  <c r="K43" i="76"/>
  <c r="K34" i="76"/>
  <c r="K23" i="76"/>
  <c r="K19" i="76"/>
  <c r="K13" i="76"/>
  <c r="L15" i="74"/>
  <c r="K31" i="73"/>
  <c r="K19" i="73"/>
  <c r="K12" i="73"/>
  <c r="M14" i="72"/>
  <c r="P157" i="69"/>
  <c r="P151" i="69"/>
  <c r="P145" i="69"/>
  <c r="P139" i="69"/>
  <c r="P130" i="69"/>
  <c r="P124" i="69"/>
  <c r="P118" i="69"/>
  <c r="P112" i="69"/>
  <c r="P106" i="69"/>
  <c r="P100" i="69"/>
  <c r="P94" i="69"/>
  <c r="P88" i="69"/>
  <c r="P82" i="69"/>
  <c r="P76" i="69"/>
  <c r="P67" i="69"/>
  <c r="P61" i="69"/>
  <c r="P55" i="69"/>
  <c r="P46" i="69"/>
  <c r="P40" i="69"/>
  <c r="P34" i="69"/>
  <c r="P25" i="69"/>
  <c r="P14" i="69"/>
  <c r="K15" i="67"/>
  <c r="L20" i="66"/>
  <c r="L13" i="66"/>
  <c r="L18" i="65"/>
  <c r="L11" i="65"/>
  <c r="N71" i="63"/>
  <c r="N68" i="63"/>
  <c r="N62" i="63"/>
  <c r="N56" i="63"/>
  <c r="N47" i="63"/>
  <c r="N41" i="63"/>
  <c r="N35" i="63"/>
  <c r="N29" i="63"/>
  <c r="N22" i="63"/>
  <c r="N13" i="63"/>
  <c r="O244" i="62"/>
  <c r="O237" i="62"/>
  <c r="O230" i="62"/>
  <c r="O219" i="62"/>
  <c r="K26" i="76"/>
  <c r="K273" i="76"/>
  <c r="K263" i="76"/>
  <c r="K254" i="76"/>
  <c r="K245" i="76"/>
  <c r="K236" i="76"/>
  <c r="K227" i="76"/>
  <c r="K218" i="76"/>
  <c r="K208" i="76"/>
  <c r="K199" i="76"/>
  <c r="K190" i="76"/>
  <c r="K181" i="76"/>
  <c r="K172" i="76"/>
  <c r="K163" i="76"/>
  <c r="K154" i="76"/>
  <c r="K145" i="76"/>
  <c r="K136" i="76"/>
  <c r="K127" i="76"/>
  <c r="K118" i="76"/>
  <c r="K109" i="76"/>
  <c r="K100" i="76"/>
  <c r="K91" i="76"/>
  <c r="K82" i="76"/>
  <c r="K73" i="76"/>
  <c r="K64" i="76"/>
  <c r="K55" i="76"/>
  <c r="K46" i="76"/>
  <c r="K37" i="76"/>
  <c r="K29" i="76"/>
  <c r="K21" i="76"/>
  <c r="K18" i="76"/>
  <c r="K15" i="76"/>
  <c r="K12" i="76"/>
  <c r="L14" i="74"/>
  <c r="L11" i="74"/>
  <c r="K30" i="73"/>
  <c r="K26" i="73"/>
  <c r="K22" i="73"/>
  <c r="K18" i="73"/>
  <c r="K14" i="73"/>
  <c r="K11" i="73"/>
  <c r="M16" i="72"/>
  <c r="M13" i="72"/>
  <c r="M11" i="72"/>
  <c r="P156" i="69"/>
  <c r="P153" i="69"/>
  <c r="P150" i="69"/>
  <c r="P147" i="69"/>
  <c r="P144" i="69"/>
  <c r="P141" i="69"/>
  <c r="P138" i="69"/>
  <c r="P135" i="69"/>
  <c r="P132" i="69"/>
  <c r="P129" i="69"/>
  <c r="P126" i="69"/>
  <c r="P123" i="69"/>
  <c r="P120" i="69"/>
  <c r="P117" i="69"/>
  <c r="P114" i="69"/>
  <c r="P111" i="69"/>
  <c r="P108" i="69"/>
  <c r="P105" i="69"/>
  <c r="P102" i="69"/>
  <c r="P99" i="69"/>
  <c r="P96" i="69"/>
  <c r="P93" i="69"/>
  <c r="P90" i="69"/>
  <c r="P87" i="69"/>
  <c r="P84" i="69"/>
  <c r="P81" i="69"/>
  <c r="P78" i="69"/>
  <c r="P75" i="69"/>
  <c r="P72" i="69"/>
  <c r="P69" i="69"/>
  <c r="P66" i="69"/>
  <c r="P63" i="69"/>
  <c r="P60" i="69"/>
  <c r="P57" i="69"/>
  <c r="P54" i="69"/>
  <c r="P51" i="69"/>
  <c r="P48" i="69"/>
  <c r="P45" i="69"/>
  <c r="P42" i="69"/>
  <c r="P39" i="69"/>
  <c r="P36" i="69"/>
  <c r="K32" i="76"/>
  <c r="K25" i="76"/>
  <c r="K28" i="76"/>
  <c r="K20" i="76"/>
  <c r="K14" i="76"/>
  <c r="K32" i="73"/>
  <c r="K24" i="73"/>
  <c r="K16" i="73"/>
  <c r="M18" i="72"/>
  <c r="P158" i="69"/>
  <c r="P152" i="69"/>
  <c r="P143" i="69"/>
  <c r="P140" i="69"/>
  <c r="P137" i="69"/>
  <c r="P128" i="69"/>
  <c r="P122" i="69"/>
  <c r="P116" i="69"/>
  <c r="P110" i="69"/>
  <c r="P98" i="69"/>
  <c r="P92" i="69"/>
  <c r="P86" i="69"/>
  <c r="P80" i="69"/>
  <c r="P74" i="69"/>
  <c r="P68" i="69"/>
  <c r="P56" i="69"/>
  <c r="P50" i="69"/>
  <c r="P38" i="69"/>
  <c r="P32" i="69"/>
  <c r="P26" i="69"/>
  <c r="P20" i="69"/>
  <c r="P12" i="69"/>
  <c r="K13" i="67"/>
  <c r="L24" i="66"/>
  <c r="L17" i="66"/>
  <c r="L11" i="66"/>
  <c r="L19" i="65"/>
  <c r="O14" i="64"/>
  <c r="N69" i="63"/>
  <c r="K276" i="76"/>
  <c r="K266" i="76"/>
  <c r="K257" i="76"/>
  <c r="K248" i="76"/>
  <c r="K239" i="76"/>
  <c r="K230" i="76"/>
  <c r="K221" i="76"/>
  <c r="K212" i="76"/>
  <c r="K202" i="76"/>
  <c r="K193" i="76"/>
  <c r="K184" i="76"/>
  <c r="K175" i="76"/>
  <c r="K166" i="76"/>
  <c r="K157" i="76"/>
  <c r="K148" i="76"/>
  <c r="K139" i="76"/>
  <c r="K130" i="76"/>
  <c r="K121" i="76"/>
  <c r="K112" i="76"/>
  <c r="K103" i="76"/>
  <c r="K94" i="76"/>
  <c r="K85" i="76"/>
  <c r="K76" i="76"/>
  <c r="K67" i="76"/>
  <c r="K58" i="76"/>
  <c r="K49" i="76"/>
  <c r="K40" i="76"/>
  <c r="K17" i="76"/>
  <c r="K11" i="76"/>
  <c r="L13" i="74"/>
  <c r="K29" i="73"/>
  <c r="K21" i="73"/>
  <c r="K13" i="73"/>
  <c r="M15" i="72"/>
  <c r="M12" i="72"/>
  <c r="P155" i="69"/>
  <c r="P149" i="69"/>
  <c r="P146" i="69"/>
  <c r="P134" i="69"/>
  <c r="P131" i="69"/>
  <c r="P125" i="69"/>
  <c r="P119" i="69"/>
  <c r="P113" i="69"/>
  <c r="P107" i="69"/>
  <c r="P104" i="69"/>
  <c r="P101" i="69"/>
  <c r="P95" i="69"/>
  <c r="P89" i="69"/>
  <c r="P83" i="69"/>
  <c r="P77" i="69"/>
  <c r="P71" i="69"/>
  <c r="P65" i="69"/>
  <c r="P62" i="69"/>
  <c r="P59" i="69"/>
  <c r="P53" i="69"/>
  <c r="P47" i="69"/>
  <c r="P44" i="69"/>
  <c r="P41" i="69"/>
  <c r="P35" i="69"/>
  <c r="P29" i="69"/>
  <c r="P23" i="69"/>
  <c r="P15" i="69"/>
  <c r="K16" i="67"/>
  <c r="L21" i="66"/>
  <c r="L14" i="66"/>
  <c r="L15" i="65"/>
  <c r="L12" i="65"/>
  <c r="O11" i="64"/>
  <c r="N64" i="63"/>
  <c r="N57" i="63"/>
  <c r="N46" i="63"/>
  <c r="N39" i="63"/>
  <c r="N28" i="63"/>
  <c r="N20" i="63"/>
  <c r="O246" i="62"/>
  <c r="O238" i="62"/>
  <c r="O224" i="62"/>
  <c r="O217" i="62"/>
  <c r="O206" i="62"/>
  <c r="O201" i="62"/>
  <c r="O228" i="62"/>
  <c r="O191" i="62"/>
  <c r="O186" i="62"/>
  <c r="O183" i="62"/>
  <c r="O176" i="62"/>
  <c r="O170" i="62"/>
  <c r="O164" i="62"/>
  <c r="O161" i="62"/>
  <c r="O155" i="62"/>
  <c r="O149" i="62"/>
  <c r="O143" i="62"/>
  <c r="O137" i="62"/>
  <c r="O131" i="62"/>
  <c r="O128" i="62"/>
  <c r="O122" i="62"/>
  <c r="O116" i="62"/>
  <c r="O109" i="62"/>
  <c r="O103" i="62"/>
  <c r="O97" i="62"/>
  <c r="O91" i="62"/>
  <c r="O85" i="62"/>
  <c r="O79" i="62"/>
  <c r="O76" i="62"/>
  <c r="O70" i="62"/>
  <c r="O64" i="62"/>
  <c r="O61" i="62"/>
  <c r="O55" i="62"/>
  <c r="O49" i="62"/>
  <c r="O45" i="62"/>
  <c r="O42" i="62"/>
  <c r="O36" i="62"/>
  <c r="O33" i="62"/>
  <c r="O27" i="62"/>
  <c r="O18" i="62"/>
  <c r="O15" i="62"/>
  <c r="U16" i="61"/>
  <c r="O57" i="62"/>
  <c r="O44" i="62"/>
  <c r="O35" i="62"/>
  <c r="O26" i="62"/>
  <c r="O20" i="62"/>
  <c r="U14" i="61"/>
  <c r="N21" i="63"/>
  <c r="O218" i="62"/>
  <c r="P27" i="69"/>
  <c r="P18" i="69"/>
  <c r="K14" i="67"/>
  <c r="L19" i="66"/>
  <c r="L20" i="65"/>
  <c r="O15" i="64"/>
  <c r="N67" i="63"/>
  <c r="N60" i="63"/>
  <c r="N49" i="63"/>
  <c r="N42" i="63"/>
  <c r="N31" i="63"/>
  <c r="N23" i="63"/>
  <c r="N12" i="63"/>
  <c r="O242" i="62"/>
  <c r="O229" i="62"/>
  <c r="O220" i="62"/>
  <c r="O213" i="62"/>
  <c r="O209" i="62"/>
  <c r="O203" i="62"/>
  <c r="O199" i="62"/>
  <c r="O194" i="62"/>
  <c r="O189" i="62"/>
  <c r="O179" i="62"/>
  <c r="O173" i="62"/>
  <c r="O167" i="62"/>
  <c r="O158" i="62"/>
  <c r="O152" i="62"/>
  <c r="O146" i="62"/>
  <c r="O140" i="62"/>
  <c r="O134" i="62"/>
  <c r="O125" i="62"/>
  <c r="O119" i="62"/>
  <c r="O113" i="62"/>
  <c r="O106" i="62"/>
  <c r="O100" i="62"/>
  <c r="O94" i="62"/>
  <c r="O88" i="62"/>
  <c r="O82" i="62"/>
  <c r="O73" i="62"/>
  <c r="O67" i="62"/>
  <c r="O58" i="62"/>
  <c r="O52" i="62"/>
  <c r="O39" i="62"/>
  <c r="O30" i="62"/>
  <c r="O24" i="62"/>
  <c r="O21" i="62"/>
  <c r="O12" i="62"/>
  <c r="U12" i="61"/>
  <c r="O51" i="62"/>
  <c r="O38" i="62"/>
  <c r="O29" i="62"/>
  <c r="O17" i="62"/>
  <c r="U11" i="61"/>
  <c r="N58" i="63"/>
  <c r="N33" i="63"/>
  <c r="O240" i="62"/>
  <c r="N63" i="63"/>
  <c r="N52" i="63"/>
  <c r="N45" i="63"/>
  <c r="N34" i="63"/>
  <c r="N27" i="63"/>
  <c r="N15" i="63"/>
  <c r="O245" i="62"/>
  <c r="O233" i="62"/>
  <c r="O223" i="62"/>
  <c r="O236" i="62"/>
  <c r="O215" i="62"/>
  <c r="O212" i="62"/>
  <c r="O205" i="62"/>
  <c r="O202" i="62"/>
  <c r="O200" i="62"/>
  <c r="O198" i="62"/>
  <c r="O193" i="62"/>
  <c r="O190" i="62"/>
  <c r="O185" i="62"/>
  <c r="O178" i="62"/>
  <c r="O175" i="62"/>
  <c r="O169" i="62"/>
  <c r="O166" i="62"/>
  <c r="O160" i="62"/>
  <c r="O154" i="62"/>
  <c r="O151" i="62"/>
  <c r="O145" i="62"/>
  <c r="O139" i="62"/>
  <c r="O136" i="62"/>
  <c r="O130" i="62"/>
  <c r="O124" i="62"/>
  <c r="O121" i="62"/>
  <c r="O115" i="62"/>
  <c r="O108" i="62"/>
  <c r="O102" i="62"/>
  <c r="O99" i="62"/>
  <c r="O93" i="62"/>
  <c r="O90" i="62"/>
  <c r="O87" i="62"/>
  <c r="O81" i="62"/>
  <c r="O78" i="62"/>
  <c r="O72" i="62"/>
  <c r="O69" i="62"/>
  <c r="O63" i="62"/>
  <c r="O54" i="62"/>
  <c r="O41" i="62"/>
  <c r="O23" i="62"/>
  <c r="O14" i="62"/>
  <c r="N51" i="63"/>
  <c r="N14" i="63"/>
  <c r="O231" i="62"/>
  <c r="P30" i="69"/>
  <c r="P21" i="69"/>
  <c r="K17" i="67"/>
  <c r="L22" i="66"/>
  <c r="L12" i="66"/>
  <c r="L13" i="65"/>
  <c r="N70" i="63"/>
  <c r="N66" i="63"/>
  <c r="N55" i="63"/>
  <c r="N48" i="63"/>
  <c r="N37" i="63"/>
  <c r="N30" i="63"/>
  <c r="N18" i="63"/>
  <c r="N11" i="63"/>
  <c r="O227" i="62"/>
  <c r="O208" i="62"/>
  <c r="O196" i="62"/>
  <c r="O188" i="62"/>
  <c r="O181" i="62"/>
  <c r="O172" i="62"/>
  <c r="O163" i="62"/>
  <c r="O157" i="62"/>
  <c r="O148" i="62"/>
  <c r="O142" i="62"/>
  <c r="O133" i="62"/>
  <c r="O127" i="62"/>
  <c r="O118" i="62"/>
  <c r="O112" i="62"/>
  <c r="O105" i="62"/>
  <c r="O96" i="62"/>
  <c r="O84" i="62"/>
  <c r="O75" i="62"/>
  <c r="O66" i="62"/>
  <c r="O60" i="62"/>
  <c r="O48" i="62"/>
  <c r="O32" i="62"/>
  <c r="O11" i="62"/>
  <c r="N40" i="63"/>
  <c r="P33" i="69"/>
  <c r="P24" i="69"/>
  <c r="P13" i="69"/>
  <c r="K11" i="67"/>
  <c r="L15" i="66"/>
  <c r="L16" i="65"/>
  <c r="O12" i="64"/>
  <c r="N61" i="63"/>
  <c r="N54" i="63"/>
  <c r="N43" i="63"/>
  <c r="N36" i="63"/>
  <c r="N24" i="63"/>
  <c r="N17" i="63"/>
  <c r="O243" i="62"/>
  <c r="O235" i="62"/>
  <c r="O221" i="62"/>
  <c r="O214" i="62"/>
  <c r="O211" i="62"/>
  <c r="O207" i="62"/>
  <c r="O204" i="62"/>
  <c r="O239" i="62"/>
  <c r="O232" i="62"/>
  <c r="O197" i="62"/>
  <c r="O195" i="62"/>
  <c r="O192" i="62"/>
  <c r="O225" i="62"/>
  <c r="O187" i="62"/>
  <c r="O184" i="62"/>
  <c r="O180" i="62"/>
  <c r="O177" i="62"/>
  <c r="O174" i="62"/>
  <c r="O171" i="62"/>
  <c r="O168" i="62"/>
  <c r="O165" i="62"/>
  <c r="O162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4" i="62"/>
  <c r="O111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17" i="61"/>
  <c r="U13" i="61"/>
  <c r="D25" i="88"/>
  <c r="D32" i="88"/>
  <c r="D40" i="88"/>
  <c r="D23" i="88"/>
  <c r="D30" i="88"/>
  <c r="D31" i="88"/>
  <c r="D39" i="88"/>
  <c r="D22" i="88"/>
  <c r="D29" i="88"/>
  <c r="D38" i="88"/>
  <c r="D28" i="88"/>
  <c r="D14" i="88"/>
  <c r="D34" i="88"/>
  <c r="D42" i="88"/>
  <c r="D20" i="88"/>
  <c r="D41" i="88"/>
  <c r="D16" i="88"/>
  <c r="D33" i="88"/>
  <c r="D24" i="88"/>
  <c r="D36" i="88"/>
  <c r="D37" i="88"/>
  <c r="D15" i="88"/>
  <c r="D35" i="88"/>
  <c r="D13" i="88"/>
  <c r="D21" i="88"/>
  <c r="D27" i="88"/>
  <c r="D18" i="88"/>
  <c r="D19" i="88"/>
  <c r="D26" i="88"/>
  <c r="D17" i="88"/>
  <c r="D12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30331]}"/>
    <s v="{[Medida].[Medida].&amp;[2]}"/>
    <s v="{[Keren].[Keren].[All]}"/>
    <s v="{[Cheshbon KM].[Hie Peilut].[Chevra].&amp;[381]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2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3" si="21">
        <n x="1" s="1"/>
        <n x="19"/>
        <n x="20"/>
      </t>
    </mdx>
    <mdx n="0" f="v">
      <t c="3" si="21">
        <n x="1" s="1"/>
        <n x="22"/>
        <n x="20"/>
      </t>
    </mdx>
    <mdx n="0" f="v">
      <t c="3" si="21">
        <n x="1" s="1"/>
        <n x="23"/>
        <n x="20"/>
      </t>
    </mdx>
    <mdx n="0" f="v">
      <t c="3" si="21">
        <n x="1" s="1"/>
        <n x="24"/>
        <n x="20"/>
      </t>
    </mdx>
    <mdx n="0" f="v">
      <t c="3" si="21">
        <n x="1" s="1"/>
        <n x="25"/>
        <n x="20"/>
      </t>
    </mdx>
    <mdx n="0" f="v">
      <t c="3" si="21">
        <n x="1" s="1"/>
        <n x="26"/>
        <n x="20"/>
      </t>
    </mdx>
    <mdx n="0" f="v">
      <t c="3" si="21">
        <n x="1" s="1"/>
        <n x="27"/>
        <n x="20"/>
      </t>
    </mdx>
    <mdx n="0" f="v">
      <t c="3" si="21">
        <n x="1" s="1"/>
        <n x="28"/>
        <n x="20"/>
      </t>
    </mdx>
    <mdx n="0" f="v">
      <t c="3" si="21">
        <n x="1" s="1"/>
        <n x="29"/>
        <n x="20"/>
      </t>
    </mdx>
    <mdx n="0" f="v">
      <t c="3" si="21">
        <n x="1" s="1"/>
        <n x="30"/>
        <n x="20"/>
      </t>
    </mdx>
  </mdxMetadata>
  <valueMetadata count="2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</valueMetadata>
</metadata>
</file>

<file path=xl/sharedStrings.xml><?xml version="1.0" encoding="utf-8"?>
<sst xmlns="http://schemas.openxmlformats.org/spreadsheetml/2006/main" count="5283" uniqueCount="1926">
  <si>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</si>
  <si>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</si>
  <si>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</si>
  <si>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</si>
  <si>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</si>
  <si>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</si>
  <si>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</si>
  <si>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</si>
  <si>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</si>
  <si>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</si>
  <si>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</si>
  <si>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</si>
  <si>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</si>
  <si>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</si>
  <si>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</si>
  <si>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</si>
  <si>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</si>
  <si>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</si>
  <si>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</si>
  <si>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</si>
  <si>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</si>
  <si>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</si>
  <si>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</si>
  <si>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</si>
  <si>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</si>
  <si>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</si>
  <si>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</si>
  <si>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</si>
  <si>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</si>
  <si>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</si>
  <si>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</si>
  <si>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</si>
  <si>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</si>
  <si>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</si>
  <si>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</si>
  <si>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</si>
  <si>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</si>
  <si>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</si>
  <si>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</si>
  <si>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</si>
  <si>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</si>
  <si>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</si>
  <si>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</si>
  <si>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</si>
  <si>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</si>
  <si>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</si>
  <si>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</si>
  <si>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</si>
  <si>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</si>
  <si>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</si>
  <si>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</si>
  <si>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</si>
  <si>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</si>
  <si>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</si>
  <si>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</si>
  <si>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</si>
  <si>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</si>
  <si>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</si>
  <si>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</si>
  <si>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</si>
  <si>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</si>
  <si>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</si>
  <si>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</si>
  <si>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</si>
  <si>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</si>
  <si>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</si>
  <si>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</si>
  <si>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</si>
  <si>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</si>
  <si>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</si>
  <si>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</si>
  <si>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</si>
  <si>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</si>
  <si>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</si>
  <si>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</si>
  <si>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</si>
  <si>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</si>
  <si>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</si>
  <si>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</si>
  <si>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</si>
  <si>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</si>
  <si>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</si>
  <si>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</si>
  <si>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</si>
  <si>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</si>
  <si>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</si>
  <si>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</si>
  <si>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</si>
  <si>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</si>
  <si>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</si>
  <si>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</si>
  <si>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</si>
  <si>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</si>
  <si>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</si>
  <si>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</si>
  <si>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</si>
  <si>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</si>
  <si>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</si>
  <si>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</si>
  <si>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</si>
  <si>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</si>
  <si>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</si>
  <si>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</si>
  <si>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</si>
  <si>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</si>
  <si>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</si>
  <si>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</si>
  <si>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</si>
  <si>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</si>
  <si>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</si>
  <si>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</si>
  <si>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</si>
  <si>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</si>
  <si>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</si>
  <si>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</si>
  <si>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</si>
  <si>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</si>
  <si>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</si>
  <si>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</si>
  <si>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</si>
  <si>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</si>
  <si>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</si>
  <si>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</si>
  <si>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</si>
  <si>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</si>
  <si>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</si>
  <si>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</si>
  <si>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</si>
  <si>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</si>
  <si>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</si>
  <si>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</si>
  <si>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</si>
  <si>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</si>
  <si>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</si>
  <si>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</si>
  <si>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</si>
  <si>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</si>
  <si>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</si>
  <si>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</si>
  <si>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</si>
  <si>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</si>
  <si>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</si>
  <si>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</si>
  <si>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</si>
  <si>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</si>
  <si>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</si>
  <si>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</si>
  <si>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</si>
  <si>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</si>
  <si>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</si>
  <si>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</si>
  <si>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</si>
  <si>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</si>
  <si>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</si>
  <si>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</si>
  <si>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</si>
  <si>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</si>
  <si>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</si>
  <si>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</si>
  <si>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</si>
  <si>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</si>
  <si>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</si>
  <si>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</si>
  <si>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</si>
  <si>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</si>
  <si>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</si>
  <si>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</si>
  <si>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</si>
  <si>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</si>
  <si>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</si>
  <si>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</si>
  <si>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</si>
  <si>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</si>
  <si>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</si>
  <si>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</si>
  <si>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</si>
  <si>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</si>
  <si>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</si>
  <si>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</si>
  <si>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</si>
  <si>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</si>
  <si>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</si>
  <si>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</si>
  <si>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</si>
  <si>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</si>
  <si>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</si>
  <si>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</si>
  <si>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</si>
  <si>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</si>
  <si>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</si>
  <si>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</si>
  <si>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</si>
  <si>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</si>
  <si>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</si>
  <si>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</si>
  <si>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</si>
  <si>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</si>
  <si>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</si>
  <si>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</si>
  <si>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</si>
  <si>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</si>
  <si>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</si>
  <si>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</si>
  <si>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</si>
  <si>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מניות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</si>
  <si>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</si>
  <si>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</si>
  <si>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</si>
  <si>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</si>
  <si>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</si>
  <si>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</si>
  <si>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</si>
  <si>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US686688AA03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</si>
  <si>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</si>
  <si>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</si>
  <si>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</si>
  <si>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</si>
  <si>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</si>
  <si>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</si>
  <si>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</si>
  <si>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</si>
  <si>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</si>
  <si>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</si>
  <si>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</si>
  <si>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</si>
  <si>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</si>
  <si>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</si>
  <si>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</si>
  <si>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</si>
  <si>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</si>
  <si>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</si>
  <si>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</si>
  <si>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</si>
  <si>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</si>
  <si>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</si>
  <si>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</si>
  <si>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</si>
  <si>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</si>
  <si>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</si>
  <si>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</si>
  <si>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</si>
  <si>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</si>
  <si>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</si>
  <si>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</si>
  <si>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</si>
  <si>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</si>
  <si>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</si>
  <si>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</si>
  <si>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</si>
  <si>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</si>
  <si>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</si>
  <si>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</si>
  <si>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</si>
  <si>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</si>
  <si>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</si>
  <si>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</si>
  <si>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</si>
  <si>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</si>
  <si>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</si>
  <si>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</si>
  <si>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</si>
  <si>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</si>
  <si>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</si>
  <si>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</si>
  <si>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</si>
  <si>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</si>
  <si>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</si>
  <si>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</si>
  <si>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</si>
  <si>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</si>
  <si>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</si>
  <si>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</si>
  <si>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</si>
  <si>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</si>
  <si>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</si>
  <si>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</si>
  <si>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</si>
  <si>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</si>
  <si>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</si>
  <si>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</si>
  <si>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</si>
  <si>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</si>
  <si>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</si>
  <si>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</si>
  <si>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</si>
  <si>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</si>
  <si>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</si>
  <si>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</si>
  <si>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</si>
  <si>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</si>
  <si>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</si>
  <si>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</si>
  <si>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</si>
  <si>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</si>
  <si>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</si>
  <si>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</si>
  <si>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</si>
  <si>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</si>
  <si>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</si>
  <si>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</si>
  <si>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</si>
  <si>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</si>
  <si>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</si>
  <si>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</si>
  <si>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</si>
  <si>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</si>
  <si>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</si>
  <si>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</si>
  <si>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</si>
  <si>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</si>
  <si>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</si>
  <si>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</si>
  <si>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</si>
  <si>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</si>
  <si>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</si>
  <si>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</si>
  <si>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</si>
  <si>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</si>
  <si>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</si>
  <si>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</si>
  <si>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</si>
  <si>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</si>
  <si>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</si>
  <si>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</si>
  <si>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</si>
  <si>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</si>
  <si>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</si>
  <si>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</si>
  <si>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</si>
  <si>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</si>
  <si>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</si>
  <si>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</si>
  <si>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</si>
  <si>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</si>
  <si>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</si>
  <si>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</si>
  <si>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</si>
  <si>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</si>
  <si>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</si>
  <si>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</si>
  <si>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</si>
  <si>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</si>
  <si>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</si>
  <si>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</si>
  <si>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</si>
  <si>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</si>
  <si>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</si>
  <si>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</si>
  <si>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</si>
  <si>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</si>
  <si>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</si>
  <si>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</si>
  <si>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</si>
  <si>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</si>
  <si>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</si>
  <si>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</si>
  <si>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</si>
  <si>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</si>
  <si>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</si>
  <si>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</si>
  <si>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</si>
  <si>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</si>
  <si>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</si>
  <si>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</si>
  <si>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</si>
  <si>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</si>
  <si>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</si>
  <si>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</si>
  <si>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</si>
  <si>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</si>
  <si>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</si>
  <si>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</si>
  <si>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</si>
  <si>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</si>
  <si>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</si>
  <si>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</si>
  <si>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</si>
  <si>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</si>
  <si>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</si>
  <si>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</si>
  <si>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</si>
  <si>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</si>
  <si>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</si>
  <si>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</si>
  <si>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</si>
  <si>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</si>
  <si>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</si>
  <si>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</si>
  <si>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</si>
  <si>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</si>
  <si>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</si>
  <si>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</si>
  <si>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</si>
  <si>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</si>
  <si>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</si>
  <si>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</si>
  <si>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</si>
  <si>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</si>
  <si>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</si>
  <si>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</si>
  <si>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</si>
  <si>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</si>
  <si>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</si>
  <si>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</si>
  <si>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</si>
  <si>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</si>
  <si>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</si>
  <si>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</si>
  <si>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</si>
  <si>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</si>
  <si>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</si>
  <si>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</si>
  <si>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</si>
  <si>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</si>
  <si>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</si>
  <si>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</si>
  <si>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</si>
  <si>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</si>
  <si>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</si>
  <si>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</si>
  <si>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</si>
  <si>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</si>
  <si>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</si>
  <si>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</si>
  <si>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</si>
  <si>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</si>
  <si>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</si>
  <si>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</si>
  <si>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</si>
  <si>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</si>
  <si>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</si>
  <si>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</si>
  <si>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</si>
  <si>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</si>
  <si>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</si>
  <si>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</si>
  <si>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</si>
  <si>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</si>
  <si>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</si>
  <si>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</si>
  <si>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</si>
  <si>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</si>
  <si>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</si>
  <si>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</si>
  <si>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</si>
  <si>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</si>
  <si>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</si>
  <si>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</si>
  <si>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</si>
  <si>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</si>
  <si>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</si>
  <si>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</si>
  <si>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</si>
  <si>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</si>
  <si>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</si>
  <si>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</si>
  <si>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</si>
  <si>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</si>
  <si>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</si>
  <si>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</si>
  <si>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</si>
  <si>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</si>
  <si>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</si>
  <si>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</si>
  <si>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</si>
  <si>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</si>
  <si>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</si>
  <si>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</si>
  <si>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</si>
  <si>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</si>
  <si>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</si>
  <si>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</si>
  <si>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</si>
  <si>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</si>
  <si>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</si>
  <si>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</si>
  <si>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</si>
  <si>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</si>
  <si>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</si>
  <si>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</si>
  <si>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</si>
  <si>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</si>
  <si>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</si>
  <si>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</si>
  <si>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</si>
  <si>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</si>
  <si>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</si>
  <si>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</si>
  <si>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</si>
  <si>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</si>
  <si>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</si>
  <si>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</si>
  <si>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</si>
  <si>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</si>
  <si>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</si>
  <si>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</si>
  <si>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</si>
  <si>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</si>
  <si>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</si>
  <si>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</si>
  <si>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</si>
  <si>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</si>
  <si>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</si>
  <si>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</si>
  <si>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</si>
  <si>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</si>
  <si>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</si>
  <si>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</si>
  <si>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</si>
  <si>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</si>
  <si>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</si>
  <si>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</si>
  <si>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</si>
  <si>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</si>
  <si>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</si>
  <si>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</si>
  <si>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</si>
  <si>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</si>
  <si>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</si>
  <si>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</si>
  <si>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</si>
  <si>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</si>
  <si>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</si>
  <si>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</si>
  <si>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</si>
  <si>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</si>
  <si>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</si>
  <si>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</si>
  <si>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</si>
  <si>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</si>
  <si>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</si>
  <si>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</si>
  <si>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</si>
  <si>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</si>
  <si>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</si>
  <si>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</si>
  <si>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</si>
  <si>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</si>
  <si>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</si>
  <si>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</si>
  <si>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</si>
  <si>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</si>
  <si>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</si>
  <si>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</si>
  <si>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</si>
  <si>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</si>
  <si>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</si>
  <si>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</si>
  <si>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</si>
  <si>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</si>
  <si>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</si>
  <si>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</si>
  <si>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</si>
  <si>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</si>
  <si>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</si>
  <si>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</si>
  <si>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</si>
  <si>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</si>
  <si>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</si>
  <si>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</si>
  <si>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</si>
  <si>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</si>
  <si>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</si>
  <si>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</si>
  <si>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</si>
  <si>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</si>
  <si>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</si>
  <si>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</si>
  <si>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</si>
  <si>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</si>
  <si>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</si>
  <si>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</si>
  <si>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</si>
  <si>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</si>
  <si>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</si>
  <si>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</si>
  <si>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</si>
  <si>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</si>
  <si>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</si>
  <si>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</si>
  <si>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</si>
  <si>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</si>
  <si>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</si>
  <si>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</si>
  <si>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</si>
  <si>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</si>
  <si>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</si>
  <si>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</si>
  <si>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</si>
  <si>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</si>
  <si>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</si>
  <si>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</si>
  <si>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</si>
  <si>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</si>
  <si>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</si>
  <si>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</si>
  <si>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</si>
  <si>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</si>
  <si>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</si>
  <si>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</si>
  <si>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</si>
  <si>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</si>
  <si>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</si>
  <si>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</si>
  <si>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</si>
  <si>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</si>
  <si>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</si>
  <si>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</si>
  <si>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</si>
  <si>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</si>
  <si>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</si>
  <si>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</si>
  <si>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</si>
  <si>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</si>
  <si>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</si>
  <si>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</si>
  <si>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</si>
  <si>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</si>
  <si>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</si>
  <si>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</si>
  <si>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</si>
  <si>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</si>
  <si>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</si>
  <si>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</si>
  <si>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</si>
  <si>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</si>
  <si>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</si>
  <si>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</si>
  <si>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</si>
  <si>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</si>
  <si>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</si>
  <si>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</si>
  <si>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</si>
  <si>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</si>
  <si>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</si>
  <si>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</si>
  <si>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</si>
  <si>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</si>
  <si>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</si>
  <si>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</si>
  <si>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</si>
  <si>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</si>
  <si>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</si>
  <si>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</si>
  <si>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</si>
  <si>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</si>
  <si>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</si>
  <si>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</si>
  <si>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</si>
  <si>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</si>
  <si>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</si>
  <si>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</si>
  <si>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</si>
  <si>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</si>
  <si>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</si>
  <si>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</si>
  <si>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</si>
  <si>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</si>
  <si>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</si>
  <si>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</si>
  <si>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</si>
  <si>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</si>
  <si>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</si>
  <si>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</si>
  <si>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</si>
  <si>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</si>
  <si>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</si>
  <si>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</si>
  <si>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</si>
  <si>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</si>
  <si>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</si>
  <si>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</si>
  <si>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</si>
  <si>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</si>
  <si>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</si>
  <si>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</si>
  <si>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</si>
  <si>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</si>
  <si>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</si>
  <si>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</si>
  <si>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</si>
  <si>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</si>
  <si>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</si>
  <si>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</si>
  <si>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</si>
  <si>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</si>
  <si>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</si>
  <si>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</si>
  <si>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</si>
  <si>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</si>
  <si>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</si>
  <si>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</si>
  <si>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</si>
  <si>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</si>
  <si>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</si>
  <si>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</si>
  <si>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</si>
  <si>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</si>
  <si>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</si>
  <si>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</si>
  <si>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</si>
  <si>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</si>
  <si>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</si>
  <si>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</si>
  <si>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</si>
  <si>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</si>
  <si>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</si>
  <si>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</si>
  <si>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</si>
  <si>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</si>
  <si>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</si>
  <si>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</si>
  <si>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</si>
  <si>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</si>
  <si>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</si>
  <si>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</si>
  <si>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</si>
  <si>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</si>
  <si>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</si>
  <si>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</si>
  <si>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</si>
  <si>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</si>
  <si>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</si>
  <si>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</si>
  <si>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</si>
  <si>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</si>
  <si>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</si>
  <si>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</si>
  <si>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</si>
  <si>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</si>
  <si>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</si>
  <si>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</si>
  <si>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</si>
  <si>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</si>
  <si>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</si>
  <si>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</si>
  <si>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</si>
  <si>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</si>
  <si>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</si>
  <si>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</si>
  <si>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</si>
  <si>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</si>
  <si>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</si>
  <si>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</si>
  <si>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</si>
  <si>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</si>
  <si>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</si>
  <si>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</si>
  <si>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</si>
  <si>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</si>
  <si>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</si>
  <si>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</si>
  <si>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</si>
  <si>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</si>
  <si>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</si>
  <si>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</si>
  <si>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</si>
  <si>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</si>
  <si>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</si>
  <si>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</si>
  <si>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</si>
  <si>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</si>
  <si>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</si>
  <si>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</si>
  <si>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</si>
  <si>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</si>
  <si>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</si>
  <si>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</si>
  <si>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</si>
  <si>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</si>
  <si>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</si>
  <si>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</si>
  <si>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</si>
  <si>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</si>
  <si>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</si>
  <si>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</si>
  <si>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</si>
  <si>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</si>
  <si>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</si>
  <si>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</si>
  <si>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</si>
  <si>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</si>
  <si>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</si>
  <si>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</si>
  <si>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</si>
  <si>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</si>
  <si>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</si>
  <si>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</si>
  <si>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</si>
  <si>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</si>
  <si>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</si>
  <si>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</si>
  <si>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</si>
  <si>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</si>
  <si>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</si>
  <si>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</si>
  <si>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</si>
  <si>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</si>
  <si>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</si>
  <si>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</si>
  <si>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</si>
  <si>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</si>
  <si>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</si>
  <si>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</si>
  <si>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</si>
  <si>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</si>
  <si>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</si>
  <si>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</si>
  <si>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</si>
  <si>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</si>
  <si>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</si>
  <si>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</si>
  <si>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</si>
  <si>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</si>
  <si>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</si>
  <si>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</si>
  <si>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</si>
  <si>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</si>
  <si>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</si>
  <si>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</si>
  <si>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</si>
  <si>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</si>
  <si>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</si>
  <si>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</si>
  <si>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</si>
  <si>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</si>
  <si>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</si>
  <si>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</si>
  <si>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</si>
  <si>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</si>
  <si>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</si>
  <si>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</si>
  <si>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</si>
  <si>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</si>
  <si>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</si>
  <si>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</si>
  <si>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</si>
  <si>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</si>
  <si>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</si>
  <si>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</si>
  <si>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</si>
  <si>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</si>
  <si>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</si>
  <si>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</si>
  <si>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</si>
  <si>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</si>
  <si>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</si>
  <si>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</si>
  <si>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</si>
  <si>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</si>
  <si>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</si>
  <si>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</si>
  <si>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</si>
  <si>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</si>
  <si>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</si>
  <si>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</si>
  <si>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</si>
  <si>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</si>
  <si>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</si>
  <si>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</si>
  <si>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</si>
  <si>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</si>
  <si>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</si>
  <si>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</si>
  <si>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</si>
  <si>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</si>
  <si>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</si>
  <si>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</si>
  <si>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</si>
  <si>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</si>
  <si>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</si>
  <si>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</si>
  <si>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</si>
  <si>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</si>
  <si>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</si>
  <si>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</si>
  <si>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</si>
  <si>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</si>
  <si>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</si>
  <si>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</si>
  <si>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</si>
  <si>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</si>
  <si>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</si>
  <si>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</si>
  <si>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</si>
  <si>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</si>
  <si>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</si>
  <si>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</si>
  <si>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</si>
  <si>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</si>
  <si>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</si>
  <si>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</si>
  <si>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</si>
  <si>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</si>
  <si>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</si>
  <si>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</si>
  <si>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</si>
  <si>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</si>
  <si>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</si>
  <si>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</si>
  <si>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</si>
  <si>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</si>
  <si>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</si>
  <si>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</si>
  <si>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</si>
  <si>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</si>
  <si>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</si>
  <si>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</si>
  <si>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</si>
  <si>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</si>
  <si>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</si>
  <si>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</si>
  <si>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</si>
  <si>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</si>
  <si>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</si>
  <si>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</si>
  <si>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</si>
  <si>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</si>
  <si>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</si>
  <si>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</si>
  <si>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</si>
  <si>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</si>
  <si>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</si>
  <si>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</si>
  <si>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</si>
  <si>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</si>
  <si>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</si>
  <si>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</si>
  <si>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</si>
  <si>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</si>
  <si>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</si>
  <si>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</si>
  <si>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</si>
  <si>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</si>
  <si>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</si>
  <si>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</si>
  <si>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</si>
  <si>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</si>
  <si>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</si>
  <si>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</si>
  <si>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</si>
  <si>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</si>
  <si>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</si>
  <si>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</si>
  <si>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</si>
  <si>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</si>
  <si>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</si>
  <si>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</si>
  <si>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</si>
  <si>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</si>
  <si>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</si>
  <si>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</si>
  <si>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</si>
  <si>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</si>
  <si>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</si>
  <si>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</si>
  <si>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</si>
  <si>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</si>
  <si>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</si>
  <si>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</si>
  <si>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</si>
  <si>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</si>
  <si>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</si>
  <si>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</si>
  <si>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</si>
  <si>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</si>
  <si>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</si>
  <si>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</si>
  <si>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</si>
  <si>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</si>
  <si>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</si>
  <si>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</si>
  <si>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</si>
  <si>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</si>
  <si>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</si>
  <si>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</si>
  <si>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</si>
  <si>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</si>
  <si>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</si>
  <si>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</si>
  <si>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</si>
  <si>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</si>
  <si>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</si>
  <si>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</si>
  <si>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</si>
  <si>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</si>
  <si>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</si>
  <si>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</si>
  <si>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</si>
  <si>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</si>
  <si>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</si>
  <si>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</si>
  <si>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</si>
  <si>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</si>
  <si>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</si>
  <si>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</si>
  <si>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</si>
  <si>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</si>
  <si>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</si>
  <si>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</si>
  <si>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</si>
  <si>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</si>
  <si>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</si>
  <si>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</si>
  <si>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</si>
  <si>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</si>
  <si>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</si>
  <si>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</si>
  <si>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</si>
  <si>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</si>
  <si>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</si>
  <si>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</si>
  <si>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</si>
  <si>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</si>
  <si>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</si>
  <si>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</si>
  <si>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</si>
  <si>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</si>
  <si>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</si>
  <si>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</si>
  <si>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</si>
  <si>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</si>
  <si>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</si>
  <si>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</si>
  <si>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</si>
  <si>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</si>
  <si>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</si>
  <si>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</si>
  <si>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</si>
  <si>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</si>
  <si>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</si>
  <si>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</si>
  <si>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</si>
  <si>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</si>
  <si>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</si>
  <si>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</si>
  <si>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</si>
  <si>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</si>
  <si>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</si>
  <si>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</si>
  <si>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</si>
  <si>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</si>
  <si>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</si>
  <si>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</si>
  <si>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</si>
  <si>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</si>
  <si>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</si>
  <si>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</si>
  <si>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</si>
  <si>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RF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</si>
  <si>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</si>
  <si>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</si>
  <si>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</si>
  <si>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</si>
  <si>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</si>
  <si>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</si>
  <si>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</si>
  <si>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</si>
  <si>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</si>
  <si>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</si>
  <si>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</si>
  <si>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</si>
  <si>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</si>
  <si>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</si>
  <si>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</si>
  <si>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</si>
  <si>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</si>
  <si>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</si>
  <si>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</si>
  <si>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</si>
  <si>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</si>
  <si>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</si>
  <si>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</si>
  <si>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</si>
  <si>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</si>
  <si>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</si>
  <si>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</si>
  <si>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</si>
  <si>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</si>
  <si>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</si>
  <si>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</si>
  <si>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</si>
  <si>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</si>
  <si>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</si>
  <si>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</si>
  <si>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</si>
  <si>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</si>
  <si>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</si>
  <si>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</si>
  <si>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</si>
  <si>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</si>
  <si>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</si>
  <si>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</si>
  <si>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</si>
  <si>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</si>
  <si>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</si>
  <si>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</si>
  <si>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</si>
  <si>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</si>
  <si>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</si>
  <si>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</si>
  <si>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</si>
  <si>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</si>
  <si>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</si>
  <si>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</si>
  <si>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</si>
  <si>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</si>
  <si>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</si>
  <si>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</si>
  <si>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</si>
  <si>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</si>
  <si>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</si>
  <si>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</si>
  <si>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</si>
  <si>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</si>
  <si>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</si>
  <si>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</si>
  <si>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</si>
  <si>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</si>
  <si>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</si>
  <si>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</si>
  <si>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</si>
  <si>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</si>
  <si>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</si>
  <si>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</si>
  <si>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</si>
  <si>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</si>
  <si>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</si>
  <si>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</si>
  <si>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</si>
  <si>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</si>
  <si>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</si>
  <si>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</si>
  <si>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</si>
  <si>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</si>
  <si>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</si>
  <si>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</si>
  <si>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</si>
  <si>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</si>
  <si>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</si>
  <si>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</si>
  <si>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</si>
  <si>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</si>
  <si>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</si>
  <si>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</si>
  <si>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</si>
  <si>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</si>
  <si>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</si>
  <si>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</si>
  <si>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</si>
  <si>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</si>
  <si>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</si>
  <si>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</si>
  <si>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</si>
  <si>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</si>
  <si>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</si>
  <si>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</si>
  <si>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</si>
  <si>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</si>
  <si>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</si>
  <si>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</si>
  <si>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</si>
  <si>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</si>
  <si>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</si>
  <si>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</si>
  <si>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</si>
  <si>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</si>
  <si>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</si>
  <si>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</si>
  <si>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</si>
  <si>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</si>
  <si>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</si>
  <si>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</si>
  <si>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</si>
  <si>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</si>
  <si>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</si>
  <si>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</si>
  <si>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</si>
  <si>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</si>
  <si>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</si>
  <si>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</si>
  <si>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</si>
  <si>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</si>
  <si>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</si>
  <si>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</si>
  <si>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</si>
  <si>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</si>
  <si>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</si>
  <si>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</si>
  <si>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</si>
  <si>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</si>
  <si>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</si>
  <si>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</si>
  <si>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</si>
  <si>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</si>
  <si>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</si>
  <si>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</si>
  <si>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</si>
  <si>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</si>
  <si>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</si>
  <si>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</si>
  <si>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</si>
  <si>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</si>
  <si>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</si>
  <si>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</si>
  <si>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</si>
  <si>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</si>
  <si>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</si>
  <si>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</si>
  <si>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</si>
  <si>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</si>
  <si>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</si>
  <si>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</si>
  <si>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</si>
  <si>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</si>
  <si>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</si>
  <si>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</si>
  <si>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</si>
  <si>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</si>
  <si>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</si>
  <si>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</si>
  <si>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</si>
  <si>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</si>
  <si>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</si>
  <si>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</si>
  <si>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</si>
  <si>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</si>
  <si>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</si>
  <si>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</si>
  <si>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</si>
  <si>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</si>
  <si>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</si>
  <si>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</si>
  <si>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</si>
  <si>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</si>
  <si>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</si>
  <si>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</si>
  <si>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</si>
  <si>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</si>
  <si>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</si>
  <si>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</si>
  <si>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</si>
  <si>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</si>
  <si>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</si>
  <si>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</si>
  <si>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</si>
  <si>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</si>
  <si>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</si>
  <si>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</si>
  <si>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</si>
  <si>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</si>
  <si>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</si>
  <si>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</si>
  <si>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</si>
  <si>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</si>
  <si>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</si>
  <si>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</si>
  <si>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</si>
  <si>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</si>
  <si>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</si>
  <si>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</si>
  <si>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</si>
  <si>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</si>
  <si>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</si>
  <si>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</si>
  <si>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</si>
  <si>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</si>
  <si>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</si>
  <si>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</si>
  <si>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</si>
  <si>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</si>
  <si>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</si>
  <si>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</si>
  <si>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</si>
  <si>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</si>
  <si>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</si>
  <si>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</si>
  <si>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</si>
  <si>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</si>
  <si>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</si>
  <si>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</si>
  <si>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</si>
  <si>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</si>
  <si>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</si>
  <si>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</si>
  <si>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</si>
  <si>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</si>
  <si>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</si>
  <si>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</si>
  <si>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</si>
  <si>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</si>
  <si>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</si>
  <si>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</si>
  <si>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</si>
  <si>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</si>
  <si>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</si>
  <si>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</si>
  <si>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</si>
  <si>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</si>
  <si>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</si>
  <si>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</si>
  <si>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</si>
  <si>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</si>
  <si>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</si>
  <si>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</si>
  <si>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</si>
  <si>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</si>
  <si>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</si>
  <si>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</si>
  <si>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</si>
  <si>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</si>
  <si>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</si>
  <si>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</si>
  <si>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</si>
  <si>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</si>
  <si>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</si>
  <si>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</si>
  <si>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</si>
  <si>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</si>
  <si>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</si>
  <si>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</si>
  <si>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</si>
  <si>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</si>
  <si>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</si>
  <si>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</si>
  <si>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</si>
  <si>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</si>
  <si>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</si>
  <si>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</si>
  <si>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</si>
  <si>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</si>
  <si>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</si>
  <si>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</si>
  <si>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</si>
  <si>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</si>
  <si>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</si>
  <si>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</si>
  <si>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</si>
  <si>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</si>
  <si>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</si>
  <si>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</si>
  <si>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</si>
  <si>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</si>
  <si>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</si>
  <si>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</si>
  <si>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</si>
  <si>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</si>
  <si>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</si>
  <si>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</si>
  <si>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ISF III Overflow Fund L.P</t>
  </si>
  <si>
    <t>Israel Secondary fund III L.P</t>
  </si>
  <si>
    <t>קרנות גידור</t>
  </si>
  <si>
    <t>ION TECH FEEDER FUND</t>
  </si>
  <si>
    <t>KYG4939W1188</t>
  </si>
  <si>
    <t>AP IX Connect Holdings L.P</t>
  </si>
  <si>
    <t>Astorg VIII</t>
  </si>
  <si>
    <t>BCP V DEXKO CO INVEST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</si>
  <si>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</si>
  <si>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</si>
  <si>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</si>
  <si>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</si>
  <si>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</si>
  <si>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</si>
  <si>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</si>
  <si>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</si>
  <si>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</si>
  <si>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</si>
  <si>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</si>
  <si>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</si>
  <si>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</si>
  <si>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</si>
  <si>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</si>
  <si>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</si>
  <si>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</si>
  <si>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</si>
  <si>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</si>
  <si>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</si>
  <si>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</si>
  <si>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</si>
  <si>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</si>
  <si>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</si>
  <si>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</si>
  <si>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</si>
  <si>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</si>
  <si>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</si>
  <si>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</si>
  <si>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</si>
  <si>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</si>
  <si>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</si>
  <si>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</si>
  <si>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</si>
  <si>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</si>
  <si>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</si>
  <si>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</si>
  <si>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</si>
  <si>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</si>
  <si>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</si>
  <si>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</si>
  <si>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</si>
  <si>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</si>
  <si>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</si>
  <si>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</si>
  <si>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</si>
  <si>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</si>
  <si>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</si>
  <si>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</si>
  <si>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</si>
  <si>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</si>
  <si>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</si>
  <si>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</si>
  <si>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</si>
  <si>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</si>
  <si>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</si>
  <si>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</si>
  <si>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</si>
  <si>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</si>
  <si>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</si>
  <si>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</si>
  <si>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</si>
  <si>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</si>
  <si>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</si>
  <si>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</si>
  <si>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</si>
  <si>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</si>
  <si>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</si>
  <si>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</si>
  <si>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</si>
  <si>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</si>
  <si>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</si>
  <si>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</si>
  <si>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</si>
  <si>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</si>
  <si>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</si>
  <si>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</si>
  <si>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</si>
  <si>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</si>
  <si>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</si>
  <si>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</si>
  <si>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</si>
  <si>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</si>
  <si>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</si>
  <si>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</si>
  <si>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</si>
  <si>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</si>
  <si>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</si>
  <si>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</si>
  <si>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</si>
  <si>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</si>
  <si>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</si>
  <si>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</si>
  <si>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</si>
  <si>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</si>
  <si>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</si>
  <si>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</si>
  <si>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</si>
  <si>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</si>
  <si>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</si>
  <si>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</si>
  <si>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</si>
  <si>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</si>
  <si>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</si>
  <si>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</si>
  <si>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30-05-23 (12) -410</t>
  </si>
  <si>
    <t>10003190</t>
  </si>
  <si>
    <t>+ILS/-USD 3.398 18-05-23 (10) -400</t>
  </si>
  <si>
    <t>10002641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</si>
  <si>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</si>
  <si>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</si>
  <si>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</si>
  <si>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</si>
  <si>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</si>
  <si>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</si>
  <si>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</si>
  <si>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</si>
  <si>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3.4017 18-05-23 (10) -153</t>
  </si>
  <si>
    <t>10002649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</si>
  <si>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</si>
  <si>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</si>
  <si>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</si>
  <si>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</si>
  <si>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</si>
  <si>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</si>
  <si>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</si>
  <si>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</si>
  <si>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</si>
  <si>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</si>
  <si>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</si>
  <si>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</si>
  <si>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</si>
  <si>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</si>
  <si>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</si>
  <si>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</si>
  <si>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</si>
  <si>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</si>
  <si>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</si>
  <si>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10003127</t>
  </si>
  <si>
    <t>+ILS/-USD 3.42 17-05-23 (11) -540</t>
  </si>
  <si>
    <t>10000634</t>
  </si>
  <si>
    <t>+ILS/-USD 3.4215 24-04-23 (20) -500</t>
  </si>
  <si>
    <t>10003125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</si>
  <si>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</si>
  <si>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</si>
  <si>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</si>
  <si>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</si>
  <si>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</si>
  <si>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</si>
  <si>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</si>
  <si>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</si>
  <si>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</si>
  <si>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</si>
  <si>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</si>
  <si>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</si>
  <si>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</si>
  <si>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</si>
  <si>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</si>
  <si>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</si>
  <si>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</si>
  <si>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</si>
  <si>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</si>
  <si>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3.4522 18-05-23 (10) -158</t>
  </si>
  <si>
    <t>10002650</t>
  </si>
  <si>
    <t>+ILS/-USD 3.46 02-05-23 (12) -585</t>
  </si>
  <si>
    <t>10003002</t>
  </si>
  <si>
    <t>+ILS/-USD 3.4614 02-05-23 (10) -586</t>
  </si>
  <si>
    <t>10000609</t>
  </si>
  <si>
    <t>+ILS/-USD 3.4614 02-05-23 (11) -586</t>
  </si>
  <si>
    <t>10003000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</si>
  <si>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</si>
  <si>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</si>
  <si>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</si>
  <si>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</si>
  <si>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</si>
  <si>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</si>
  <si>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</si>
  <si>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</si>
  <si>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</si>
  <si>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</si>
  <si>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</si>
  <si>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</si>
  <si>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</si>
  <si>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</si>
  <si>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</si>
  <si>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</si>
  <si>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</si>
  <si>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</si>
  <si>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</si>
  <si>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</si>
  <si>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</si>
  <si>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</si>
  <si>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</si>
  <si>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</si>
  <si>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</si>
  <si>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</si>
  <si>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</si>
  <si>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</si>
  <si>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</si>
  <si>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</si>
  <si>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</si>
  <si>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</si>
  <si>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</si>
  <si>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</si>
  <si>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3.4938 18-05-23 (10) -292</t>
  </si>
  <si>
    <t>10002646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</si>
  <si>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</si>
  <si>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</si>
  <si>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</si>
  <si>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</si>
  <si>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</si>
  <si>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</si>
  <si>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</si>
  <si>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</si>
  <si>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</si>
  <si>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</si>
  <si>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</si>
  <si>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</si>
  <si>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</si>
  <si>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</si>
  <si>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</si>
  <si>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</si>
  <si>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</si>
  <si>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</si>
  <si>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</si>
  <si>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</si>
  <si>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</si>
  <si>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</si>
  <si>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</si>
  <si>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</si>
  <si>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</si>
  <si>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</si>
  <si>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</si>
  <si>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</si>
  <si>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</si>
  <si>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</si>
  <si>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</si>
  <si>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</si>
  <si>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</si>
  <si>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</si>
  <si>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</si>
  <si>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</si>
  <si>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</si>
  <si>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</si>
  <si>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</si>
  <si>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3.5483 30-10-23 (10) -407</t>
  </si>
  <si>
    <t>10002666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</si>
  <si>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</si>
  <si>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</si>
  <si>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</si>
  <si>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</si>
  <si>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</si>
  <si>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</si>
  <si>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</si>
  <si>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</si>
  <si>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</si>
  <si>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</si>
  <si>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</si>
  <si>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</si>
  <si>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</si>
  <si>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</si>
  <si>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</si>
  <si>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</si>
  <si>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</si>
  <si>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</si>
  <si>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</si>
  <si>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</si>
  <si>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</si>
  <si>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</si>
  <si>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</si>
  <si>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</si>
  <si>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</si>
  <si>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</si>
  <si>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</si>
  <si>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</si>
  <si>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</si>
  <si>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</si>
  <si>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</si>
  <si>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</si>
  <si>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</si>
  <si>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</si>
  <si>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</si>
  <si>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</si>
  <si>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</si>
  <si>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</si>
  <si>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</si>
  <si>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</si>
  <si>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</si>
  <si>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</si>
  <si>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</si>
  <si>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</si>
  <si>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</si>
  <si>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</si>
  <si>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</si>
  <si>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</si>
  <si>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</si>
  <si>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</si>
  <si>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</si>
  <si>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</si>
  <si>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</si>
  <si>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</si>
  <si>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</si>
  <si>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</si>
  <si>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</si>
  <si>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</si>
  <si>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</si>
  <si>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</si>
  <si>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</si>
  <si>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</si>
  <si>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</si>
  <si>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</si>
  <si>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</si>
  <si>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</si>
  <si>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</si>
  <si>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</si>
  <si>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</si>
  <si>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</si>
  <si>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</si>
  <si>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</si>
  <si>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</si>
  <si>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</si>
  <si>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3.403 18-05-23 (10) -380</t>
  </si>
  <si>
    <t>10002642</t>
  </si>
  <si>
    <t>+USD/-ILS 3.4215 18-05-23 (10) -565</t>
  </si>
  <si>
    <t>10002633</t>
  </si>
  <si>
    <t>+USD/-ILS 3.446 18-05-23 (10) -325</t>
  </si>
  <si>
    <t>10002644</t>
  </si>
  <si>
    <t>+USD/-ILS 3.4711 03-04-23 (11) -84</t>
  </si>
  <si>
    <t>10003382</t>
  </si>
  <si>
    <t>+USD/-ILS 3.478 30-10-23 (10) -430</t>
  </si>
  <si>
    <t>10002661</t>
  </si>
  <si>
    <t>+USD/-ILS 3.4907 18-05-23 (10) -135</t>
  </si>
  <si>
    <t>10002657</t>
  </si>
  <si>
    <t>+USD/-ILS 3.5399 18-05-23 (10) -56</t>
  </si>
  <si>
    <t>10002669</t>
  </si>
  <si>
    <t>+USD/-ILS 3.5637 04-05-23 (11) -38</t>
  </si>
  <si>
    <t>10003606</t>
  </si>
  <si>
    <t>+USD/-ILS 3.5725 30-05-23 (12) -75</t>
  </si>
  <si>
    <t>10003608</t>
  </si>
  <si>
    <t>+USD/-ILS 3.5725 30-10-23 (10) -445</t>
  </si>
  <si>
    <t>10002663</t>
  </si>
  <si>
    <t>+USD/-ILS 3.5805 09-05-23 (11) -45</t>
  </si>
  <si>
    <t>10003607</t>
  </si>
  <si>
    <t>+USD/-ILS 3.5914 08-05-23 (10) -31</t>
  </si>
  <si>
    <t>10003609</t>
  </si>
  <si>
    <t>+USD/-ILS 3.6135 30-10-23 (10) -380</t>
  </si>
  <si>
    <t>10002668</t>
  </si>
  <si>
    <t>+USD/-ILS 3.614 04-04-23 (10) -20</t>
  </si>
  <si>
    <t>10000701</t>
  </si>
  <si>
    <t>+USD/-ILS 3.6356 03-04-23 (10) -29</t>
  </si>
  <si>
    <t>10003522</t>
  </si>
  <si>
    <t>+USD/-ILS 3.6482 24-05-23 (12) -118</t>
  </si>
  <si>
    <t>10003514</t>
  </si>
  <si>
    <t>+USD/-ILS 3.6585 15-05-23 (11) -110</t>
  </si>
  <si>
    <t>10003513</t>
  </si>
  <si>
    <t>+USD/-ILS 3.6597 18-05-23 (10) -143</t>
  </si>
  <si>
    <t>10002662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</si>
  <si>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</si>
  <si>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</si>
  <si>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</si>
  <si>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</si>
  <si>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</si>
  <si>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</si>
  <si>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</si>
  <si>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</si>
  <si>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</si>
  <si>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</si>
  <si>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</si>
  <si>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</si>
  <si>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</si>
  <si>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</si>
  <si>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1.06435 24-07-23 (10) +84.5</t>
  </si>
  <si>
    <t>10002667</t>
  </si>
  <si>
    <t>+EUR/-USD 1.07155 24-07-23 (10) +82.5</t>
  </si>
  <si>
    <t>10002665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</si>
  <si>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</si>
  <si>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</si>
  <si>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</si>
  <si>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</si>
  <si>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</si>
  <si>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</si>
  <si>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</si>
  <si>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</si>
  <si>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</si>
  <si>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</si>
  <si>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</si>
  <si>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</si>
  <si>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</si>
  <si>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</si>
  <si>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</si>
  <si>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10002655</t>
  </si>
  <si>
    <t>+USD/-CAD 1.3307 24-07-23 (10) -25</t>
  </si>
  <si>
    <t>10003443</t>
  </si>
  <si>
    <t>10002652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</si>
  <si>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</si>
  <si>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</si>
  <si>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</si>
  <si>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</si>
  <si>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</si>
  <si>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</si>
  <si>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</si>
  <si>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</si>
  <si>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</si>
  <si>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</si>
  <si>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</si>
  <si>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</si>
  <si>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</si>
  <si>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</si>
  <si>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</si>
  <si>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</si>
  <si>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</si>
  <si>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</si>
  <si>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</si>
  <si>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</si>
  <si>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</si>
  <si>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</si>
  <si>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</si>
  <si>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</si>
  <si>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</si>
  <si>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</si>
  <si>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</si>
  <si>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</si>
  <si>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</si>
  <si>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</si>
  <si>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</si>
  <si>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</si>
  <si>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</si>
  <si>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</si>
  <si>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</si>
  <si>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</si>
  <si>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</si>
  <si>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</si>
  <si>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</si>
  <si>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</si>
  <si>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</si>
  <si>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</si>
  <si>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</si>
  <si>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</si>
  <si>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</si>
  <si>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</si>
  <si>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</si>
  <si>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</si>
  <si>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</si>
  <si>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</si>
  <si>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</si>
  <si>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</si>
  <si>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</si>
  <si>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</si>
  <si>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</si>
  <si>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</si>
  <si>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</si>
  <si>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</si>
  <si>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</si>
  <si>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</si>
  <si>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</si>
  <si>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</si>
  <si>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</si>
  <si>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</si>
  <si>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</si>
  <si>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10002636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</si>
  <si>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</si>
  <si>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</si>
  <si>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</si>
  <si>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</si>
  <si>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</si>
  <si>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</si>
  <si>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</si>
  <si>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</si>
  <si>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</si>
  <si>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</si>
  <si>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</si>
  <si>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</si>
  <si>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</si>
  <si>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</si>
  <si>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</si>
  <si>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</si>
  <si>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</si>
  <si>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</si>
  <si>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</si>
  <si>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</si>
  <si>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10002659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</si>
  <si>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</si>
  <si>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</si>
  <si>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</si>
  <si>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</si>
  <si>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</si>
  <si>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</si>
  <si>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</si>
  <si>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</si>
  <si>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</si>
  <si>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</si>
  <si>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</si>
  <si>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</si>
  <si>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</si>
  <si>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</si>
  <si>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</si>
  <si>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</si>
  <si>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</si>
  <si>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</si>
  <si>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</si>
  <si>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</si>
  <si>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</si>
  <si>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</si>
  <si>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</si>
  <si>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</si>
  <si>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</si>
  <si>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</si>
  <si>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</si>
  <si>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</si>
  <si>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</si>
  <si>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</si>
  <si>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</si>
  <si>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</si>
  <si>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</si>
  <si>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</si>
  <si>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</si>
  <si>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</si>
  <si>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</si>
  <si>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</si>
  <si>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</si>
  <si>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</si>
  <si>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</si>
  <si>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</si>
  <si>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</si>
  <si>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</si>
  <si>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</si>
  <si>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</si>
  <si>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</si>
  <si>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</si>
  <si>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</si>
  <si>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</si>
  <si>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</si>
  <si>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34010000</t>
  </si>
  <si>
    <t>31720000</t>
  </si>
  <si>
    <t>34020000</t>
  </si>
  <si>
    <t>31220000</t>
  </si>
  <si>
    <t>30820000</t>
  </si>
  <si>
    <t>34520000</t>
  </si>
  <si>
    <t>31120000</t>
  </si>
  <si>
    <t>31126000</t>
  </si>
  <si>
    <t>31726000</t>
  </si>
  <si>
    <t>30326000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</si>
  <si>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</si>
  <si>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</si>
  <si>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</si>
  <si>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</si>
  <si>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</si>
  <si>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</si>
  <si>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</si>
  <si>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</si>
  <si>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</si>
  <si>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</si>
  <si>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</si>
  <si>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</si>
  <si>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JP MORGAN</t>
  </si>
  <si>
    <t>32085000</t>
  </si>
  <si>
    <t>A-</t>
  </si>
  <si>
    <t>S&amp;P</t>
  </si>
  <si>
    <t>30385000</t>
  </si>
  <si>
    <t>אפיק מובטח תשואה</t>
  </si>
  <si>
    <t>Fortissimo Partners VI</t>
  </si>
  <si>
    <t>Stage One IV Annex Fund L.P</t>
  </si>
  <si>
    <t>Stage One Venture Capital Fund IV L.P</t>
  </si>
  <si>
    <t>BCP V DEXKO CO-INVEST LP</t>
  </si>
  <si>
    <t>Bessemer Venture Partners XII Institutional L.P</t>
  </si>
  <si>
    <t>BVP Forge Institutional L.P</t>
  </si>
  <si>
    <t>CDR XII</t>
  </si>
  <si>
    <t>Francisco Partners VII</t>
  </si>
  <si>
    <t>ISRAEL SECONDARY FUND III 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</si>
</sst>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10" fontId="27" fillId="0" borderId="0" xfId="14" applyNumberFormat="1" applyFont="1" applyFill="1" applyBorder="1" applyAlignment="1">
      <alignment horizontal="right"/>
    </xf>
    <xf numFmtId="2" fontId="27" fillId="0" borderId="0" xfId="14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14" fontId="27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2" sqref="L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125</v>
      </c>
      <c r="C1" s="67" t="s" vm="1">
        <v>202</v>
      </c>
    </row>
    <row r="2" spans="1:4">
      <c r="B2" s="46" t="s">
        <v>124</v>
      </c>
      <c r="C2" s="67" t="s">
        <v>203</v>
      </c>
    </row>
    <row r="3" spans="1:4">
      <c r="B3" s="46" t="s">
        <v>126</v>
      </c>
      <c r="C3" s="67" t="s">
        <v>204</v>
      </c>
    </row>
    <row r="4" spans="1:4">
      <c r="B4" s="46" t="s">
        <v>127</v>
      </c>
      <c r="C4" s="67">
        <v>2142</v>
      </c>
    </row>
    <row r="6" spans="1:4" ht="26.25" customHeight="1">
      <c r="B6" s="134" t="s">
        <v>138</v>
      </c>
      <c r="C6" s="135"/>
      <c r="D6" s="136"/>
    </row>
    <row r="7" spans="1:4" s="9" customFormat="1">
      <c r="B7" s="21"/>
      <c r="C7" s="22" t="s">
        <v>91</v>
      </c>
      <c r="D7" s="23" t="s">
        <v>89</v>
      </c>
    </row>
    <row r="8" spans="1:4" s="9" customFormat="1">
      <c r="B8" s="21"/>
      <c r="C8" s="24" t="s">
        <v>183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105">
        <f>C11+C12+C23+C33+C34+C35+C36+C37</f>
        <v>3184727.1914815917</v>
      </c>
      <c r="D10" s="106">
        <f>C10/$C$42</f>
        <v>1</v>
      </c>
    </row>
    <row r="11" spans="1:4">
      <c r="A11" s="42" t="s">
        <v>105</v>
      </c>
      <c r="B11" s="27" t="s">
        <v>139</v>
      </c>
      <c r="C11" s="105">
        <f>מזומנים!J10</f>
        <v>786455.91641223384</v>
      </c>
      <c r="D11" s="106">
        <f t="shared" ref="D11:D42" si="0">C11/$C$42</f>
        <v>0.24694608647039579</v>
      </c>
    </row>
    <row r="12" spans="1:4">
      <c r="B12" s="27" t="s">
        <v>140</v>
      </c>
      <c r="C12" s="105">
        <f>SUM(C13:C22)</f>
        <v>1569907.145604627</v>
      </c>
      <c r="D12" s="106">
        <f t="shared" si="0"/>
        <v>0.49294870524664258</v>
      </c>
    </row>
    <row r="13" spans="1:4">
      <c r="A13" s="44" t="s">
        <v>105</v>
      </c>
      <c r="B13" s="28" t="s">
        <v>52</v>
      </c>
      <c r="C13" s="105">
        <v>0</v>
      </c>
      <c r="D13" s="106">
        <f t="shared" si="0"/>
        <v>0</v>
      </c>
    </row>
    <row r="14" spans="1:4">
      <c r="A14" s="44" t="s">
        <v>105</v>
      </c>
      <c r="B14" s="28" t="s">
        <v>53</v>
      </c>
      <c r="C14" s="105">
        <v>0</v>
      </c>
      <c r="D14" s="106">
        <f t="shared" si="0"/>
        <v>0</v>
      </c>
    </row>
    <row r="15" spans="1:4">
      <c r="A15" s="44" t="s">
        <v>105</v>
      </c>
      <c r="B15" s="28" t="s">
        <v>54</v>
      </c>
      <c r="C15" s="105" vm="2">
        <v>4001.6830107519995</v>
      </c>
      <c r="D15" s="106">
        <f t="shared" si="0"/>
        <v>1.2565230144219498E-3</v>
      </c>
    </row>
    <row r="16" spans="1:4">
      <c r="A16" s="44" t="s">
        <v>105</v>
      </c>
      <c r="B16" s="28" t="s">
        <v>55</v>
      </c>
      <c r="C16" s="105">
        <f>מניות!L11</f>
        <v>791487.646424326</v>
      </c>
      <c r="D16" s="106">
        <f t="shared" si="0"/>
        <v>0.24852604284014415</v>
      </c>
    </row>
    <row r="17" spans="1:4">
      <c r="A17" s="44" t="s">
        <v>105</v>
      </c>
      <c r="B17" s="28" t="s">
        <v>196</v>
      </c>
      <c r="C17" s="105" vm="3">
        <v>699958.21117558808</v>
      </c>
      <c r="D17" s="106">
        <f t="shared" si="0"/>
        <v>0.2197859248502711</v>
      </c>
    </row>
    <row r="18" spans="1:4">
      <c r="A18" s="44" t="s">
        <v>105</v>
      </c>
      <c r="B18" s="28" t="s">
        <v>56</v>
      </c>
      <c r="C18" s="105" vm="4">
        <v>44384.530482210008</v>
      </c>
      <c r="D18" s="106">
        <f t="shared" si="0"/>
        <v>1.3936682112341791E-2</v>
      </c>
    </row>
    <row r="19" spans="1:4">
      <c r="A19" s="44" t="s">
        <v>105</v>
      </c>
      <c r="B19" s="28" t="s">
        <v>57</v>
      </c>
      <c r="C19" s="105" vm="5">
        <v>151.59184178799998</v>
      </c>
      <c r="D19" s="106">
        <f t="shared" si="0"/>
        <v>4.759963182826871E-5</v>
      </c>
    </row>
    <row r="20" spans="1:4">
      <c r="A20" s="44" t="s">
        <v>105</v>
      </c>
      <c r="B20" s="28" t="s">
        <v>58</v>
      </c>
      <c r="C20" s="105" vm="6">
        <v>89.980425302000128</v>
      </c>
      <c r="D20" s="106">
        <f t="shared" si="0"/>
        <v>2.8253730976605138E-5</v>
      </c>
    </row>
    <row r="21" spans="1:4">
      <c r="A21" s="44" t="s">
        <v>105</v>
      </c>
      <c r="B21" s="28" t="s">
        <v>59</v>
      </c>
      <c r="C21" s="105" vm="7">
        <v>29833.502244661002</v>
      </c>
      <c r="D21" s="106">
        <f t="shared" si="0"/>
        <v>9.3676790666587448E-3</v>
      </c>
    </row>
    <row r="22" spans="1:4">
      <c r="A22" s="44" t="s">
        <v>105</v>
      </c>
      <c r="B22" s="28" t="s">
        <v>60</v>
      </c>
      <c r="C22" s="105">
        <v>0</v>
      </c>
      <c r="D22" s="106">
        <f t="shared" si="0"/>
        <v>0</v>
      </c>
    </row>
    <row r="23" spans="1:4">
      <c r="B23" s="27" t="s">
        <v>141</v>
      </c>
      <c r="C23" s="105">
        <f>SUM(C24:C32)</f>
        <v>828529.29218693508</v>
      </c>
      <c r="D23" s="106">
        <f t="shared" si="0"/>
        <v>0.26015706915275483</v>
      </c>
    </row>
    <row r="24" spans="1:4">
      <c r="A24" s="44" t="s">
        <v>105</v>
      </c>
      <c r="B24" s="28" t="s">
        <v>61</v>
      </c>
      <c r="C24" s="105" vm="8">
        <v>846944.63833517197</v>
      </c>
      <c r="D24" s="106">
        <f t="shared" si="0"/>
        <v>0.26593946275855368</v>
      </c>
    </row>
    <row r="25" spans="1:4">
      <c r="A25" s="44" t="s">
        <v>105</v>
      </c>
      <c r="B25" s="28" t="s">
        <v>62</v>
      </c>
      <c r="C25" s="105">
        <v>0</v>
      </c>
      <c r="D25" s="106">
        <f t="shared" si="0"/>
        <v>0</v>
      </c>
    </row>
    <row r="26" spans="1:4">
      <c r="A26" s="44" t="s">
        <v>105</v>
      </c>
      <c r="B26" s="28" t="s">
        <v>54</v>
      </c>
      <c r="C26" s="105">
        <v>0</v>
      </c>
      <c r="D26" s="106">
        <f t="shared" si="0"/>
        <v>0</v>
      </c>
    </row>
    <row r="27" spans="1:4">
      <c r="A27" s="44" t="s">
        <v>105</v>
      </c>
      <c r="B27" s="28" t="s">
        <v>63</v>
      </c>
      <c r="C27" s="105" vm="9">
        <v>537.17309468399992</v>
      </c>
      <c r="D27" s="106">
        <f t="shared" si="0"/>
        <v>1.6867162001216735E-4</v>
      </c>
    </row>
    <row r="28" spans="1:4">
      <c r="A28" s="44" t="s">
        <v>105</v>
      </c>
      <c r="B28" s="28" t="s">
        <v>64</v>
      </c>
      <c r="C28" s="105" vm="10">
        <v>2259.2683896380004</v>
      </c>
      <c r="D28" s="106">
        <f t="shared" si="0"/>
        <v>7.0940719684908034E-4</v>
      </c>
    </row>
    <row r="29" spans="1:4">
      <c r="A29" s="44" t="s">
        <v>105</v>
      </c>
      <c r="B29" s="28" t="s">
        <v>65</v>
      </c>
      <c r="C29" s="105" vm="11">
        <v>5.4996696549999999</v>
      </c>
      <c r="D29" s="106">
        <f t="shared" si="0"/>
        <v>1.7268887802102307E-6</v>
      </c>
    </row>
    <row r="30" spans="1:4">
      <c r="A30" s="44" t="s">
        <v>105</v>
      </c>
      <c r="B30" s="28" t="s">
        <v>164</v>
      </c>
      <c r="C30" s="105">
        <v>0</v>
      </c>
      <c r="D30" s="106">
        <f t="shared" si="0"/>
        <v>0</v>
      </c>
    </row>
    <row r="31" spans="1:4">
      <c r="A31" s="44" t="s">
        <v>105</v>
      </c>
      <c r="B31" s="28" t="s">
        <v>86</v>
      </c>
      <c r="C31" s="105" vm="12">
        <v>-21217.287302213987</v>
      </c>
      <c r="D31" s="106">
        <f t="shared" si="0"/>
        <v>-6.6621993114403394E-3</v>
      </c>
    </row>
    <row r="32" spans="1:4">
      <c r="A32" s="44" t="s">
        <v>105</v>
      </c>
      <c r="B32" s="28" t="s">
        <v>66</v>
      </c>
      <c r="C32" s="105">
        <v>0</v>
      </c>
      <c r="D32" s="106">
        <f t="shared" si="0"/>
        <v>0</v>
      </c>
    </row>
    <row r="33" spans="1:4">
      <c r="A33" s="44" t="s">
        <v>105</v>
      </c>
      <c r="B33" s="27" t="s">
        <v>142</v>
      </c>
      <c r="C33" s="105">
        <v>0</v>
      </c>
      <c r="D33" s="106">
        <f t="shared" si="0"/>
        <v>0</v>
      </c>
    </row>
    <row r="34" spans="1:4">
      <c r="A34" s="44" t="s">
        <v>105</v>
      </c>
      <c r="B34" s="27" t="s">
        <v>143</v>
      </c>
      <c r="C34" s="105">
        <v>0</v>
      </c>
      <c r="D34" s="106">
        <f t="shared" si="0"/>
        <v>0</v>
      </c>
    </row>
    <row r="35" spans="1:4">
      <c r="A35" s="44" t="s">
        <v>105</v>
      </c>
      <c r="B35" s="27" t="s">
        <v>144</v>
      </c>
      <c r="C35" s="105">
        <v>0</v>
      </c>
      <c r="D35" s="106">
        <f t="shared" si="0"/>
        <v>0</v>
      </c>
    </row>
    <row r="36" spans="1:4">
      <c r="A36" s="44" t="s">
        <v>105</v>
      </c>
      <c r="B36" s="45" t="s">
        <v>145</v>
      </c>
      <c r="C36" s="105">
        <v>0</v>
      </c>
      <c r="D36" s="106">
        <f t="shared" si="0"/>
        <v>0</v>
      </c>
    </row>
    <row r="37" spans="1:4">
      <c r="A37" s="44" t="s">
        <v>105</v>
      </c>
      <c r="B37" s="27" t="s">
        <v>146</v>
      </c>
      <c r="C37" s="105">
        <f>'השקעות אחרות '!I10</f>
        <v>-165.16272220399998</v>
      </c>
      <c r="D37" s="106">
        <f t="shared" si="0"/>
        <v>-5.1860869793108823E-5</v>
      </c>
    </row>
    <row r="38" spans="1:4">
      <c r="A38" s="44"/>
      <c r="B38" s="55" t="s">
        <v>148</v>
      </c>
      <c r="C38" s="105">
        <f>SUM(C39:C41)</f>
        <v>0</v>
      </c>
      <c r="D38" s="106">
        <f t="shared" si="0"/>
        <v>0</v>
      </c>
    </row>
    <row r="39" spans="1:4">
      <c r="A39" s="44" t="s">
        <v>105</v>
      </c>
      <c r="B39" s="56" t="s">
        <v>149</v>
      </c>
      <c r="C39" s="105">
        <v>0</v>
      </c>
      <c r="D39" s="106">
        <f t="shared" si="0"/>
        <v>0</v>
      </c>
    </row>
    <row r="40" spans="1:4">
      <c r="A40" s="44" t="s">
        <v>105</v>
      </c>
      <c r="B40" s="56" t="s">
        <v>181</v>
      </c>
      <c r="C40" s="105">
        <v>0</v>
      </c>
      <c r="D40" s="106">
        <f t="shared" si="0"/>
        <v>0</v>
      </c>
    </row>
    <row r="41" spans="1:4">
      <c r="A41" s="44" t="s">
        <v>105</v>
      </c>
      <c r="B41" s="56" t="s">
        <v>150</v>
      </c>
      <c r="C41" s="105">
        <v>0</v>
      </c>
      <c r="D41" s="106">
        <f t="shared" si="0"/>
        <v>0</v>
      </c>
    </row>
    <row r="42" spans="1:4">
      <c r="B42" s="56" t="s">
        <v>67</v>
      </c>
      <c r="C42" s="105">
        <f>C38+C10</f>
        <v>3184727.1914815917</v>
      </c>
      <c r="D42" s="106">
        <f t="shared" si="0"/>
        <v>1</v>
      </c>
    </row>
    <row r="43" spans="1:4">
      <c r="A43" s="44" t="s">
        <v>105</v>
      </c>
      <c r="B43" s="56" t="s">
        <v>147</v>
      </c>
      <c r="C43" s="105">
        <f>'יתרת התחייבות להשקעה'!C10</f>
        <v>11577.696903980031</v>
      </c>
      <c r="D43" s="106"/>
    </row>
    <row r="44" spans="1:4">
      <c r="B44" s="5" t="s">
        <v>90</v>
      </c>
    </row>
    <row r="45" spans="1:4">
      <c r="C45" s="62" t="s">
        <v>132</v>
      </c>
      <c r="D45" s="34" t="s">
        <v>85</v>
      </c>
    </row>
    <row r="46" spans="1:4">
      <c r="C46" s="63" t="s">
        <v>0</v>
      </c>
      <c r="D46" s="23" t="s">
        <v>1</v>
      </c>
    </row>
    <row r="47" spans="1:4">
      <c r="C47" s="107" t="s">
        <v>115</v>
      </c>
      <c r="D47" s="108" vm="13">
        <v>2.4159000000000002</v>
      </c>
    </row>
    <row r="48" spans="1:4">
      <c r="C48" s="107" t="s">
        <v>122</v>
      </c>
      <c r="D48" s="108">
        <v>0.71320062343401669</v>
      </c>
    </row>
    <row r="49" spans="2:4">
      <c r="C49" s="107" t="s">
        <v>119</v>
      </c>
      <c r="D49" s="108" vm="14">
        <v>2.6667000000000001</v>
      </c>
    </row>
    <row r="50" spans="2:4">
      <c r="B50" s="11"/>
      <c r="C50" s="107" t="s">
        <v>1851</v>
      </c>
      <c r="D50" s="108" vm="15">
        <v>3.9455</v>
      </c>
    </row>
    <row r="51" spans="2:4">
      <c r="C51" s="107" t="s">
        <v>113</v>
      </c>
      <c r="D51" s="108" vm="16">
        <v>3.9321999999999999</v>
      </c>
    </row>
    <row r="52" spans="2:4">
      <c r="C52" s="107" t="s">
        <v>114</v>
      </c>
      <c r="D52" s="108" vm="17">
        <v>4.4672000000000001</v>
      </c>
    </row>
    <row r="53" spans="2:4">
      <c r="C53" s="107" t="s">
        <v>116</v>
      </c>
      <c r="D53" s="108">
        <v>0.46051542057860612</v>
      </c>
    </row>
    <row r="54" spans="2:4">
      <c r="C54" s="107" t="s">
        <v>120</v>
      </c>
      <c r="D54" s="108">
        <v>2.7067999999999998E-2</v>
      </c>
    </row>
    <row r="55" spans="2:4">
      <c r="C55" s="107" t="s">
        <v>121</v>
      </c>
      <c r="D55" s="108">
        <v>0.20053698423440919</v>
      </c>
    </row>
    <row r="56" spans="2:4">
      <c r="C56" s="107" t="s">
        <v>118</v>
      </c>
      <c r="D56" s="108" vm="18">
        <v>0.52790000000000004</v>
      </c>
    </row>
    <row r="57" spans="2:4">
      <c r="C57" s="107" t="s">
        <v>1852</v>
      </c>
      <c r="D57" s="108">
        <v>2.260821</v>
      </c>
    </row>
    <row r="58" spans="2:4">
      <c r="C58" s="107" t="s">
        <v>117</v>
      </c>
      <c r="D58" s="108" vm="19">
        <v>0.34910000000000002</v>
      </c>
    </row>
    <row r="59" spans="2:4">
      <c r="C59" s="107" t="s">
        <v>111</v>
      </c>
      <c r="D59" s="108" vm="20">
        <v>3.6150000000000002</v>
      </c>
    </row>
    <row r="60" spans="2:4">
      <c r="C60" s="107" t="s">
        <v>123</v>
      </c>
      <c r="D60" s="108" vm="21">
        <v>0.2029</v>
      </c>
    </row>
    <row r="61" spans="2:4">
      <c r="C61" s="107" t="s">
        <v>1853</v>
      </c>
      <c r="D61" s="108" vm="22">
        <v>0.34649999999999997</v>
      </c>
    </row>
    <row r="62" spans="2:4">
      <c r="C62" s="107" t="s">
        <v>1854</v>
      </c>
      <c r="D62" s="108">
        <v>4.6569268405166807E-2</v>
      </c>
    </row>
    <row r="63" spans="2:4">
      <c r="C63" s="107" t="s">
        <v>1855</v>
      </c>
      <c r="D63" s="108">
        <v>0.52591762806057873</v>
      </c>
    </row>
    <row r="64" spans="2:4">
      <c r="C64" s="107" t="s">
        <v>112</v>
      </c>
      <c r="D64" s="108">
        <v>1</v>
      </c>
    </row>
    <row r="65" spans="3:4">
      <c r="C65" s="109"/>
      <c r="D65" s="109"/>
    </row>
    <row r="66" spans="3:4">
      <c r="C66" s="109"/>
      <c r="D66" s="109"/>
    </row>
    <row r="67" spans="3:4">
      <c r="C67" s="110"/>
      <c r="D67" s="11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9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10.28515625" style="1" bestFit="1" customWidth="1"/>
    <col min="12" max="12" width="9" style="1" bestFit="1" customWidth="1"/>
    <col min="13" max="16384" width="9.140625" style="1"/>
  </cols>
  <sheetData>
    <row r="1" spans="2:13">
      <c r="B1" s="46" t="s">
        <v>125</v>
      </c>
      <c r="C1" s="67" t="s" vm="1">
        <v>202</v>
      </c>
    </row>
    <row r="2" spans="2:13">
      <c r="B2" s="46" t="s">
        <v>124</v>
      </c>
      <c r="C2" s="67" t="s">
        <v>203</v>
      </c>
    </row>
    <row r="3" spans="2:13">
      <c r="B3" s="46" t="s">
        <v>126</v>
      </c>
      <c r="C3" s="67" t="s">
        <v>204</v>
      </c>
    </row>
    <row r="4" spans="2:13">
      <c r="B4" s="46" t="s">
        <v>127</v>
      </c>
      <c r="C4" s="67">
        <v>2142</v>
      </c>
    </row>
    <row r="6" spans="2:13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ht="26.25" customHeight="1">
      <c r="B7" s="137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3"/>
    </row>
    <row r="8" spans="2:13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180</v>
      </c>
      <c r="H8" s="29" t="s">
        <v>179</v>
      </c>
      <c r="I8" s="29" t="s">
        <v>46</v>
      </c>
      <c r="J8" s="29" t="s">
        <v>45</v>
      </c>
      <c r="K8" s="29" t="s">
        <v>128</v>
      </c>
      <c r="L8" s="30" t="s">
        <v>130</v>
      </c>
    </row>
    <row r="9" spans="2:13" s="3" customFormat="1">
      <c r="B9" s="14"/>
      <c r="C9" s="29"/>
      <c r="D9" s="29"/>
      <c r="E9" s="29"/>
      <c r="F9" s="29"/>
      <c r="G9" s="15" t="s">
        <v>187</v>
      </c>
      <c r="H9" s="15"/>
      <c r="I9" s="15" t="s">
        <v>183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1" t="s">
        <v>38</v>
      </c>
      <c r="C11" s="73"/>
      <c r="D11" s="73"/>
      <c r="E11" s="73"/>
      <c r="F11" s="73"/>
      <c r="G11" s="81"/>
      <c r="H11" s="83"/>
      <c r="I11" s="81">
        <v>89.980425302</v>
      </c>
      <c r="J11" s="73"/>
      <c r="K11" s="84">
        <f>IFERROR(I11/$I$11,0)</f>
        <v>1</v>
      </c>
      <c r="L11" s="84">
        <f>I11/'סכום נכסי הקרן'!$C$42</f>
        <v>2.8253730976605097E-5</v>
      </c>
    </row>
    <row r="12" spans="2:13">
      <c r="B12" s="71" t="s">
        <v>175</v>
      </c>
      <c r="C12" s="70"/>
      <c r="D12" s="70"/>
      <c r="E12" s="70"/>
      <c r="F12" s="70"/>
      <c r="G12" s="77"/>
      <c r="H12" s="79"/>
      <c r="I12" s="77">
        <v>385.58364195400003</v>
      </c>
      <c r="J12" s="70"/>
      <c r="K12" s="80">
        <f t="shared" ref="K12:K24" si="0">IFERROR(I12/$I$11,0)</f>
        <v>4.2851947038466562</v>
      </c>
      <c r="L12" s="80">
        <f>I12/'סכום נכסי הקרן'!$C$42</f>
        <v>1.2107273834485637E-4</v>
      </c>
    </row>
    <row r="13" spans="2:13">
      <c r="B13" s="72" t="s">
        <v>170</v>
      </c>
      <c r="C13" s="73"/>
      <c r="D13" s="73"/>
      <c r="E13" s="73"/>
      <c r="F13" s="73"/>
      <c r="G13" s="81"/>
      <c r="H13" s="83"/>
      <c r="I13" s="81">
        <v>385.58364195400003</v>
      </c>
      <c r="J13" s="73"/>
      <c r="K13" s="84">
        <f t="shared" si="0"/>
        <v>4.2851947038466562</v>
      </c>
      <c r="L13" s="84">
        <f>I13/'סכום נכסי הקרן'!$C$42</f>
        <v>1.2107273834485637E-4</v>
      </c>
    </row>
    <row r="14" spans="2:13">
      <c r="B14" s="74" t="s">
        <v>1022</v>
      </c>
      <c r="C14" s="70" t="s">
        <v>1023</v>
      </c>
      <c r="D14" s="75" t="s">
        <v>100</v>
      </c>
      <c r="E14" s="75" t="s">
        <v>653</v>
      </c>
      <c r="F14" s="75" t="s">
        <v>112</v>
      </c>
      <c r="G14" s="77">
        <v>45.370941999999992</v>
      </c>
      <c r="H14" s="79">
        <v>731000</v>
      </c>
      <c r="I14" s="77">
        <v>331.66158254799996</v>
      </c>
      <c r="J14" s="70"/>
      <c r="K14" s="80">
        <f t="shared" si="0"/>
        <v>3.6859303724654442</v>
      </c>
      <c r="L14" s="80">
        <f>I14/'סכום נכסי הקרן'!$C$42</f>
        <v>1.041412851421365E-4</v>
      </c>
    </row>
    <row r="15" spans="2:13">
      <c r="B15" s="74" t="s">
        <v>1024</v>
      </c>
      <c r="C15" s="70" t="s">
        <v>1025</v>
      </c>
      <c r="D15" s="75" t="s">
        <v>100</v>
      </c>
      <c r="E15" s="75" t="s">
        <v>653</v>
      </c>
      <c r="F15" s="75" t="s">
        <v>112</v>
      </c>
      <c r="G15" s="77">
        <v>-45.370941999999992</v>
      </c>
      <c r="H15" s="79">
        <v>1906900</v>
      </c>
      <c r="I15" s="77">
        <v>-865.17848393999998</v>
      </c>
      <c r="J15" s="70"/>
      <c r="K15" s="80">
        <f t="shared" si="0"/>
        <v>-9.6151855365899195</v>
      </c>
      <c r="L15" s="80">
        <f>I15/'סכום נכסי הקרן'!$C$42</f>
        <v>-2.716648654409559E-4</v>
      </c>
    </row>
    <row r="16" spans="2:13">
      <c r="B16" s="74" t="s">
        <v>1026</v>
      </c>
      <c r="C16" s="70" t="s">
        <v>1027</v>
      </c>
      <c r="D16" s="75" t="s">
        <v>100</v>
      </c>
      <c r="E16" s="75" t="s">
        <v>653</v>
      </c>
      <c r="F16" s="75" t="s">
        <v>112</v>
      </c>
      <c r="G16" s="77">
        <v>417.20406000000003</v>
      </c>
      <c r="H16" s="79">
        <v>220300</v>
      </c>
      <c r="I16" s="77">
        <v>919.10054417999993</v>
      </c>
      <c r="J16" s="70"/>
      <c r="K16" s="80">
        <f t="shared" si="0"/>
        <v>10.214449877239812</v>
      </c>
      <c r="L16" s="80">
        <f>I16/'סכום נכסי הקרן'!$C$42</f>
        <v>2.8859631890555058E-4</v>
      </c>
    </row>
    <row r="17" spans="2:12">
      <c r="B17" s="74" t="s">
        <v>1028</v>
      </c>
      <c r="C17" s="70" t="s">
        <v>1029</v>
      </c>
      <c r="D17" s="75" t="s">
        <v>100</v>
      </c>
      <c r="E17" s="75" t="s">
        <v>653</v>
      </c>
      <c r="F17" s="75" t="s">
        <v>112</v>
      </c>
      <c r="G17" s="77">
        <v>-417.20406000000003</v>
      </c>
      <c r="H17" s="79">
        <v>0.01</v>
      </c>
      <c r="I17" s="77">
        <v>-8.3399999999999998E-7</v>
      </c>
      <c r="J17" s="70"/>
      <c r="K17" s="80">
        <f t="shared" si="0"/>
        <v>-9.2686825740249372E-9</v>
      </c>
      <c r="L17" s="80">
        <f>I17/'סכום נכסי הקרן'!$C$42</f>
        <v>-2.6187486395404827E-13</v>
      </c>
    </row>
    <row r="18" spans="2:12">
      <c r="B18" s="76"/>
      <c r="C18" s="70"/>
      <c r="D18" s="70"/>
      <c r="E18" s="70"/>
      <c r="F18" s="70"/>
      <c r="G18" s="77"/>
      <c r="H18" s="79"/>
      <c r="I18" s="70"/>
      <c r="J18" s="70"/>
      <c r="K18" s="80"/>
      <c r="L18" s="70"/>
    </row>
    <row r="19" spans="2:12">
      <c r="B19" s="71" t="s">
        <v>174</v>
      </c>
      <c r="C19" s="70"/>
      <c r="D19" s="70"/>
      <c r="E19" s="70"/>
      <c r="F19" s="70"/>
      <c r="G19" s="77"/>
      <c r="H19" s="79"/>
      <c r="I19" s="77">
        <v>-295.60321665200001</v>
      </c>
      <c r="J19" s="70"/>
      <c r="K19" s="80">
        <f t="shared" si="0"/>
        <v>-3.2851947038466558</v>
      </c>
      <c r="L19" s="80">
        <f>I19/'סכום נכסי הקרן'!$C$42</f>
        <v>-9.2819007368251266E-5</v>
      </c>
    </row>
    <row r="20" spans="2:12">
      <c r="B20" s="72" t="s">
        <v>170</v>
      </c>
      <c r="C20" s="73"/>
      <c r="D20" s="73"/>
      <c r="E20" s="73"/>
      <c r="F20" s="73"/>
      <c r="G20" s="81"/>
      <c r="H20" s="83"/>
      <c r="I20" s="81">
        <v>-295.60321665200001</v>
      </c>
      <c r="J20" s="73"/>
      <c r="K20" s="84">
        <f t="shared" si="0"/>
        <v>-3.2851947038466558</v>
      </c>
      <c r="L20" s="84">
        <f>I20/'סכום נכסי הקרן'!$C$42</f>
        <v>-9.2819007368251266E-5</v>
      </c>
    </row>
    <row r="21" spans="2:12">
      <c r="B21" s="74" t="s">
        <v>1030</v>
      </c>
      <c r="C21" s="70" t="s">
        <v>1031</v>
      </c>
      <c r="D21" s="75" t="s">
        <v>24</v>
      </c>
      <c r="E21" s="75" t="s">
        <v>653</v>
      </c>
      <c r="F21" s="75" t="s">
        <v>113</v>
      </c>
      <c r="G21" s="77">
        <v>411.91792199999998</v>
      </c>
      <c r="H21" s="79">
        <v>60</v>
      </c>
      <c r="I21" s="77">
        <v>48.592309587000003</v>
      </c>
      <c r="J21" s="70"/>
      <c r="K21" s="80">
        <f t="shared" si="0"/>
        <v>0.54003200611588953</v>
      </c>
      <c r="L21" s="80">
        <f>I21/'סכום נכסי הקרן'!$C$42</f>
        <v>1.5257919019554701E-5</v>
      </c>
    </row>
    <row r="22" spans="2:12">
      <c r="B22" s="74" t="s">
        <v>1032</v>
      </c>
      <c r="C22" s="70" t="s">
        <v>1033</v>
      </c>
      <c r="D22" s="75" t="s">
        <v>24</v>
      </c>
      <c r="E22" s="75" t="s">
        <v>653</v>
      </c>
      <c r="F22" s="75" t="s">
        <v>113</v>
      </c>
      <c r="G22" s="77">
        <v>-411.91792199999998</v>
      </c>
      <c r="H22" s="79">
        <v>5</v>
      </c>
      <c r="I22" s="77">
        <v>-4.0493591320000002</v>
      </c>
      <c r="J22" s="70"/>
      <c r="K22" s="80">
        <f t="shared" si="0"/>
        <v>-4.5002667173545743E-2</v>
      </c>
      <c r="L22" s="80">
        <f>I22/'סכום נכסי הקרן'!$C$42</f>
        <v>-1.2714932515510587E-6</v>
      </c>
    </row>
    <row r="23" spans="2:12">
      <c r="B23" s="74" t="s">
        <v>1034</v>
      </c>
      <c r="C23" s="70" t="s">
        <v>1035</v>
      </c>
      <c r="D23" s="75" t="s">
        <v>24</v>
      </c>
      <c r="E23" s="75" t="s">
        <v>653</v>
      </c>
      <c r="F23" s="75" t="s">
        <v>113</v>
      </c>
      <c r="G23" s="77">
        <v>-411.91792199999998</v>
      </c>
      <c r="H23" s="79">
        <v>585</v>
      </c>
      <c r="I23" s="77">
        <v>-473.77501847000002</v>
      </c>
      <c r="J23" s="70"/>
      <c r="K23" s="80">
        <f t="shared" si="0"/>
        <v>-5.2653120595938034</v>
      </c>
      <c r="L23" s="80">
        <f>I23/'סכום נכסי הקרן'!$C$42</f>
        <v>-1.4876471043963782E-4</v>
      </c>
    </row>
    <row r="24" spans="2:12">
      <c r="B24" s="74" t="s">
        <v>1036</v>
      </c>
      <c r="C24" s="70" t="s">
        <v>1037</v>
      </c>
      <c r="D24" s="75" t="s">
        <v>24</v>
      </c>
      <c r="E24" s="75" t="s">
        <v>653</v>
      </c>
      <c r="F24" s="75" t="s">
        <v>113</v>
      </c>
      <c r="G24" s="77">
        <v>411.91792199999998</v>
      </c>
      <c r="H24" s="79">
        <v>165</v>
      </c>
      <c r="I24" s="77">
        <v>133.628851363</v>
      </c>
      <c r="J24" s="70"/>
      <c r="K24" s="80">
        <f t="shared" si="0"/>
        <v>1.4850880168048042</v>
      </c>
      <c r="L24" s="80">
        <f>I24/'סכום נכסי הקרן'!$C$42</f>
        <v>4.1959277303382923E-5</v>
      </c>
    </row>
    <row r="25" spans="2:12">
      <c r="B25" s="76"/>
      <c r="C25" s="70"/>
      <c r="D25" s="70"/>
      <c r="E25" s="70"/>
      <c r="F25" s="70"/>
      <c r="G25" s="77"/>
      <c r="H25" s="79"/>
      <c r="I25" s="70"/>
      <c r="J25" s="70"/>
      <c r="K25" s="80"/>
      <c r="L25" s="70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0" t="s">
        <v>195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0" t="s">
        <v>92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20" t="s">
        <v>178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20" t="s">
        <v>186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2:12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2:12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2:12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2:12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2:12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2:12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2:12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2:12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2:12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2:12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2:12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2:12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2:12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2:12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2:12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7.57031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125</v>
      </c>
      <c r="C1" s="67" t="s" vm="1">
        <v>202</v>
      </c>
    </row>
    <row r="2" spans="1:11">
      <c r="B2" s="46" t="s">
        <v>124</v>
      </c>
      <c r="C2" s="67" t="s">
        <v>203</v>
      </c>
    </row>
    <row r="3" spans="1:11">
      <c r="B3" s="46" t="s">
        <v>126</v>
      </c>
      <c r="C3" s="67" t="s">
        <v>204</v>
      </c>
    </row>
    <row r="4" spans="1:11">
      <c r="B4" s="46" t="s">
        <v>127</v>
      </c>
      <c r="C4" s="67">
        <v>2142</v>
      </c>
    </row>
    <row r="6" spans="1:11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76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180</v>
      </c>
      <c r="H8" s="29" t="s">
        <v>179</v>
      </c>
      <c r="I8" s="29" t="s">
        <v>46</v>
      </c>
      <c r="J8" s="29" t="s">
        <v>128</v>
      </c>
      <c r="K8" s="30" t="s">
        <v>130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187</v>
      </c>
      <c r="H9" s="15"/>
      <c r="I9" s="15" t="s">
        <v>183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93"/>
      <c r="B11" s="94" t="s">
        <v>37</v>
      </c>
      <c r="C11" s="95"/>
      <c r="D11" s="95"/>
      <c r="E11" s="95"/>
      <c r="F11" s="95"/>
      <c r="G11" s="96"/>
      <c r="H11" s="97"/>
      <c r="I11" s="96">
        <v>29833.502244660995</v>
      </c>
      <c r="J11" s="98">
        <f>IFERROR(I11/$I$11,0)</f>
        <v>1</v>
      </c>
      <c r="K11" s="98">
        <f>I11/'סכום נכסי הקרן'!$C$42</f>
        <v>9.367679066658743E-3</v>
      </c>
    </row>
    <row r="12" spans="1:11" s="69" customFormat="1">
      <c r="A12" s="93"/>
      <c r="B12" s="99" t="s">
        <v>176</v>
      </c>
      <c r="C12" s="95"/>
      <c r="D12" s="95"/>
      <c r="E12" s="95"/>
      <c r="F12" s="95"/>
      <c r="G12" s="96"/>
      <c r="H12" s="97"/>
      <c r="I12" s="96">
        <v>29833.502244660995</v>
      </c>
      <c r="J12" s="98">
        <f t="shared" ref="J12:J17" si="0">IFERROR(I12/$I$11,0)</f>
        <v>1</v>
      </c>
      <c r="K12" s="98">
        <f>I12/'סכום נכסי הקרן'!$C$42</f>
        <v>9.367679066658743E-3</v>
      </c>
    </row>
    <row r="13" spans="1:11">
      <c r="B13" s="76" t="s">
        <v>1038</v>
      </c>
      <c r="C13" s="70" t="s">
        <v>1039</v>
      </c>
      <c r="D13" s="75" t="s">
        <v>24</v>
      </c>
      <c r="E13" s="75" t="s">
        <v>653</v>
      </c>
      <c r="F13" s="75" t="s">
        <v>111</v>
      </c>
      <c r="G13" s="77">
        <v>168.909232</v>
      </c>
      <c r="H13" s="79">
        <v>99550.01</v>
      </c>
      <c r="I13" s="77">
        <v>1094.96818927</v>
      </c>
      <c r="J13" s="80">
        <f t="shared" si="0"/>
        <v>3.6702636528902856E-2</v>
      </c>
      <c r="K13" s="80">
        <f>I13/'סכום נכסי הקרן'!$C$42</f>
        <v>3.4381851990298782E-4</v>
      </c>
    </row>
    <row r="14" spans="1:11">
      <c r="B14" s="76" t="s">
        <v>1040</v>
      </c>
      <c r="C14" s="70" t="s">
        <v>1041</v>
      </c>
      <c r="D14" s="75" t="s">
        <v>24</v>
      </c>
      <c r="E14" s="75" t="s">
        <v>653</v>
      </c>
      <c r="F14" s="75" t="s">
        <v>111</v>
      </c>
      <c r="G14" s="77">
        <v>46.04327</v>
      </c>
      <c r="H14" s="79">
        <v>1330175</v>
      </c>
      <c r="I14" s="77">
        <v>3804.8382168180001</v>
      </c>
      <c r="J14" s="80">
        <f t="shared" si="0"/>
        <v>0.12753575445534271</v>
      </c>
      <c r="K14" s="80">
        <f>I14/'סכום נכסי הקרן'!$C$42</f>
        <v>1.1947140172618434E-3</v>
      </c>
    </row>
    <row r="15" spans="1:11">
      <c r="B15" s="76" t="s">
        <v>1042</v>
      </c>
      <c r="C15" s="70" t="s">
        <v>1043</v>
      </c>
      <c r="D15" s="75" t="s">
        <v>24</v>
      </c>
      <c r="E15" s="75" t="s">
        <v>653</v>
      </c>
      <c r="F15" s="75" t="s">
        <v>119</v>
      </c>
      <c r="G15" s="77">
        <v>21.968955999999999</v>
      </c>
      <c r="H15" s="79">
        <v>120920</v>
      </c>
      <c r="I15" s="77">
        <v>354.69358882099999</v>
      </c>
      <c r="J15" s="80">
        <f t="shared" si="0"/>
        <v>1.188910326089777E-2</v>
      </c>
      <c r="K15" s="80">
        <f>I15/'סכום נכסי הקרן'!$C$42</f>
        <v>1.1137330373845624E-4</v>
      </c>
    </row>
    <row r="16" spans="1:11">
      <c r="B16" s="76" t="s">
        <v>1044</v>
      </c>
      <c r="C16" s="70" t="s">
        <v>1045</v>
      </c>
      <c r="D16" s="75" t="s">
        <v>24</v>
      </c>
      <c r="E16" s="75" t="s">
        <v>653</v>
      </c>
      <c r="F16" s="75" t="s">
        <v>111</v>
      </c>
      <c r="G16" s="77">
        <v>538.65133600000001</v>
      </c>
      <c r="H16" s="79">
        <v>413775</v>
      </c>
      <c r="I16" s="77">
        <v>23640.249478193997</v>
      </c>
      <c r="J16" s="80">
        <f t="shared" si="0"/>
        <v>0.79240611056399379</v>
      </c>
      <c r="K16" s="80">
        <f>I16/'סכום נכסי הקרן'!$C$42</f>
        <v>7.4230061342227972E-3</v>
      </c>
    </row>
    <row r="17" spans="2:11">
      <c r="B17" s="76" t="s">
        <v>1046</v>
      </c>
      <c r="C17" s="70" t="s">
        <v>1047</v>
      </c>
      <c r="D17" s="75" t="s">
        <v>24</v>
      </c>
      <c r="E17" s="75" t="s">
        <v>653</v>
      </c>
      <c r="F17" s="75" t="s">
        <v>113</v>
      </c>
      <c r="G17" s="77">
        <v>382.12252599999999</v>
      </c>
      <c r="H17" s="79">
        <v>45450</v>
      </c>
      <c r="I17" s="77">
        <v>938.75277155800006</v>
      </c>
      <c r="J17" s="80">
        <f t="shared" si="0"/>
        <v>3.1466395190862959E-2</v>
      </c>
      <c r="K17" s="80">
        <f>I17/'סכום נכסי הקרן'!$C$42</f>
        <v>2.9476709153265828E-4</v>
      </c>
    </row>
    <row r="18" spans="2:11">
      <c r="B18" s="71"/>
      <c r="C18" s="70"/>
      <c r="D18" s="70"/>
      <c r="E18" s="70"/>
      <c r="F18" s="70"/>
      <c r="G18" s="77"/>
      <c r="H18" s="79"/>
      <c r="I18" s="70"/>
      <c r="J18" s="80"/>
      <c r="K18" s="70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20" t="s">
        <v>195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0" t="s">
        <v>92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0" t="s">
        <v>178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20" t="s">
        <v>186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11"/>
      <c r="C118" s="122"/>
      <c r="D118" s="122"/>
      <c r="E118" s="122"/>
      <c r="F118" s="122"/>
      <c r="G118" s="122"/>
      <c r="H118" s="122"/>
      <c r="I118" s="112"/>
      <c r="J118" s="112"/>
      <c r="K118" s="122"/>
    </row>
    <row r="119" spans="2:11">
      <c r="B119" s="111"/>
      <c r="C119" s="122"/>
      <c r="D119" s="122"/>
      <c r="E119" s="122"/>
      <c r="F119" s="122"/>
      <c r="G119" s="122"/>
      <c r="H119" s="122"/>
      <c r="I119" s="112"/>
      <c r="J119" s="112"/>
      <c r="K119" s="122"/>
    </row>
    <row r="120" spans="2:11">
      <c r="B120" s="111"/>
      <c r="C120" s="122"/>
      <c r="D120" s="122"/>
      <c r="E120" s="122"/>
      <c r="F120" s="122"/>
      <c r="G120" s="122"/>
      <c r="H120" s="122"/>
      <c r="I120" s="112"/>
      <c r="J120" s="112"/>
      <c r="K120" s="122"/>
    </row>
    <row r="121" spans="2:11">
      <c r="B121" s="111"/>
      <c r="C121" s="122"/>
      <c r="D121" s="122"/>
      <c r="E121" s="122"/>
      <c r="F121" s="122"/>
      <c r="G121" s="122"/>
      <c r="H121" s="122"/>
      <c r="I121" s="112"/>
      <c r="J121" s="112"/>
      <c r="K121" s="122"/>
    </row>
    <row r="122" spans="2:11">
      <c r="B122" s="111"/>
      <c r="C122" s="122"/>
      <c r="D122" s="122"/>
      <c r="E122" s="122"/>
      <c r="F122" s="122"/>
      <c r="G122" s="122"/>
      <c r="H122" s="122"/>
      <c r="I122" s="112"/>
      <c r="J122" s="112"/>
      <c r="K122" s="122"/>
    </row>
    <row r="123" spans="2:11">
      <c r="B123" s="111"/>
      <c r="C123" s="122"/>
      <c r="D123" s="122"/>
      <c r="E123" s="122"/>
      <c r="F123" s="122"/>
      <c r="G123" s="122"/>
      <c r="H123" s="122"/>
      <c r="I123" s="112"/>
      <c r="J123" s="112"/>
      <c r="K123" s="122"/>
    </row>
    <row r="124" spans="2:11">
      <c r="B124" s="111"/>
      <c r="C124" s="122"/>
      <c r="D124" s="122"/>
      <c r="E124" s="122"/>
      <c r="F124" s="122"/>
      <c r="G124" s="122"/>
      <c r="H124" s="122"/>
      <c r="I124" s="112"/>
      <c r="J124" s="112"/>
      <c r="K124" s="122"/>
    </row>
    <row r="125" spans="2:11">
      <c r="B125" s="111"/>
      <c r="C125" s="122"/>
      <c r="D125" s="122"/>
      <c r="E125" s="122"/>
      <c r="F125" s="122"/>
      <c r="G125" s="122"/>
      <c r="H125" s="122"/>
      <c r="I125" s="112"/>
      <c r="J125" s="112"/>
      <c r="K125" s="122"/>
    </row>
    <row r="126" spans="2:11">
      <c r="B126" s="111"/>
      <c r="C126" s="122"/>
      <c r="D126" s="122"/>
      <c r="E126" s="122"/>
      <c r="F126" s="122"/>
      <c r="G126" s="122"/>
      <c r="H126" s="122"/>
      <c r="I126" s="112"/>
      <c r="J126" s="112"/>
      <c r="K126" s="122"/>
    </row>
    <row r="127" spans="2:11">
      <c r="B127" s="111"/>
      <c r="C127" s="122"/>
      <c r="D127" s="122"/>
      <c r="E127" s="122"/>
      <c r="F127" s="122"/>
      <c r="G127" s="122"/>
      <c r="H127" s="122"/>
      <c r="I127" s="112"/>
      <c r="J127" s="112"/>
      <c r="K127" s="122"/>
    </row>
    <row r="128" spans="2:11">
      <c r="B128" s="111"/>
      <c r="C128" s="122"/>
      <c r="D128" s="122"/>
      <c r="E128" s="122"/>
      <c r="F128" s="122"/>
      <c r="G128" s="122"/>
      <c r="H128" s="122"/>
      <c r="I128" s="112"/>
      <c r="J128" s="112"/>
      <c r="K128" s="122"/>
    </row>
    <row r="129" spans="2:11">
      <c r="B129" s="111"/>
      <c r="C129" s="122"/>
      <c r="D129" s="122"/>
      <c r="E129" s="122"/>
      <c r="F129" s="122"/>
      <c r="G129" s="122"/>
      <c r="H129" s="122"/>
      <c r="I129" s="112"/>
      <c r="J129" s="112"/>
      <c r="K129" s="122"/>
    </row>
    <row r="130" spans="2:11">
      <c r="B130" s="111"/>
      <c r="C130" s="122"/>
      <c r="D130" s="122"/>
      <c r="E130" s="122"/>
      <c r="F130" s="122"/>
      <c r="G130" s="122"/>
      <c r="H130" s="122"/>
      <c r="I130" s="112"/>
      <c r="J130" s="112"/>
      <c r="K130" s="122"/>
    </row>
    <row r="131" spans="2:11">
      <c r="B131" s="111"/>
      <c r="C131" s="122"/>
      <c r="D131" s="122"/>
      <c r="E131" s="122"/>
      <c r="F131" s="122"/>
      <c r="G131" s="122"/>
      <c r="H131" s="122"/>
      <c r="I131" s="112"/>
      <c r="J131" s="112"/>
      <c r="K131" s="122"/>
    </row>
    <row r="132" spans="2:11">
      <c r="B132" s="111"/>
      <c r="C132" s="122"/>
      <c r="D132" s="122"/>
      <c r="E132" s="122"/>
      <c r="F132" s="122"/>
      <c r="G132" s="122"/>
      <c r="H132" s="122"/>
      <c r="I132" s="112"/>
      <c r="J132" s="112"/>
      <c r="K132" s="122"/>
    </row>
    <row r="133" spans="2:11">
      <c r="B133" s="111"/>
      <c r="C133" s="122"/>
      <c r="D133" s="122"/>
      <c r="E133" s="122"/>
      <c r="F133" s="122"/>
      <c r="G133" s="122"/>
      <c r="H133" s="122"/>
      <c r="I133" s="112"/>
      <c r="J133" s="112"/>
      <c r="K133" s="122"/>
    </row>
    <row r="134" spans="2:11">
      <c r="B134" s="111"/>
      <c r="C134" s="122"/>
      <c r="D134" s="122"/>
      <c r="E134" s="122"/>
      <c r="F134" s="122"/>
      <c r="G134" s="122"/>
      <c r="H134" s="122"/>
      <c r="I134" s="112"/>
      <c r="J134" s="112"/>
      <c r="K134" s="122"/>
    </row>
    <row r="135" spans="2:11">
      <c r="B135" s="111"/>
      <c r="C135" s="122"/>
      <c r="D135" s="122"/>
      <c r="E135" s="122"/>
      <c r="F135" s="122"/>
      <c r="G135" s="122"/>
      <c r="H135" s="122"/>
      <c r="I135" s="112"/>
      <c r="J135" s="112"/>
      <c r="K135" s="122"/>
    </row>
    <row r="136" spans="2:11">
      <c r="B136" s="111"/>
      <c r="C136" s="122"/>
      <c r="D136" s="122"/>
      <c r="E136" s="122"/>
      <c r="F136" s="122"/>
      <c r="G136" s="122"/>
      <c r="H136" s="122"/>
      <c r="I136" s="112"/>
      <c r="J136" s="112"/>
      <c r="K136" s="122"/>
    </row>
    <row r="137" spans="2:11">
      <c r="B137" s="111"/>
      <c r="C137" s="122"/>
      <c r="D137" s="122"/>
      <c r="E137" s="122"/>
      <c r="F137" s="122"/>
      <c r="G137" s="122"/>
      <c r="H137" s="122"/>
      <c r="I137" s="112"/>
      <c r="J137" s="112"/>
      <c r="K137" s="122"/>
    </row>
    <row r="138" spans="2:11">
      <c r="B138" s="111"/>
      <c r="C138" s="122"/>
      <c r="D138" s="122"/>
      <c r="E138" s="122"/>
      <c r="F138" s="122"/>
      <c r="G138" s="122"/>
      <c r="H138" s="122"/>
      <c r="I138" s="112"/>
      <c r="J138" s="112"/>
      <c r="K138" s="122"/>
    </row>
    <row r="139" spans="2:11">
      <c r="B139" s="111"/>
      <c r="C139" s="122"/>
      <c r="D139" s="122"/>
      <c r="E139" s="122"/>
      <c r="F139" s="122"/>
      <c r="G139" s="122"/>
      <c r="H139" s="122"/>
      <c r="I139" s="112"/>
      <c r="J139" s="112"/>
      <c r="K139" s="122"/>
    </row>
    <row r="140" spans="2:11">
      <c r="B140" s="111"/>
      <c r="C140" s="122"/>
      <c r="D140" s="122"/>
      <c r="E140" s="122"/>
      <c r="F140" s="122"/>
      <c r="G140" s="122"/>
      <c r="H140" s="122"/>
      <c r="I140" s="112"/>
      <c r="J140" s="112"/>
      <c r="K140" s="122"/>
    </row>
    <row r="141" spans="2:11">
      <c r="B141" s="111"/>
      <c r="C141" s="122"/>
      <c r="D141" s="122"/>
      <c r="E141" s="122"/>
      <c r="F141" s="122"/>
      <c r="G141" s="122"/>
      <c r="H141" s="122"/>
      <c r="I141" s="112"/>
      <c r="J141" s="112"/>
      <c r="K141" s="122"/>
    </row>
    <row r="142" spans="2:11">
      <c r="B142" s="111"/>
      <c r="C142" s="122"/>
      <c r="D142" s="122"/>
      <c r="E142" s="122"/>
      <c r="F142" s="122"/>
      <c r="G142" s="122"/>
      <c r="H142" s="122"/>
      <c r="I142" s="112"/>
      <c r="J142" s="112"/>
      <c r="K142" s="122"/>
    </row>
    <row r="143" spans="2:11">
      <c r="B143" s="111"/>
      <c r="C143" s="122"/>
      <c r="D143" s="122"/>
      <c r="E143" s="122"/>
      <c r="F143" s="122"/>
      <c r="G143" s="122"/>
      <c r="H143" s="122"/>
      <c r="I143" s="112"/>
      <c r="J143" s="112"/>
      <c r="K143" s="122"/>
    </row>
    <row r="144" spans="2:11">
      <c r="B144" s="111"/>
      <c r="C144" s="122"/>
      <c r="D144" s="122"/>
      <c r="E144" s="122"/>
      <c r="F144" s="122"/>
      <c r="G144" s="122"/>
      <c r="H144" s="122"/>
      <c r="I144" s="112"/>
      <c r="J144" s="112"/>
      <c r="K144" s="122"/>
    </row>
    <row r="145" spans="2:11">
      <c r="B145" s="111"/>
      <c r="C145" s="122"/>
      <c r="D145" s="122"/>
      <c r="E145" s="122"/>
      <c r="F145" s="122"/>
      <c r="G145" s="122"/>
      <c r="H145" s="122"/>
      <c r="I145" s="112"/>
      <c r="J145" s="112"/>
      <c r="K145" s="122"/>
    </row>
    <row r="146" spans="2:11">
      <c r="B146" s="111"/>
      <c r="C146" s="122"/>
      <c r="D146" s="122"/>
      <c r="E146" s="122"/>
      <c r="F146" s="122"/>
      <c r="G146" s="122"/>
      <c r="H146" s="122"/>
      <c r="I146" s="112"/>
      <c r="J146" s="112"/>
      <c r="K146" s="122"/>
    </row>
    <row r="147" spans="2:11">
      <c r="B147" s="111"/>
      <c r="C147" s="122"/>
      <c r="D147" s="122"/>
      <c r="E147" s="122"/>
      <c r="F147" s="122"/>
      <c r="G147" s="122"/>
      <c r="H147" s="122"/>
      <c r="I147" s="112"/>
      <c r="J147" s="112"/>
      <c r="K147" s="122"/>
    </row>
    <row r="148" spans="2:11">
      <c r="B148" s="111"/>
      <c r="C148" s="122"/>
      <c r="D148" s="122"/>
      <c r="E148" s="122"/>
      <c r="F148" s="122"/>
      <c r="G148" s="122"/>
      <c r="H148" s="122"/>
      <c r="I148" s="112"/>
      <c r="J148" s="112"/>
      <c r="K148" s="122"/>
    </row>
    <row r="149" spans="2:11">
      <c r="B149" s="111"/>
      <c r="C149" s="122"/>
      <c r="D149" s="122"/>
      <c r="E149" s="122"/>
      <c r="F149" s="122"/>
      <c r="G149" s="122"/>
      <c r="H149" s="122"/>
      <c r="I149" s="112"/>
      <c r="J149" s="112"/>
      <c r="K149" s="122"/>
    </row>
    <row r="150" spans="2:11">
      <c r="B150" s="111"/>
      <c r="C150" s="122"/>
      <c r="D150" s="122"/>
      <c r="E150" s="122"/>
      <c r="F150" s="122"/>
      <c r="G150" s="122"/>
      <c r="H150" s="122"/>
      <c r="I150" s="112"/>
      <c r="J150" s="112"/>
      <c r="K150" s="122"/>
    </row>
    <row r="151" spans="2:11">
      <c r="B151" s="111"/>
      <c r="C151" s="122"/>
      <c r="D151" s="122"/>
      <c r="E151" s="122"/>
      <c r="F151" s="122"/>
      <c r="G151" s="122"/>
      <c r="H151" s="122"/>
      <c r="I151" s="112"/>
      <c r="J151" s="112"/>
      <c r="K151" s="122"/>
    </row>
    <row r="152" spans="2:11">
      <c r="B152" s="111"/>
      <c r="C152" s="122"/>
      <c r="D152" s="122"/>
      <c r="E152" s="122"/>
      <c r="F152" s="122"/>
      <c r="G152" s="122"/>
      <c r="H152" s="122"/>
      <c r="I152" s="112"/>
      <c r="J152" s="112"/>
      <c r="K152" s="122"/>
    </row>
    <row r="153" spans="2:11">
      <c r="B153" s="111"/>
      <c r="C153" s="122"/>
      <c r="D153" s="122"/>
      <c r="E153" s="122"/>
      <c r="F153" s="122"/>
      <c r="G153" s="122"/>
      <c r="H153" s="122"/>
      <c r="I153" s="112"/>
      <c r="J153" s="112"/>
      <c r="K153" s="122"/>
    </row>
    <row r="154" spans="2:11">
      <c r="B154" s="111"/>
      <c r="C154" s="122"/>
      <c r="D154" s="122"/>
      <c r="E154" s="122"/>
      <c r="F154" s="122"/>
      <c r="G154" s="122"/>
      <c r="H154" s="122"/>
      <c r="I154" s="112"/>
      <c r="J154" s="112"/>
      <c r="K154" s="122"/>
    </row>
    <row r="155" spans="2:11">
      <c r="B155" s="111"/>
      <c r="C155" s="122"/>
      <c r="D155" s="122"/>
      <c r="E155" s="122"/>
      <c r="F155" s="122"/>
      <c r="G155" s="122"/>
      <c r="H155" s="122"/>
      <c r="I155" s="112"/>
      <c r="J155" s="112"/>
      <c r="K155" s="122"/>
    </row>
    <row r="156" spans="2:11">
      <c r="B156" s="111"/>
      <c r="C156" s="122"/>
      <c r="D156" s="122"/>
      <c r="E156" s="122"/>
      <c r="F156" s="122"/>
      <c r="G156" s="122"/>
      <c r="H156" s="122"/>
      <c r="I156" s="112"/>
      <c r="J156" s="112"/>
      <c r="K156" s="122"/>
    </row>
    <row r="157" spans="2:11">
      <c r="B157" s="111"/>
      <c r="C157" s="122"/>
      <c r="D157" s="122"/>
      <c r="E157" s="122"/>
      <c r="F157" s="122"/>
      <c r="G157" s="122"/>
      <c r="H157" s="122"/>
      <c r="I157" s="112"/>
      <c r="J157" s="112"/>
      <c r="K157" s="122"/>
    </row>
    <row r="158" spans="2:11">
      <c r="B158" s="111"/>
      <c r="C158" s="122"/>
      <c r="D158" s="122"/>
      <c r="E158" s="122"/>
      <c r="F158" s="122"/>
      <c r="G158" s="122"/>
      <c r="H158" s="122"/>
      <c r="I158" s="112"/>
      <c r="J158" s="112"/>
      <c r="K158" s="122"/>
    </row>
    <row r="159" spans="2:11">
      <c r="B159" s="111"/>
      <c r="C159" s="122"/>
      <c r="D159" s="122"/>
      <c r="E159" s="122"/>
      <c r="F159" s="122"/>
      <c r="G159" s="122"/>
      <c r="H159" s="122"/>
      <c r="I159" s="112"/>
      <c r="J159" s="112"/>
      <c r="K159" s="122"/>
    </row>
    <row r="160" spans="2:11">
      <c r="B160" s="111"/>
      <c r="C160" s="122"/>
      <c r="D160" s="122"/>
      <c r="E160" s="122"/>
      <c r="F160" s="122"/>
      <c r="G160" s="122"/>
      <c r="H160" s="122"/>
      <c r="I160" s="112"/>
      <c r="J160" s="112"/>
      <c r="K160" s="122"/>
    </row>
    <row r="161" spans="2:11">
      <c r="B161" s="111"/>
      <c r="C161" s="122"/>
      <c r="D161" s="122"/>
      <c r="E161" s="122"/>
      <c r="F161" s="122"/>
      <c r="G161" s="122"/>
      <c r="H161" s="122"/>
      <c r="I161" s="112"/>
      <c r="J161" s="112"/>
      <c r="K161" s="122"/>
    </row>
    <row r="162" spans="2:11">
      <c r="B162" s="111"/>
      <c r="C162" s="122"/>
      <c r="D162" s="122"/>
      <c r="E162" s="122"/>
      <c r="F162" s="122"/>
      <c r="G162" s="122"/>
      <c r="H162" s="122"/>
      <c r="I162" s="112"/>
      <c r="J162" s="112"/>
      <c r="K162" s="122"/>
    </row>
    <row r="163" spans="2:11">
      <c r="B163" s="111"/>
      <c r="C163" s="122"/>
      <c r="D163" s="122"/>
      <c r="E163" s="122"/>
      <c r="F163" s="122"/>
      <c r="G163" s="122"/>
      <c r="H163" s="122"/>
      <c r="I163" s="112"/>
      <c r="J163" s="112"/>
      <c r="K163" s="122"/>
    </row>
    <row r="164" spans="2:11">
      <c r="B164" s="111"/>
      <c r="C164" s="122"/>
      <c r="D164" s="122"/>
      <c r="E164" s="122"/>
      <c r="F164" s="122"/>
      <c r="G164" s="122"/>
      <c r="H164" s="122"/>
      <c r="I164" s="112"/>
      <c r="J164" s="112"/>
      <c r="K164" s="122"/>
    </row>
    <row r="165" spans="2:11">
      <c r="B165" s="111"/>
      <c r="C165" s="122"/>
      <c r="D165" s="122"/>
      <c r="E165" s="122"/>
      <c r="F165" s="122"/>
      <c r="G165" s="122"/>
      <c r="H165" s="122"/>
      <c r="I165" s="112"/>
      <c r="J165" s="112"/>
      <c r="K165" s="122"/>
    </row>
    <row r="166" spans="2:11">
      <c r="B166" s="111"/>
      <c r="C166" s="122"/>
      <c r="D166" s="122"/>
      <c r="E166" s="122"/>
      <c r="F166" s="122"/>
      <c r="G166" s="122"/>
      <c r="H166" s="122"/>
      <c r="I166" s="112"/>
      <c r="J166" s="112"/>
      <c r="K166" s="122"/>
    </row>
    <row r="167" spans="2:11">
      <c r="B167" s="111"/>
      <c r="C167" s="122"/>
      <c r="D167" s="122"/>
      <c r="E167" s="122"/>
      <c r="F167" s="122"/>
      <c r="G167" s="122"/>
      <c r="H167" s="122"/>
      <c r="I167" s="112"/>
      <c r="J167" s="112"/>
      <c r="K167" s="122"/>
    </row>
    <row r="168" spans="2:11">
      <c r="B168" s="111"/>
      <c r="C168" s="122"/>
      <c r="D168" s="122"/>
      <c r="E168" s="122"/>
      <c r="F168" s="122"/>
      <c r="G168" s="122"/>
      <c r="H168" s="122"/>
      <c r="I168" s="112"/>
      <c r="J168" s="112"/>
      <c r="K168" s="122"/>
    </row>
    <row r="169" spans="2:11">
      <c r="B169" s="111"/>
      <c r="C169" s="122"/>
      <c r="D169" s="122"/>
      <c r="E169" s="122"/>
      <c r="F169" s="122"/>
      <c r="G169" s="122"/>
      <c r="H169" s="122"/>
      <c r="I169" s="112"/>
      <c r="J169" s="112"/>
      <c r="K169" s="122"/>
    </row>
    <row r="170" spans="2:11">
      <c r="B170" s="111"/>
      <c r="C170" s="122"/>
      <c r="D170" s="122"/>
      <c r="E170" s="122"/>
      <c r="F170" s="122"/>
      <c r="G170" s="122"/>
      <c r="H170" s="122"/>
      <c r="I170" s="112"/>
      <c r="J170" s="112"/>
      <c r="K170" s="122"/>
    </row>
    <row r="171" spans="2:11">
      <c r="B171" s="111"/>
      <c r="C171" s="122"/>
      <c r="D171" s="122"/>
      <c r="E171" s="122"/>
      <c r="F171" s="122"/>
      <c r="G171" s="122"/>
      <c r="H171" s="122"/>
      <c r="I171" s="112"/>
      <c r="J171" s="112"/>
      <c r="K171" s="122"/>
    </row>
    <row r="172" spans="2:11">
      <c r="B172" s="111"/>
      <c r="C172" s="122"/>
      <c r="D172" s="122"/>
      <c r="E172" s="122"/>
      <c r="F172" s="122"/>
      <c r="G172" s="122"/>
      <c r="H172" s="122"/>
      <c r="I172" s="112"/>
      <c r="J172" s="112"/>
      <c r="K172" s="122"/>
    </row>
    <row r="173" spans="2:11">
      <c r="B173" s="111"/>
      <c r="C173" s="122"/>
      <c r="D173" s="122"/>
      <c r="E173" s="122"/>
      <c r="F173" s="122"/>
      <c r="G173" s="122"/>
      <c r="H173" s="122"/>
      <c r="I173" s="112"/>
      <c r="J173" s="112"/>
      <c r="K173" s="122"/>
    </row>
    <row r="174" spans="2:11">
      <c r="B174" s="111"/>
      <c r="C174" s="122"/>
      <c r="D174" s="122"/>
      <c r="E174" s="122"/>
      <c r="F174" s="122"/>
      <c r="G174" s="122"/>
      <c r="H174" s="122"/>
      <c r="I174" s="112"/>
      <c r="J174" s="112"/>
      <c r="K174" s="122"/>
    </row>
    <row r="175" spans="2:11">
      <c r="B175" s="111"/>
      <c r="C175" s="122"/>
      <c r="D175" s="122"/>
      <c r="E175" s="122"/>
      <c r="F175" s="122"/>
      <c r="G175" s="122"/>
      <c r="H175" s="122"/>
      <c r="I175" s="112"/>
      <c r="J175" s="112"/>
      <c r="K175" s="122"/>
    </row>
    <row r="176" spans="2:11">
      <c r="B176" s="111"/>
      <c r="C176" s="122"/>
      <c r="D176" s="122"/>
      <c r="E176" s="122"/>
      <c r="F176" s="122"/>
      <c r="G176" s="122"/>
      <c r="H176" s="122"/>
      <c r="I176" s="112"/>
      <c r="J176" s="112"/>
      <c r="K176" s="122"/>
    </row>
    <row r="177" spans="2:11">
      <c r="B177" s="111"/>
      <c r="C177" s="122"/>
      <c r="D177" s="122"/>
      <c r="E177" s="122"/>
      <c r="F177" s="122"/>
      <c r="G177" s="122"/>
      <c r="H177" s="122"/>
      <c r="I177" s="112"/>
      <c r="J177" s="112"/>
      <c r="K177" s="122"/>
    </row>
    <row r="178" spans="2:11">
      <c r="B178" s="111"/>
      <c r="C178" s="122"/>
      <c r="D178" s="122"/>
      <c r="E178" s="122"/>
      <c r="F178" s="122"/>
      <c r="G178" s="122"/>
      <c r="H178" s="122"/>
      <c r="I178" s="112"/>
      <c r="J178" s="112"/>
      <c r="K178" s="122"/>
    </row>
    <row r="179" spans="2:11">
      <c r="B179" s="111"/>
      <c r="C179" s="122"/>
      <c r="D179" s="122"/>
      <c r="E179" s="122"/>
      <c r="F179" s="122"/>
      <c r="G179" s="122"/>
      <c r="H179" s="122"/>
      <c r="I179" s="112"/>
      <c r="J179" s="112"/>
      <c r="K179" s="122"/>
    </row>
    <row r="180" spans="2:11">
      <c r="B180" s="111"/>
      <c r="C180" s="122"/>
      <c r="D180" s="122"/>
      <c r="E180" s="122"/>
      <c r="F180" s="122"/>
      <c r="G180" s="122"/>
      <c r="H180" s="122"/>
      <c r="I180" s="112"/>
      <c r="J180" s="112"/>
      <c r="K180" s="122"/>
    </row>
    <row r="181" spans="2:11">
      <c r="B181" s="111"/>
      <c r="C181" s="122"/>
      <c r="D181" s="122"/>
      <c r="E181" s="122"/>
      <c r="F181" s="122"/>
      <c r="G181" s="122"/>
      <c r="H181" s="122"/>
      <c r="I181" s="112"/>
      <c r="J181" s="112"/>
      <c r="K181" s="122"/>
    </row>
    <row r="182" spans="2:11">
      <c r="B182" s="111"/>
      <c r="C182" s="122"/>
      <c r="D182" s="122"/>
      <c r="E182" s="122"/>
      <c r="F182" s="122"/>
      <c r="G182" s="122"/>
      <c r="H182" s="122"/>
      <c r="I182" s="112"/>
      <c r="J182" s="112"/>
      <c r="K182" s="122"/>
    </row>
    <row r="183" spans="2:11">
      <c r="B183" s="111"/>
      <c r="C183" s="122"/>
      <c r="D183" s="122"/>
      <c r="E183" s="122"/>
      <c r="F183" s="122"/>
      <c r="G183" s="122"/>
      <c r="H183" s="122"/>
      <c r="I183" s="112"/>
      <c r="J183" s="112"/>
      <c r="K183" s="122"/>
    </row>
    <row r="184" spans="2:11">
      <c r="B184" s="111"/>
      <c r="C184" s="122"/>
      <c r="D184" s="122"/>
      <c r="E184" s="122"/>
      <c r="F184" s="122"/>
      <c r="G184" s="122"/>
      <c r="H184" s="122"/>
      <c r="I184" s="112"/>
      <c r="J184" s="112"/>
      <c r="K184" s="122"/>
    </row>
    <row r="185" spans="2:11">
      <c r="B185" s="111"/>
      <c r="C185" s="122"/>
      <c r="D185" s="122"/>
      <c r="E185" s="122"/>
      <c r="F185" s="122"/>
      <c r="G185" s="122"/>
      <c r="H185" s="122"/>
      <c r="I185" s="112"/>
      <c r="J185" s="112"/>
      <c r="K185" s="122"/>
    </row>
    <row r="186" spans="2:11">
      <c r="B186" s="111"/>
      <c r="C186" s="122"/>
      <c r="D186" s="122"/>
      <c r="E186" s="122"/>
      <c r="F186" s="122"/>
      <c r="G186" s="122"/>
      <c r="H186" s="122"/>
      <c r="I186" s="112"/>
      <c r="J186" s="112"/>
      <c r="K186" s="122"/>
    </row>
    <row r="187" spans="2:11">
      <c r="B187" s="111"/>
      <c r="C187" s="122"/>
      <c r="D187" s="122"/>
      <c r="E187" s="122"/>
      <c r="F187" s="122"/>
      <c r="G187" s="122"/>
      <c r="H187" s="122"/>
      <c r="I187" s="112"/>
      <c r="J187" s="112"/>
      <c r="K187" s="122"/>
    </row>
    <row r="188" spans="2:11">
      <c r="B188" s="111"/>
      <c r="C188" s="122"/>
      <c r="D188" s="122"/>
      <c r="E188" s="122"/>
      <c r="F188" s="122"/>
      <c r="G188" s="122"/>
      <c r="H188" s="122"/>
      <c r="I188" s="112"/>
      <c r="J188" s="112"/>
      <c r="K188" s="122"/>
    </row>
    <row r="189" spans="2:11">
      <c r="B189" s="111"/>
      <c r="C189" s="122"/>
      <c r="D189" s="122"/>
      <c r="E189" s="122"/>
      <c r="F189" s="122"/>
      <c r="G189" s="122"/>
      <c r="H189" s="122"/>
      <c r="I189" s="112"/>
      <c r="J189" s="112"/>
      <c r="K189" s="122"/>
    </row>
    <row r="190" spans="2:11">
      <c r="B190" s="111"/>
      <c r="C190" s="122"/>
      <c r="D190" s="122"/>
      <c r="E190" s="122"/>
      <c r="F190" s="122"/>
      <c r="G190" s="122"/>
      <c r="H190" s="122"/>
      <c r="I190" s="112"/>
      <c r="J190" s="112"/>
      <c r="K190" s="122"/>
    </row>
    <row r="191" spans="2:11">
      <c r="B191" s="111"/>
      <c r="C191" s="122"/>
      <c r="D191" s="122"/>
      <c r="E191" s="122"/>
      <c r="F191" s="122"/>
      <c r="G191" s="122"/>
      <c r="H191" s="122"/>
      <c r="I191" s="112"/>
      <c r="J191" s="112"/>
      <c r="K191" s="122"/>
    </row>
    <row r="192" spans="2:11">
      <c r="B192" s="111"/>
      <c r="C192" s="122"/>
      <c r="D192" s="122"/>
      <c r="E192" s="122"/>
      <c r="F192" s="122"/>
      <c r="G192" s="122"/>
      <c r="H192" s="122"/>
      <c r="I192" s="112"/>
      <c r="J192" s="112"/>
      <c r="K192" s="122"/>
    </row>
    <row r="193" spans="2:11">
      <c r="B193" s="111"/>
      <c r="C193" s="122"/>
      <c r="D193" s="122"/>
      <c r="E193" s="122"/>
      <c r="F193" s="122"/>
      <c r="G193" s="122"/>
      <c r="H193" s="122"/>
      <c r="I193" s="112"/>
      <c r="J193" s="112"/>
      <c r="K193" s="122"/>
    </row>
    <row r="194" spans="2:11">
      <c r="B194" s="111"/>
      <c r="C194" s="122"/>
      <c r="D194" s="122"/>
      <c r="E194" s="122"/>
      <c r="F194" s="122"/>
      <c r="G194" s="122"/>
      <c r="H194" s="122"/>
      <c r="I194" s="112"/>
      <c r="J194" s="112"/>
      <c r="K194" s="122"/>
    </row>
    <row r="195" spans="2:11">
      <c r="B195" s="111"/>
      <c r="C195" s="122"/>
      <c r="D195" s="122"/>
      <c r="E195" s="122"/>
      <c r="F195" s="122"/>
      <c r="G195" s="122"/>
      <c r="H195" s="122"/>
      <c r="I195" s="112"/>
      <c r="J195" s="112"/>
      <c r="K195" s="122"/>
    </row>
    <row r="196" spans="2:11">
      <c r="B196" s="111"/>
      <c r="C196" s="122"/>
      <c r="D196" s="122"/>
      <c r="E196" s="122"/>
      <c r="F196" s="122"/>
      <c r="G196" s="122"/>
      <c r="H196" s="122"/>
      <c r="I196" s="112"/>
      <c r="J196" s="112"/>
      <c r="K196" s="122"/>
    </row>
    <row r="197" spans="2:11">
      <c r="B197" s="111"/>
      <c r="C197" s="122"/>
      <c r="D197" s="122"/>
      <c r="E197" s="122"/>
      <c r="F197" s="122"/>
      <c r="G197" s="122"/>
      <c r="H197" s="122"/>
      <c r="I197" s="112"/>
      <c r="J197" s="112"/>
      <c r="K197" s="122"/>
    </row>
    <row r="198" spans="2:11">
      <c r="B198" s="111"/>
      <c r="C198" s="122"/>
      <c r="D198" s="122"/>
      <c r="E198" s="122"/>
      <c r="F198" s="122"/>
      <c r="G198" s="122"/>
      <c r="H198" s="122"/>
      <c r="I198" s="112"/>
      <c r="J198" s="112"/>
      <c r="K198" s="122"/>
    </row>
    <row r="199" spans="2:11">
      <c r="B199" s="111"/>
      <c r="C199" s="122"/>
      <c r="D199" s="122"/>
      <c r="E199" s="122"/>
      <c r="F199" s="122"/>
      <c r="G199" s="122"/>
      <c r="H199" s="122"/>
      <c r="I199" s="112"/>
      <c r="J199" s="112"/>
      <c r="K199" s="122"/>
    </row>
    <row r="200" spans="2:11">
      <c r="B200" s="111"/>
      <c r="C200" s="122"/>
      <c r="D200" s="122"/>
      <c r="E200" s="122"/>
      <c r="F200" s="122"/>
      <c r="G200" s="122"/>
      <c r="H200" s="122"/>
      <c r="I200" s="112"/>
      <c r="J200" s="112"/>
      <c r="K200" s="122"/>
    </row>
    <row r="201" spans="2:11">
      <c r="B201" s="111"/>
      <c r="C201" s="122"/>
      <c r="D201" s="122"/>
      <c r="E201" s="122"/>
      <c r="F201" s="122"/>
      <c r="G201" s="122"/>
      <c r="H201" s="122"/>
      <c r="I201" s="112"/>
      <c r="J201" s="112"/>
      <c r="K201" s="122"/>
    </row>
    <row r="202" spans="2:11">
      <c r="B202" s="111"/>
      <c r="C202" s="122"/>
      <c r="D202" s="122"/>
      <c r="E202" s="122"/>
      <c r="F202" s="122"/>
      <c r="G202" s="122"/>
      <c r="H202" s="122"/>
      <c r="I202" s="112"/>
      <c r="J202" s="112"/>
      <c r="K202" s="122"/>
    </row>
    <row r="203" spans="2:11">
      <c r="B203" s="111"/>
      <c r="C203" s="122"/>
      <c r="D203" s="122"/>
      <c r="E203" s="122"/>
      <c r="F203" s="122"/>
      <c r="G203" s="122"/>
      <c r="H203" s="122"/>
      <c r="I203" s="112"/>
      <c r="J203" s="112"/>
      <c r="K203" s="122"/>
    </row>
    <row r="204" spans="2:11">
      <c r="B204" s="111"/>
      <c r="C204" s="122"/>
      <c r="D204" s="122"/>
      <c r="E204" s="122"/>
      <c r="F204" s="122"/>
      <c r="G204" s="122"/>
      <c r="H204" s="122"/>
      <c r="I204" s="112"/>
      <c r="J204" s="112"/>
      <c r="K204" s="122"/>
    </row>
    <row r="205" spans="2:11">
      <c r="B205" s="111"/>
      <c r="C205" s="122"/>
      <c r="D205" s="122"/>
      <c r="E205" s="122"/>
      <c r="F205" s="122"/>
      <c r="G205" s="122"/>
      <c r="H205" s="122"/>
      <c r="I205" s="112"/>
      <c r="J205" s="112"/>
      <c r="K205" s="122"/>
    </row>
    <row r="206" spans="2:11">
      <c r="B206" s="111"/>
      <c r="C206" s="122"/>
      <c r="D206" s="122"/>
      <c r="E206" s="122"/>
      <c r="F206" s="122"/>
      <c r="G206" s="122"/>
      <c r="H206" s="122"/>
      <c r="I206" s="112"/>
      <c r="J206" s="112"/>
      <c r="K206" s="122"/>
    </row>
    <row r="207" spans="2:11">
      <c r="B207" s="111"/>
      <c r="C207" s="122"/>
      <c r="D207" s="122"/>
      <c r="E207" s="122"/>
      <c r="F207" s="122"/>
      <c r="G207" s="122"/>
      <c r="H207" s="122"/>
      <c r="I207" s="112"/>
      <c r="J207" s="112"/>
      <c r="K207" s="122"/>
    </row>
    <row r="208" spans="2:11">
      <c r="B208" s="111"/>
      <c r="C208" s="122"/>
      <c r="D208" s="122"/>
      <c r="E208" s="122"/>
      <c r="F208" s="122"/>
      <c r="G208" s="122"/>
      <c r="H208" s="122"/>
      <c r="I208" s="112"/>
      <c r="J208" s="112"/>
      <c r="K208" s="122"/>
    </row>
    <row r="209" spans="2:11">
      <c r="B209" s="111"/>
      <c r="C209" s="122"/>
      <c r="D209" s="122"/>
      <c r="E209" s="122"/>
      <c r="F209" s="122"/>
      <c r="G209" s="122"/>
      <c r="H209" s="122"/>
      <c r="I209" s="112"/>
      <c r="J209" s="112"/>
      <c r="K209" s="122"/>
    </row>
    <row r="210" spans="2:11">
      <c r="B210" s="111"/>
      <c r="C210" s="122"/>
      <c r="D210" s="122"/>
      <c r="E210" s="122"/>
      <c r="F210" s="122"/>
      <c r="G210" s="122"/>
      <c r="H210" s="122"/>
      <c r="I210" s="112"/>
      <c r="J210" s="112"/>
      <c r="K210" s="122"/>
    </row>
    <row r="211" spans="2:11">
      <c r="B211" s="111"/>
      <c r="C211" s="122"/>
      <c r="D211" s="122"/>
      <c r="E211" s="122"/>
      <c r="F211" s="122"/>
      <c r="G211" s="122"/>
      <c r="H211" s="122"/>
      <c r="I211" s="112"/>
      <c r="J211" s="112"/>
      <c r="K211" s="122"/>
    </row>
    <row r="212" spans="2:11">
      <c r="B212" s="111"/>
      <c r="C212" s="122"/>
      <c r="D212" s="122"/>
      <c r="E212" s="122"/>
      <c r="F212" s="122"/>
      <c r="G212" s="122"/>
      <c r="H212" s="122"/>
      <c r="I212" s="112"/>
      <c r="J212" s="112"/>
      <c r="K212" s="122"/>
    </row>
    <row r="213" spans="2:11">
      <c r="B213" s="111"/>
      <c r="C213" s="122"/>
      <c r="D213" s="122"/>
      <c r="E213" s="122"/>
      <c r="F213" s="122"/>
      <c r="G213" s="122"/>
      <c r="H213" s="122"/>
      <c r="I213" s="112"/>
      <c r="J213" s="112"/>
      <c r="K213" s="122"/>
    </row>
    <row r="214" spans="2:11">
      <c r="B214" s="111"/>
      <c r="C214" s="122"/>
      <c r="D214" s="122"/>
      <c r="E214" s="122"/>
      <c r="F214" s="122"/>
      <c r="G214" s="122"/>
      <c r="H214" s="122"/>
      <c r="I214" s="112"/>
      <c r="J214" s="112"/>
      <c r="K214" s="122"/>
    </row>
    <row r="215" spans="2:11">
      <c r="B215" s="111"/>
      <c r="C215" s="122"/>
      <c r="D215" s="122"/>
      <c r="E215" s="122"/>
      <c r="F215" s="122"/>
      <c r="G215" s="122"/>
      <c r="H215" s="122"/>
      <c r="I215" s="112"/>
      <c r="J215" s="112"/>
      <c r="K215" s="122"/>
    </row>
    <row r="216" spans="2:11">
      <c r="B216" s="111"/>
      <c r="C216" s="122"/>
      <c r="D216" s="122"/>
      <c r="E216" s="122"/>
      <c r="F216" s="122"/>
      <c r="G216" s="122"/>
      <c r="H216" s="122"/>
      <c r="I216" s="112"/>
      <c r="J216" s="112"/>
      <c r="K216" s="122"/>
    </row>
    <row r="217" spans="2:11">
      <c r="B217" s="111"/>
      <c r="C217" s="122"/>
      <c r="D217" s="122"/>
      <c r="E217" s="122"/>
      <c r="F217" s="122"/>
      <c r="G217" s="122"/>
      <c r="H217" s="122"/>
      <c r="I217" s="112"/>
      <c r="J217" s="112"/>
      <c r="K217" s="122"/>
    </row>
    <row r="218" spans="2:11">
      <c r="B218" s="111"/>
      <c r="C218" s="122"/>
      <c r="D218" s="122"/>
      <c r="E218" s="122"/>
      <c r="F218" s="122"/>
      <c r="G218" s="122"/>
      <c r="H218" s="122"/>
      <c r="I218" s="112"/>
      <c r="J218" s="112"/>
      <c r="K218" s="122"/>
    </row>
    <row r="219" spans="2:11">
      <c r="B219" s="111"/>
      <c r="C219" s="122"/>
      <c r="D219" s="122"/>
      <c r="E219" s="122"/>
      <c r="F219" s="122"/>
      <c r="G219" s="122"/>
      <c r="H219" s="122"/>
      <c r="I219" s="112"/>
      <c r="J219" s="112"/>
      <c r="K219" s="122"/>
    </row>
    <row r="220" spans="2:11">
      <c r="B220" s="111"/>
      <c r="C220" s="122"/>
      <c r="D220" s="122"/>
      <c r="E220" s="122"/>
      <c r="F220" s="122"/>
      <c r="G220" s="122"/>
      <c r="H220" s="122"/>
      <c r="I220" s="112"/>
      <c r="J220" s="112"/>
      <c r="K220" s="122"/>
    </row>
    <row r="221" spans="2:11">
      <c r="B221" s="111"/>
      <c r="C221" s="122"/>
      <c r="D221" s="122"/>
      <c r="E221" s="122"/>
      <c r="F221" s="122"/>
      <c r="G221" s="122"/>
      <c r="H221" s="122"/>
      <c r="I221" s="112"/>
      <c r="J221" s="112"/>
      <c r="K221" s="122"/>
    </row>
    <row r="222" spans="2:11">
      <c r="B222" s="111"/>
      <c r="C222" s="122"/>
      <c r="D222" s="122"/>
      <c r="E222" s="122"/>
      <c r="F222" s="122"/>
      <c r="G222" s="122"/>
      <c r="H222" s="122"/>
      <c r="I222" s="112"/>
      <c r="J222" s="112"/>
      <c r="K222" s="122"/>
    </row>
    <row r="223" spans="2:11">
      <c r="B223" s="111"/>
      <c r="C223" s="122"/>
      <c r="D223" s="122"/>
      <c r="E223" s="122"/>
      <c r="F223" s="122"/>
      <c r="G223" s="122"/>
      <c r="H223" s="122"/>
      <c r="I223" s="112"/>
      <c r="J223" s="112"/>
      <c r="K223" s="122"/>
    </row>
    <row r="224" spans="2:11">
      <c r="B224" s="111"/>
      <c r="C224" s="122"/>
      <c r="D224" s="122"/>
      <c r="E224" s="122"/>
      <c r="F224" s="122"/>
      <c r="G224" s="122"/>
      <c r="H224" s="122"/>
      <c r="I224" s="112"/>
      <c r="J224" s="112"/>
      <c r="K224" s="122"/>
    </row>
    <row r="225" spans="2:11">
      <c r="B225" s="111"/>
      <c r="C225" s="122"/>
      <c r="D225" s="122"/>
      <c r="E225" s="122"/>
      <c r="F225" s="122"/>
      <c r="G225" s="122"/>
      <c r="H225" s="122"/>
      <c r="I225" s="112"/>
      <c r="J225" s="112"/>
      <c r="K225" s="122"/>
    </row>
    <row r="226" spans="2:11">
      <c r="B226" s="111"/>
      <c r="C226" s="122"/>
      <c r="D226" s="122"/>
      <c r="E226" s="122"/>
      <c r="F226" s="122"/>
      <c r="G226" s="122"/>
      <c r="H226" s="122"/>
      <c r="I226" s="112"/>
      <c r="J226" s="112"/>
      <c r="K226" s="122"/>
    </row>
    <row r="227" spans="2:11">
      <c r="B227" s="111"/>
      <c r="C227" s="122"/>
      <c r="D227" s="122"/>
      <c r="E227" s="122"/>
      <c r="F227" s="122"/>
      <c r="G227" s="122"/>
      <c r="H227" s="122"/>
      <c r="I227" s="112"/>
      <c r="J227" s="112"/>
      <c r="K227" s="122"/>
    </row>
    <row r="228" spans="2:11">
      <c r="B228" s="111"/>
      <c r="C228" s="122"/>
      <c r="D228" s="122"/>
      <c r="E228" s="122"/>
      <c r="F228" s="122"/>
      <c r="G228" s="122"/>
      <c r="H228" s="122"/>
      <c r="I228" s="112"/>
      <c r="J228" s="112"/>
      <c r="K228" s="122"/>
    </row>
    <row r="229" spans="2:11">
      <c r="B229" s="111"/>
      <c r="C229" s="122"/>
      <c r="D229" s="122"/>
      <c r="E229" s="122"/>
      <c r="F229" s="122"/>
      <c r="G229" s="122"/>
      <c r="H229" s="122"/>
      <c r="I229" s="112"/>
      <c r="J229" s="112"/>
      <c r="K229" s="122"/>
    </row>
    <row r="230" spans="2:11">
      <c r="B230" s="111"/>
      <c r="C230" s="122"/>
      <c r="D230" s="122"/>
      <c r="E230" s="122"/>
      <c r="F230" s="122"/>
      <c r="G230" s="122"/>
      <c r="H230" s="122"/>
      <c r="I230" s="112"/>
      <c r="J230" s="112"/>
      <c r="K230" s="122"/>
    </row>
    <row r="231" spans="2:11">
      <c r="B231" s="111"/>
      <c r="C231" s="122"/>
      <c r="D231" s="122"/>
      <c r="E231" s="122"/>
      <c r="F231" s="122"/>
      <c r="G231" s="122"/>
      <c r="H231" s="122"/>
      <c r="I231" s="112"/>
      <c r="J231" s="112"/>
      <c r="K231" s="122"/>
    </row>
    <row r="232" spans="2:11">
      <c r="B232" s="111"/>
      <c r="C232" s="122"/>
      <c r="D232" s="122"/>
      <c r="E232" s="122"/>
      <c r="F232" s="122"/>
      <c r="G232" s="122"/>
      <c r="H232" s="122"/>
      <c r="I232" s="112"/>
      <c r="J232" s="112"/>
      <c r="K232" s="122"/>
    </row>
    <row r="233" spans="2:11">
      <c r="B233" s="111"/>
      <c r="C233" s="122"/>
      <c r="D233" s="122"/>
      <c r="E233" s="122"/>
      <c r="F233" s="122"/>
      <c r="G233" s="122"/>
      <c r="H233" s="122"/>
      <c r="I233" s="112"/>
      <c r="J233" s="112"/>
      <c r="K233" s="122"/>
    </row>
    <row r="234" spans="2:11">
      <c r="B234" s="111"/>
      <c r="C234" s="122"/>
      <c r="D234" s="122"/>
      <c r="E234" s="122"/>
      <c r="F234" s="122"/>
      <c r="G234" s="122"/>
      <c r="H234" s="122"/>
      <c r="I234" s="112"/>
      <c r="J234" s="112"/>
      <c r="K234" s="122"/>
    </row>
    <row r="235" spans="2:11">
      <c r="B235" s="111"/>
      <c r="C235" s="122"/>
      <c r="D235" s="122"/>
      <c r="E235" s="122"/>
      <c r="F235" s="122"/>
      <c r="G235" s="122"/>
      <c r="H235" s="122"/>
      <c r="I235" s="112"/>
      <c r="J235" s="112"/>
      <c r="K235" s="122"/>
    </row>
    <row r="236" spans="2:11">
      <c r="B236" s="111"/>
      <c r="C236" s="122"/>
      <c r="D236" s="122"/>
      <c r="E236" s="122"/>
      <c r="F236" s="122"/>
      <c r="G236" s="122"/>
      <c r="H236" s="122"/>
      <c r="I236" s="112"/>
      <c r="J236" s="112"/>
      <c r="K236" s="122"/>
    </row>
    <row r="237" spans="2:11">
      <c r="B237" s="111"/>
      <c r="C237" s="122"/>
      <c r="D237" s="122"/>
      <c r="E237" s="122"/>
      <c r="F237" s="122"/>
      <c r="G237" s="122"/>
      <c r="H237" s="122"/>
      <c r="I237" s="112"/>
      <c r="J237" s="112"/>
      <c r="K237" s="122"/>
    </row>
    <row r="238" spans="2:11">
      <c r="B238" s="111"/>
      <c r="C238" s="122"/>
      <c r="D238" s="122"/>
      <c r="E238" s="122"/>
      <c r="F238" s="122"/>
      <c r="G238" s="122"/>
      <c r="H238" s="122"/>
      <c r="I238" s="112"/>
      <c r="J238" s="112"/>
      <c r="K238" s="122"/>
    </row>
    <row r="239" spans="2:11">
      <c r="B239" s="111"/>
      <c r="C239" s="122"/>
      <c r="D239" s="122"/>
      <c r="E239" s="122"/>
      <c r="F239" s="122"/>
      <c r="G239" s="122"/>
      <c r="H239" s="122"/>
      <c r="I239" s="112"/>
      <c r="J239" s="112"/>
      <c r="K239" s="122"/>
    </row>
    <row r="240" spans="2:11">
      <c r="B240" s="111"/>
      <c r="C240" s="122"/>
      <c r="D240" s="122"/>
      <c r="E240" s="122"/>
      <c r="F240" s="122"/>
      <c r="G240" s="122"/>
      <c r="H240" s="122"/>
      <c r="I240" s="112"/>
      <c r="J240" s="112"/>
      <c r="K240" s="122"/>
    </row>
    <row r="241" spans="2:11">
      <c r="B241" s="111"/>
      <c r="C241" s="122"/>
      <c r="D241" s="122"/>
      <c r="E241" s="122"/>
      <c r="F241" s="122"/>
      <c r="G241" s="122"/>
      <c r="H241" s="122"/>
      <c r="I241" s="112"/>
      <c r="J241" s="112"/>
      <c r="K241" s="122"/>
    </row>
    <row r="242" spans="2:11">
      <c r="B242" s="111"/>
      <c r="C242" s="122"/>
      <c r="D242" s="122"/>
      <c r="E242" s="122"/>
      <c r="F242" s="122"/>
      <c r="G242" s="122"/>
      <c r="H242" s="122"/>
      <c r="I242" s="112"/>
      <c r="J242" s="112"/>
      <c r="K242" s="122"/>
    </row>
    <row r="243" spans="2:11">
      <c r="B243" s="111"/>
      <c r="C243" s="122"/>
      <c r="D243" s="122"/>
      <c r="E243" s="122"/>
      <c r="F243" s="122"/>
      <c r="G243" s="122"/>
      <c r="H243" s="122"/>
      <c r="I243" s="112"/>
      <c r="J243" s="112"/>
      <c r="K243" s="122"/>
    </row>
    <row r="244" spans="2:11">
      <c r="B244" s="111"/>
      <c r="C244" s="122"/>
      <c r="D244" s="122"/>
      <c r="E244" s="122"/>
      <c r="F244" s="122"/>
      <c r="G244" s="122"/>
      <c r="H244" s="122"/>
      <c r="I244" s="112"/>
      <c r="J244" s="112"/>
      <c r="K244" s="122"/>
    </row>
    <row r="245" spans="2:11">
      <c r="B245" s="111"/>
      <c r="C245" s="122"/>
      <c r="D245" s="122"/>
      <c r="E245" s="122"/>
      <c r="F245" s="122"/>
      <c r="G245" s="122"/>
      <c r="H245" s="122"/>
      <c r="I245" s="112"/>
      <c r="J245" s="112"/>
      <c r="K245" s="122"/>
    </row>
    <row r="246" spans="2:11">
      <c r="B246" s="111"/>
      <c r="C246" s="122"/>
      <c r="D246" s="122"/>
      <c r="E246" s="122"/>
      <c r="F246" s="122"/>
      <c r="G246" s="122"/>
      <c r="H246" s="122"/>
      <c r="I246" s="112"/>
      <c r="J246" s="112"/>
      <c r="K246" s="122"/>
    </row>
    <row r="247" spans="2:11">
      <c r="B247" s="111"/>
      <c r="C247" s="122"/>
      <c r="D247" s="122"/>
      <c r="E247" s="122"/>
      <c r="F247" s="122"/>
      <c r="G247" s="122"/>
      <c r="H247" s="122"/>
      <c r="I247" s="112"/>
      <c r="J247" s="112"/>
      <c r="K247" s="122"/>
    </row>
    <row r="248" spans="2:11">
      <c r="B248" s="111"/>
      <c r="C248" s="122"/>
      <c r="D248" s="122"/>
      <c r="E248" s="122"/>
      <c r="F248" s="122"/>
      <c r="G248" s="122"/>
      <c r="H248" s="122"/>
      <c r="I248" s="112"/>
      <c r="J248" s="112"/>
      <c r="K248" s="122"/>
    </row>
    <row r="249" spans="2:11">
      <c r="B249" s="111"/>
      <c r="C249" s="122"/>
      <c r="D249" s="122"/>
      <c r="E249" s="122"/>
      <c r="F249" s="122"/>
      <c r="G249" s="122"/>
      <c r="H249" s="122"/>
      <c r="I249" s="112"/>
      <c r="J249" s="112"/>
      <c r="K249" s="122"/>
    </row>
    <row r="250" spans="2:11">
      <c r="B250" s="111"/>
      <c r="C250" s="122"/>
      <c r="D250" s="122"/>
      <c r="E250" s="122"/>
      <c r="F250" s="122"/>
      <c r="G250" s="122"/>
      <c r="H250" s="122"/>
      <c r="I250" s="112"/>
      <c r="J250" s="112"/>
      <c r="K250" s="122"/>
    </row>
    <row r="251" spans="2:11">
      <c r="B251" s="111"/>
      <c r="C251" s="122"/>
      <c r="D251" s="122"/>
      <c r="E251" s="122"/>
      <c r="F251" s="122"/>
      <c r="G251" s="122"/>
      <c r="H251" s="122"/>
      <c r="I251" s="112"/>
      <c r="J251" s="112"/>
      <c r="K251" s="122"/>
    </row>
    <row r="252" spans="2:11">
      <c r="B252" s="111"/>
      <c r="C252" s="122"/>
      <c r="D252" s="122"/>
      <c r="E252" s="122"/>
      <c r="F252" s="122"/>
      <c r="G252" s="122"/>
      <c r="H252" s="122"/>
      <c r="I252" s="112"/>
      <c r="J252" s="112"/>
      <c r="K252" s="122"/>
    </row>
    <row r="253" spans="2:11">
      <c r="B253" s="111"/>
      <c r="C253" s="122"/>
      <c r="D253" s="122"/>
      <c r="E253" s="122"/>
      <c r="F253" s="122"/>
      <c r="G253" s="122"/>
      <c r="H253" s="122"/>
      <c r="I253" s="112"/>
      <c r="J253" s="112"/>
      <c r="K253" s="122"/>
    </row>
    <row r="254" spans="2:11">
      <c r="B254" s="111"/>
      <c r="C254" s="122"/>
      <c r="D254" s="122"/>
      <c r="E254" s="122"/>
      <c r="F254" s="122"/>
      <c r="G254" s="122"/>
      <c r="H254" s="122"/>
      <c r="I254" s="112"/>
      <c r="J254" s="112"/>
      <c r="K254" s="122"/>
    </row>
    <row r="255" spans="2:11">
      <c r="B255" s="111"/>
      <c r="C255" s="122"/>
      <c r="D255" s="122"/>
      <c r="E255" s="122"/>
      <c r="F255" s="122"/>
      <c r="G255" s="122"/>
      <c r="H255" s="122"/>
      <c r="I255" s="112"/>
      <c r="J255" s="112"/>
      <c r="K255" s="122"/>
    </row>
    <row r="256" spans="2:11">
      <c r="B256" s="111"/>
      <c r="C256" s="122"/>
      <c r="D256" s="122"/>
      <c r="E256" s="122"/>
      <c r="F256" s="122"/>
      <c r="G256" s="122"/>
      <c r="H256" s="122"/>
      <c r="I256" s="112"/>
      <c r="J256" s="112"/>
      <c r="K256" s="122"/>
    </row>
    <row r="257" spans="2:11">
      <c r="B257" s="111"/>
      <c r="C257" s="122"/>
      <c r="D257" s="122"/>
      <c r="E257" s="122"/>
      <c r="F257" s="122"/>
      <c r="G257" s="122"/>
      <c r="H257" s="122"/>
      <c r="I257" s="112"/>
      <c r="J257" s="112"/>
      <c r="K257" s="122"/>
    </row>
    <row r="258" spans="2:11">
      <c r="B258" s="111"/>
      <c r="C258" s="122"/>
      <c r="D258" s="122"/>
      <c r="E258" s="122"/>
      <c r="F258" s="122"/>
      <c r="G258" s="122"/>
      <c r="H258" s="122"/>
      <c r="I258" s="112"/>
      <c r="J258" s="112"/>
      <c r="K258" s="122"/>
    </row>
    <row r="259" spans="2:11">
      <c r="B259" s="111"/>
      <c r="C259" s="122"/>
      <c r="D259" s="122"/>
      <c r="E259" s="122"/>
      <c r="F259" s="122"/>
      <c r="G259" s="122"/>
      <c r="H259" s="122"/>
      <c r="I259" s="112"/>
      <c r="J259" s="112"/>
      <c r="K259" s="122"/>
    </row>
    <row r="260" spans="2:11">
      <c r="B260" s="111"/>
      <c r="C260" s="122"/>
      <c r="D260" s="122"/>
      <c r="E260" s="122"/>
      <c r="F260" s="122"/>
      <c r="G260" s="122"/>
      <c r="H260" s="122"/>
      <c r="I260" s="112"/>
      <c r="J260" s="112"/>
      <c r="K260" s="122"/>
    </row>
    <row r="261" spans="2:11">
      <c r="B261" s="111"/>
      <c r="C261" s="122"/>
      <c r="D261" s="122"/>
      <c r="E261" s="122"/>
      <c r="F261" s="122"/>
      <c r="G261" s="122"/>
      <c r="H261" s="122"/>
      <c r="I261" s="112"/>
      <c r="J261" s="112"/>
      <c r="K261" s="122"/>
    </row>
    <row r="262" spans="2:11">
      <c r="B262" s="111"/>
      <c r="C262" s="122"/>
      <c r="D262" s="122"/>
      <c r="E262" s="122"/>
      <c r="F262" s="122"/>
      <c r="G262" s="122"/>
      <c r="H262" s="122"/>
      <c r="I262" s="112"/>
      <c r="J262" s="112"/>
      <c r="K262" s="122"/>
    </row>
    <row r="263" spans="2:11">
      <c r="B263" s="111"/>
      <c r="C263" s="122"/>
      <c r="D263" s="122"/>
      <c r="E263" s="122"/>
      <c r="F263" s="122"/>
      <c r="G263" s="122"/>
      <c r="H263" s="122"/>
      <c r="I263" s="112"/>
      <c r="J263" s="112"/>
      <c r="K263" s="122"/>
    </row>
    <row r="264" spans="2:11">
      <c r="B264" s="111"/>
      <c r="C264" s="122"/>
      <c r="D264" s="122"/>
      <c r="E264" s="122"/>
      <c r="F264" s="122"/>
      <c r="G264" s="122"/>
      <c r="H264" s="122"/>
      <c r="I264" s="112"/>
      <c r="J264" s="112"/>
      <c r="K264" s="122"/>
    </row>
    <row r="265" spans="2:11">
      <c r="B265" s="111"/>
      <c r="C265" s="122"/>
      <c r="D265" s="122"/>
      <c r="E265" s="122"/>
      <c r="F265" s="122"/>
      <c r="G265" s="122"/>
      <c r="H265" s="122"/>
      <c r="I265" s="112"/>
      <c r="J265" s="112"/>
      <c r="K265" s="122"/>
    </row>
    <row r="266" spans="2:11">
      <c r="B266" s="111"/>
      <c r="C266" s="122"/>
      <c r="D266" s="122"/>
      <c r="E266" s="122"/>
      <c r="F266" s="122"/>
      <c r="G266" s="122"/>
      <c r="H266" s="122"/>
      <c r="I266" s="112"/>
      <c r="J266" s="112"/>
      <c r="K266" s="122"/>
    </row>
    <row r="267" spans="2:11">
      <c r="B267" s="111"/>
      <c r="C267" s="122"/>
      <c r="D267" s="122"/>
      <c r="E267" s="122"/>
      <c r="F267" s="122"/>
      <c r="G267" s="122"/>
      <c r="H267" s="122"/>
      <c r="I267" s="112"/>
      <c r="J267" s="112"/>
      <c r="K267" s="122"/>
    </row>
    <row r="268" spans="2:11">
      <c r="B268" s="111"/>
      <c r="C268" s="122"/>
      <c r="D268" s="122"/>
      <c r="E268" s="122"/>
      <c r="F268" s="122"/>
      <c r="G268" s="122"/>
      <c r="H268" s="122"/>
      <c r="I268" s="112"/>
      <c r="J268" s="112"/>
      <c r="K268" s="122"/>
    </row>
    <row r="269" spans="2:11">
      <c r="B269" s="111"/>
      <c r="C269" s="122"/>
      <c r="D269" s="122"/>
      <c r="E269" s="122"/>
      <c r="F269" s="122"/>
      <c r="G269" s="122"/>
      <c r="H269" s="122"/>
      <c r="I269" s="112"/>
      <c r="J269" s="112"/>
      <c r="K269" s="122"/>
    </row>
    <row r="270" spans="2:11">
      <c r="B270" s="111"/>
      <c r="C270" s="122"/>
      <c r="D270" s="122"/>
      <c r="E270" s="122"/>
      <c r="F270" s="122"/>
      <c r="G270" s="122"/>
      <c r="H270" s="122"/>
      <c r="I270" s="112"/>
      <c r="J270" s="112"/>
      <c r="K270" s="122"/>
    </row>
    <row r="271" spans="2:11">
      <c r="B271" s="111"/>
      <c r="C271" s="122"/>
      <c r="D271" s="122"/>
      <c r="E271" s="122"/>
      <c r="F271" s="122"/>
      <c r="G271" s="122"/>
      <c r="H271" s="122"/>
      <c r="I271" s="112"/>
      <c r="J271" s="112"/>
      <c r="K271" s="122"/>
    </row>
    <row r="272" spans="2:11">
      <c r="B272" s="111"/>
      <c r="C272" s="122"/>
      <c r="D272" s="122"/>
      <c r="E272" s="122"/>
      <c r="F272" s="122"/>
      <c r="G272" s="122"/>
      <c r="H272" s="122"/>
      <c r="I272" s="112"/>
      <c r="J272" s="112"/>
      <c r="K272" s="122"/>
    </row>
    <row r="273" spans="2:11">
      <c r="B273" s="111"/>
      <c r="C273" s="122"/>
      <c r="D273" s="122"/>
      <c r="E273" s="122"/>
      <c r="F273" s="122"/>
      <c r="G273" s="122"/>
      <c r="H273" s="122"/>
      <c r="I273" s="112"/>
      <c r="J273" s="112"/>
      <c r="K273" s="122"/>
    </row>
    <row r="274" spans="2:11">
      <c r="B274" s="111"/>
      <c r="C274" s="122"/>
      <c r="D274" s="122"/>
      <c r="E274" s="122"/>
      <c r="F274" s="122"/>
      <c r="G274" s="122"/>
      <c r="H274" s="122"/>
      <c r="I274" s="112"/>
      <c r="J274" s="112"/>
      <c r="K274" s="122"/>
    </row>
    <row r="275" spans="2:11">
      <c r="B275" s="111"/>
      <c r="C275" s="122"/>
      <c r="D275" s="122"/>
      <c r="E275" s="122"/>
      <c r="F275" s="122"/>
      <c r="G275" s="122"/>
      <c r="H275" s="122"/>
      <c r="I275" s="112"/>
      <c r="J275" s="112"/>
      <c r="K275" s="122"/>
    </row>
    <row r="276" spans="2:11">
      <c r="B276" s="111"/>
      <c r="C276" s="122"/>
      <c r="D276" s="122"/>
      <c r="E276" s="122"/>
      <c r="F276" s="122"/>
      <c r="G276" s="122"/>
      <c r="H276" s="122"/>
      <c r="I276" s="112"/>
      <c r="J276" s="112"/>
      <c r="K276" s="122"/>
    </row>
    <row r="277" spans="2:11">
      <c r="B277" s="111"/>
      <c r="C277" s="122"/>
      <c r="D277" s="122"/>
      <c r="E277" s="122"/>
      <c r="F277" s="122"/>
      <c r="G277" s="122"/>
      <c r="H277" s="122"/>
      <c r="I277" s="112"/>
      <c r="J277" s="112"/>
      <c r="K277" s="122"/>
    </row>
    <row r="278" spans="2:11">
      <c r="B278" s="111"/>
      <c r="C278" s="122"/>
      <c r="D278" s="122"/>
      <c r="E278" s="122"/>
      <c r="F278" s="122"/>
      <c r="G278" s="122"/>
      <c r="H278" s="122"/>
      <c r="I278" s="112"/>
      <c r="J278" s="112"/>
      <c r="K278" s="122"/>
    </row>
    <row r="279" spans="2:11">
      <c r="B279" s="111"/>
      <c r="C279" s="122"/>
      <c r="D279" s="122"/>
      <c r="E279" s="122"/>
      <c r="F279" s="122"/>
      <c r="G279" s="122"/>
      <c r="H279" s="122"/>
      <c r="I279" s="112"/>
      <c r="J279" s="112"/>
      <c r="K279" s="122"/>
    </row>
    <row r="280" spans="2:11">
      <c r="B280" s="111"/>
      <c r="C280" s="122"/>
      <c r="D280" s="122"/>
      <c r="E280" s="122"/>
      <c r="F280" s="122"/>
      <c r="G280" s="122"/>
      <c r="H280" s="122"/>
      <c r="I280" s="112"/>
      <c r="J280" s="112"/>
      <c r="K280" s="122"/>
    </row>
    <row r="281" spans="2:11">
      <c r="B281" s="111"/>
      <c r="C281" s="122"/>
      <c r="D281" s="122"/>
      <c r="E281" s="122"/>
      <c r="F281" s="122"/>
      <c r="G281" s="122"/>
      <c r="H281" s="122"/>
      <c r="I281" s="112"/>
      <c r="J281" s="112"/>
      <c r="K281" s="122"/>
    </row>
    <row r="282" spans="2:11">
      <c r="B282" s="111"/>
      <c r="C282" s="122"/>
      <c r="D282" s="122"/>
      <c r="E282" s="122"/>
      <c r="F282" s="122"/>
      <c r="G282" s="122"/>
      <c r="H282" s="122"/>
      <c r="I282" s="112"/>
      <c r="J282" s="112"/>
      <c r="K282" s="122"/>
    </row>
    <row r="283" spans="2:11">
      <c r="B283" s="111"/>
      <c r="C283" s="122"/>
      <c r="D283" s="122"/>
      <c r="E283" s="122"/>
      <c r="F283" s="122"/>
      <c r="G283" s="122"/>
      <c r="H283" s="122"/>
      <c r="I283" s="112"/>
      <c r="J283" s="112"/>
      <c r="K283" s="122"/>
    </row>
    <row r="284" spans="2:11">
      <c r="B284" s="111"/>
      <c r="C284" s="122"/>
      <c r="D284" s="122"/>
      <c r="E284" s="122"/>
      <c r="F284" s="122"/>
      <c r="G284" s="122"/>
      <c r="H284" s="122"/>
      <c r="I284" s="112"/>
      <c r="J284" s="112"/>
      <c r="K284" s="122"/>
    </row>
    <row r="285" spans="2:11">
      <c r="B285" s="111"/>
      <c r="C285" s="122"/>
      <c r="D285" s="122"/>
      <c r="E285" s="122"/>
      <c r="F285" s="122"/>
      <c r="G285" s="122"/>
      <c r="H285" s="122"/>
      <c r="I285" s="112"/>
      <c r="J285" s="112"/>
      <c r="K285" s="122"/>
    </row>
    <row r="286" spans="2:11">
      <c r="B286" s="111"/>
      <c r="C286" s="122"/>
      <c r="D286" s="122"/>
      <c r="E286" s="122"/>
      <c r="F286" s="122"/>
      <c r="G286" s="122"/>
      <c r="H286" s="122"/>
      <c r="I286" s="112"/>
      <c r="J286" s="112"/>
      <c r="K286" s="122"/>
    </row>
    <row r="287" spans="2:11">
      <c r="B287" s="111"/>
      <c r="C287" s="122"/>
      <c r="D287" s="122"/>
      <c r="E287" s="122"/>
      <c r="F287" s="122"/>
      <c r="G287" s="122"/>
      <c r="H287" s="122"/>
      <c r="I287" s="112"/>
      <c r="J287" s="112"/>
      <c r="K287" s="122"/>
    </row>
    <row r="288" spans="2:11">
      <c r="B288" s="111"/>
      <c r="C288" s="122"/>
      <c r="D288" s="122"/>
      <c r="E288" s="122"/>
      <c r="F288" s="122"/>
      <c r="G288" s="122"/>
      <c r="H288" s="122"/>
      <c r="I288" s="112"/>
      <c r="J288" s="112"/>
      <c r="K288" s="122"/>
    </row>
    <row r="289" spans="2:11">
      <c r="B289" s="111"/>
      <c r="C289" s="122"/>
      <c r="D289" s="122"/>
      <c r="E289" s="122"/>
      <c r="F289" s="122"/>
      <c r="G289" s="122"/>
      <c r="H289" s="122"/>
      <c r="I289" s="112"/>
      <c r="J289" s="112"/>
      <c r="K289" s="122"/>
    </row>
    <row r="290" spans="2:11">
      <c r="B290" s="111"/>
      <c r="C290" s="122"/>
      <c r="D290" s="122"/>
      <c r="E290" s="122"/>
      <c r="F290" s="122"/>
      <c r="G290" s="122"/>
      <c r="H290" s="122"/>
      <c r="I290" s="112"/>
      <c r="J290" s="112"/>
      <c r="K290" s="122"/>
    </row>
    <row r="291" spans="2:11">
      <c r="B291" s="111"/>
      <c r="C291" s="122"/>
      <c r="D291" s="122"/>
      <c r="E291" s="122"/>
      <c r="F291" s="122"/>
      <c r="G291" s="122"/>
      <c r="H291" s="122"/>
      <c r="I291" s="112"/>
      <c r="J291" s="112"/>
      <c r="K291" s="122"/>
    </row>
    <row r="292" spans="2:11">
      <c r="B292" s="111"/>
      <c r="C292" s="122"/>
      <c r="D292" s="122"/>
      <c r="E292" s="122"/>
      <c r="F292" s="122"/>
      <c r="G292" s="122"/>
      <c r="H292" s="122"/>
      <c r="I292" s="112"/>
      <c r="J292" s="112"/>
      <c r="K292" s="122"/>
    </row>
    <row r="293" spans="2:11">
      <c r="B293" s="111"/>
      <c r="C293" s="122"/>
      <c r="D293" s="122"/>
      <c r="E293" s="122"/>
      <c r="F293" s="122"/>
      <c r="G293" s="122"/>
      <c r="H293" s="122"/>
      <c r="I293" s="112"/>
      <c r="J293" s="112"/>
      <c r="K293" s="122"/>
    </row>
    <row r="294" spans="2:11">
      <c r="B294" s="111"/>
      <c r="C294" s="122"/>
      <c r="D294" s="122"/>
      <c r="E294" s="122"/>
      <c r="F294" s="122"/>
      <c r="G294" s="122"/>
      <c r="H294" s="122"/>
      <c r="I294" s="112"/>
      <c r="J294" s="112"/>
      <c r="K294" s="122"/>
    </row>
    <row r="295" spans="2:11">
      <c r="B295" s="111"/>
      <c r="C295" s="122"/>
      <c r="D295" s="122"/>
      <c r="E295" s="122"/>
      <c r="F295" s="122"/>
      <c r="G295" s="122"/>
      <c r="H295" s="122"/>
      <c r="I295" s="112"/>
      <c r="J295" s="112"/>
      <c r="K295" s="122"/>
    </row>
    <row r="296" spans="2:11">
      <c r="B296" s="111"/>
      <c r="C296" s="122"/>
      <c r="D296" s="122"/>
      <c r="E296" s="122"/>
      <c r="F296" s="122"/>
      <c r="G296" s="122"/>
      <c r="H296" s="122"/>
      <c r="I296" s="112"/>
      <c r="J296" s="112"/>
      <c r="K296" s="122"/>
    </row>
    <row r="297" spans="2:11">
      <c r="B297" s="111"/>
      <c r="C297" s="122"/>
      <c r="D297" s="122"/>
      <c r="E297" s="122"/>
      <c r="F297" s="122"/>
      <c r="G297" s="122"/>
      <c r="H297" s="122"/>
      <c r="I297" s="112"/>
      <c r="J297" s="112"/>
      <c r="K297" s="122"/>
    </row>
    <row r="298" spans="2:11">
      <c r="B298" s="111"/>
      <c r="C298" s="122"/>
      <c r="D298" s="122"/>
      <c r="E298" s="122"/>
      <c r="F298" s="122"/>
      <c r="G298" s="122"/>
      <c r="H298" s="122"/>
      <c r="I298" s="112"/>
      <c r="J298" s="112"/>
      <c r="K298" s="122"/>
    </row>
    <row r="299" spans="2:11">
      <c r="B299" s="111"/>
      <c r="C299" s="122"/>
      <c r="D299" s="122"/>
      <c r="E299" s="122"/>
      <c r="F299" s="122"/>
      <c r="G299" s="122"/>
      <c r="H299" s="122"/>
      <c r="I299" s="112"/>
      <c r="J299" s="112"/>
      <c r="K299" s="122"/>
    </row>
    <row r="300" spans="2:11">
      <c r="B300" s="111"/>
      <c r="C300" s="122"/>
      <c r="D300" s="122"/>
      <c r="E300" s="122"/>
      <c r="F300" s="122"/>
      <c r="G300" s="122"/>
      <c r="H300" s="122"/>
      <c r="I300" s="112"/>
      <c r="J300" s="112"/>
      <c r="K300" s="122"/>
    </row>
    <row r="301" spans="2:11">
      <c r="B301" s="111"/>
      <c r="C301" s="122"/>
      <c r="D301" s="122"/>
      <c r="E301" s="122"/>
      <c r="F301" s="122"/>
      <c r="G301" s="122"/>
      <c r="H301" s="122"/>
      <c r="I301" s="112"/>
      <c r="J301" s="112"/>
      <c r="K301" s="122"/>
    </row>
    <row r="302" spans="2:11">
      <c r="B302" s="111"/>
      <c r="C302" s="122"/>
      <c r="D302" s="122"/>
      <c r="E302" s="122"/>
      <c r="F302" s="122"/>
      <c r="G302" s="122"/>
      <c r="H302" s="122"/>
      <c r="I302" s="112"/>
      <c r="J302" s="112"/>
      <c r="K302" s="122"/>
    </row>
    <row r="303" spans="2:11">
      <c r="B303" s="111"/>
      <c r="C303" s="122"/>
      <c r="D303" s="122"/>
      <c r="E303" s="122"/>
      <c r="F303" s="122"/>
      <c r="G303" s="122"/>
      <c r="H303" s="122"/>
      <c r="I303" s="112"/>
      <c r="J303" s="112"/>
      <c r="K303" s="122"/>
    </row>
    <row r="304" spans="2:11">
      <c r="B304" s="111"/>
      <c r="C304" s="122"/>
      <c r="D304" s="122"/>
      <c r="E304" s="122"/>
      <c r="F304" s="122"/>
      <c r="G304" s="122"/>
      <c r="H304" s="122"/>
      <c r="I304" s="112"/>
      <c r="J304" s="112"/>
      <c r="K304" s="122"/>
    </row>
    <row r="305" spans="2:11">
      <c r="B305" s="111"/>
      <c r="C305" s="122"/>
      <c r="D305" s="122"/>
      <c r="E305" s="122"/>
      <c r="F305" s="122"/>
      <c r="G305" s="122"/>
      <c r="H305" s="122"/>
      <c r="I305" s="112"/>
      <c r="J305" s="112"/>
      <c r="K305" s="122"/>
    </row>
    <row r="306" spans="2:11">
      <c r="B306" s="111"/>
      <c r="C306" s="122"/>
      <c r="D306" s="122"/>
      <c r="E306" s="122"/>
      <c r="F306" s="122"/>
      <c r="G306" s="122"/>
      <c r="H306" s="122"/>
      <c r="I306" s="112"/>
      <c r="J306" s="112"/>
      <c r="K306" s="122"/>
    </row>
    <row r="307" spans="2:11">
      <c r="B307" s="111"/>
      <c r="C307" s="122"/>
      <c r="D307" s="122"/>
      <c r="E307" s="122"/>
      <c r="F307" s="122"/>
      <c r="G307" s="122"/>
      <c r="H307" s="122"/>
      <c r="I307" s="112"/>
      <c r="J307" s="112"/>
      <c r="K307" s="122"/>
    </row>
    <row r="308" spans="2:11">
      <c r="B308" s="111"/>
      <c r="C308" s="122"/>
      <c r="D308" s="122"/>
      <c r="E308" s="122"/>
      <c r="F308" s="122"/>
      <c r="G308" s="122"/>
      <c r="H308" s="122"/>
      <c r="I308" s="112"/>
      <c r="J308" s="112"/>
      <c r="K308" s="122"/>
    </row>
    <row r="309" spans="2:11">
      <c r="B309" s="111"/>
      <c r="C309" s="122"/>
      <c r="D309" s="122"/>
      <c r="E309" s="122"/>
      <c r="F309" s="122"/>
      <c r="G309" s="122"/>
      <c r="H309" s="122"/>
      <c r="I309" s="112"/>
      <c r="J309" s="112"/>
      <c r="K309" s="122"/>
    </row>
    <row r="310" spans="2:11">
      <c r="B310" s="111"/>
      <c r="C310" s="122"/>
      <c r="D310" s="122"/>
      <c r="E310" s="122"/>
      <c r="F310" s="122"/>
      <c r="G310" s="122"/>
      <c r="H310" s="122"/>
      <c r="I310" s="112"/>
      <c r="J310" s="112"/>
      <c r="K310" s="122"/>
    </row>
    <row r="311" spans="2:11">
      <c r="B311" s="111"/>
      <c r="C311" s="122"/>
      <c r="D311" s="122"/>
      <c r="E311" s="122"/>
      <c r="F311" s="122"/>
      <c r="G311" s="122"/>
      <c r="H311" s="122"/>
      <c r="I311" s="112"/>
      <c r="J311" s="112"/>
      <c r="K311" s="122"/>
    </row>
    <row r="312" spans="2:11">
      <c r="B312" s="111"/>
      <c r="C312" s="122"/>
      <c r="D312" s="122"/>
      <c r="E312" s="122"/>
      <c r="F312" s="122"/>
      <c r="G312" s="122"/>
      <c r="H312" s="122"/>
      <c r="I312" s="112"/>
      <c r="J312" s="112"/>
      <c r="K312" s="122"/>
    </row>
    <row r="313" spans="2:11">
      <c r="B313" s="111"/>
      <c r="C313" s="122"/>
      <c r="D313" s="122"/>
      <c r="E313" s="122"/>
      <c r="F313" s="122"/>
      <c r="G313" s="122"/>
      <c r="H313" s="122"/>
      <c r="I313" s="112"/>
      <c r="J313" s="112"/>
      <c r="K313" s="122"/>
    </row>
    <row r="314" spans="2:11">
      <c r="B314" s="111"/>
      <c r="C314" s="122"/>
      <c r="D314" s="122"/>
      <c r="E314" s="122"/>
      <c r="F314" s="122"/>
      <c r="G314" s="122"/>
      <c r="H314" s="122"/>
      <c r="I314" s="112"/>
      <c r="J314" s="112"/>
      <c r="K314" s="122"/>
    </row>
    <row r="315" spans="2:11">
      <c r="B315" s="111"/>
      <c r="C315" s="122"/>
      <c r="D315" s="122"/>
      <c r="E315" s="122"/>
      <c r="F315" s="122"/>
      <c r="G315" s="122"/>
      <c r="H315" s="122"/>
      <c r="I315" s="112"/>
      <c r="J315" s="112"/>
      <c r="K315" s="122"/>
    </row>
    <row r="316" spans="2:11">
      <c r="B316" s="111"/>
      <c r="C316" s="122"/>
      <c r="D316" s="122"/>
      <c r="E316" s="122"/>
      <c r="F316" s="122"/>
      <c r="G316" s="122"/>
      <c r="H316" s="122"/>
      <c r="I316" s="112"/>
      <c r="J316" s="112"/>
      <c r="K316" s="122"/>
    </row>
    <row r="317" spans="2:11">
      <c r="B317" s="111"/>
      <c r="C317" s="122"/>
      <c r="D317" s="122"/>
      <c r="E317" s="122"/>
      <c r="F317" s="122"/>
      <c r="G317" s="122"/>
      <c r="H317" s="122"/>
      <c r="I317" s="112"/>
      <c r="J317" s="112"/>
      <c r="K317" s="122"/>
    </row>
    <row r="318" spans="2:11">
      <c r="B318" s="111"/>
      <c r="C318" s="122"/>
      <c r="D318" s="122"/>
      <c r="E318" s="122"/>
      <c r="F318" s="122"/>
      <c r="G318" s="122"/>
      <c r="H318" s="122"/>
      <c r="I318" s="112"/>
      <c r="J318" s="112"/>
      <c r="K318" s="122"/>
    </row>
    <row r="319" spans="2:11">
      <c r="B319" s="111"/>
      <c r="C319" s="122"/>
      <c r="D319" s="122"/>
      <c r="E319" s="122"/>
      <c r="F319" s="122"/>
      <c r="G319" s="122"/>
      <c r="H319" s="122"/>
      <c r="I319" s="112"/>
      <c r="J319" s="112"/>
      <c r="K319" s="122"/>
    </row>
    <row r="320" spans="2:11">
      <c r="B320" s="111"/>
      <c r="C320" s="122"/>
      <c r="D320" s="122"/>
      <c r="E320" s="122"/>
      <c r="F320" s="122"/>
      <c r="G320" s="122"/>
      <c r="H320" s="122"/>
      <c r="I320" s="112"/>
      <c r="J320" s="112"/>
      <c r="K320" s="122"/>
    </row>
    <row r="321" spans="2:11">
      <c r="B321" s="111"/>
      <c r="C321" s="122"/>
      <c r="D321" s="122"/>
      <c r="E321" s="122"/>
      <c r="F321" s="122"/>
      <c r="G321" s="122"/>
      <c r="H321" s="122"/>
      <c r="I321" s="112"/>
      <c r="J321" s="112"/>
      <c r="K321" s="122"/>
    </row>
    <row r="322" spans="2:11">
      <c r="B322" s="111"/>
      <c r="C322" s="122"/>
      <c r="D322" s="122"/>
      <c r="E322" s="122"/>
      <c r="F322" s="122"/>
      <c r="G322" s="122"/>
      <c r="H322" s="122"/>
      <c r="I322" s="112"/>
      <c r="J322" s="112"/>
      <c r="K322" s="122"/>
    </row>
    <row r="323" spans="2:11">
      <c r="B323" s="111"/>
      <c r="C323" s="122"/>
      <c r="D323" s="122"/>
      <c r="E323" s="122"/>
      <c r="F323" s="122"/>
      <c r="G323" s="122"/>
      <c r="H323" s="122"/>
      <c r="I323" s="112"/>
      <c r="J323" s="112"/>
      <c r="K323" s="122"/>
    </row>
    <row r="324" spans="2:11">
      <c r="B324" s="111"/>
      <c r="C324" s="122"/>
      <c r="D324" s="122"/>
      <c r="E324" s="122"/>
      <c r="F324" s="122"/>
      <c r="G324" s="122"/>
      <c r="H324" s="122"/>
      <c r="I324" s="112"/>
      <c r="J324" s="112"/>
      <c r="K324" s="122"/>
    </row>
    <row r="325" spans="2:11">
      <c r="B325" s="111"/>
      <c r="C325" s="122"/>
      <c r="D325" s="122"/>
      <c r="E325" s="122"/>
      <c r="F325" s="122"/>
      <c r="G325" s="122"/>
      <c r="H325" s="122"/>
      <c r="I325" s="112"/>
      <c r="J325" s="112"/>
      <c r="K325" s="122"/>
    </row>
    <row r="326" spans="2:11">
      <c r="B326" s="111"/>
      <c r="C326" s="122"/>
      <c r="D326" s="122"/>
      <c r="E326" s="122"/>
      <c r="F326" s="122"/>
      <c r="G326" s="122"/>
      <c r="H326" s="122"/>
      <c r="I326" s="112"/>
      <c r="J326" s="112"/>
      <c r="K326" s="122"/>
    </row>
    <row r="327" spans="2:11">
      <c r="B327" s="111"/>
      <c r="C327" s="122"/>
      <c r="D327" s="122"/>
      <c r="E327" s="122"/>
      <c r="F327" s="122"/>
      <c r="G327" s="122"/>
      <c r="H327" s="122"/>
      <c r="I327" s="112"/>
      <c r="J327" s="112"/>
      <c r="K327" s="122"/>
    </row>
    <row r="328" spans="2:11">
      <c r="B328" s="111"/>
      <c r="C328" s="122"/>
      <c r="D328" s="122"/>
      <c r="E328" s="122"/>
      <c r="F328" s="122"/>
      <c r="G328" s="122"/>
      <c r="H328" s="122"/>
      <c r="I328" s="112"/>
      <c r="J328" s="112"/>
      <c r="K328" s="122"/>
    </row>
    <row r="329" spans="2:11">
      <c r="B329" s="111"/>
      <c r="C329" s="122"/>
      <c r="D329" s="122"/>
      <c r="E329" s="122"/>
      <c r="F329" s="122"/>
      <c r="G329" s="122"/>
      <c r="H329" s="122"/>
      <c r="I329" s="112"/>
      <c r="J329" s="112"/>
      <c r="K329" s="122"/>
    </row>
    <row r="330" spans="2:11">
      <c r="B330" s="111"/>
      <c r="C330" s="122"/>
      <c r="D330" s="122"/>
      <c r="E330" s="122"/>
      <c r="F330" s="122"/>
      <c r="G330" s="122"/>
      <c r="H330" s="122"/>
      <c r="I330" s="112"/>
      <c r="J330" s="112"/>
      <c r="K330" s="122"/>
    </row>
    <row r="331" spans="2:11">
      <c r="B331" s="111"/>
      <c r="C331" s="122"/>
      <c r="D331" s="122"/>
      <c r="E331" s="122"/>
      <c r="F331" s="122"/>
      <c r="G331" s="122"/>
      <c r="H331" s="122"/>
      <c r="I331" s="112"/>
      <c r="J331" s="112"/>
      <c r="K331" s="122"/>
    </row>
    <row r="332" spans="2:11">
      <c r="B332" s="111"/>
      <c r="C332" s="122"/>
      <c r="D332" s="122"/>
      <c r="E332" s="122"/>
      <c r="F332" s="122"/>
      <c r="G332" s="122"/>
      <c r="H332" s="122"/>
      <c r="I332" s="112"/>
      <c r="J332" s="112"/>
      <c r="K332" s="122"/>
    </row>
    <row r="333" spans="2:11">
      <c r="B333" s="111"/>
      <c r="C333" s="122"/>
      <c r="D333" s="122"/>
      <c r="E333" s="122"/>
      <c r="F333" s="122"/>
      <c r="G333" s="122"/>
      <c r="H333" s="122"/>
      <c r="I333" s="112"/>
      <c r="J333" s="112"/>
      <c r="K333" s="122"/>
    </row>
    <row r="334" spans="2:11">
      <c r="B334" s="111"/>
      <c r="C334" s="122"/>
      <c r="D334" s="122"/>
      <c r="E334" s="122"/>
      <c r="F334" s="122"/>
      <c r="G334" s="122"/>
      <c r="H334" s="122"/>
      <c r="I334" s="112"/>
      <c r="J334" s="112"/>
      <c r="K334" s="122"/>
    </row>
    <row r="335" spans="2:11">
      <c r="B335" s="111"/>
      <c r="C335" s="122"/>
      <c r="D335" s="122"/>
      <c r="E335" s="122"/>
      <c r="F335" s="122"/>
      <c r="G335" s="122"/>
      <c r="H335" s="122"/>
      <c r="I335" s="112"/>
      <c r="J335" s="112"/>
      <c r="K335" s="122"/>
    </row>
    <row r="336" spans="2:11">
      <c r="B336" s="111"/>
      <c r="C336" s="122"/>
      <c r="D336" s="122"/>
      <c r="E336" s="122"/>
      <c r="F336" s="122"/>
      <c r="G336" s="122"/>
      <c r="H336" s="122"/>
      <c r="I336" s="112"/>
      <c r="J336" s="112"/>
      <c r="K336" s="122"/>
    </row>
    <row r="337" spans="2:11">
      <c r="B337" s="111"/>
      <c r="C337" s="122"/>
      <c r="D337" s="122"/>
      <c r="E337" s="122"/>
      <c r="F337" s="122"/>
      <c r="G337" s="122"/>
      <c r="H337" s="122"/>
      <c r="I337" s="112"/>
      <c r="J337" s="112"/>
      <c r="K337" s="122"/>
    </row>
    <row r="338" spans="2:11">
      <c r="B338" s="111"/>
      <c r="C338" s="122"/>
      <c r="D338" s="122"/>
      <c r="E338" s="122"/>
      <c r="F338" s="122"/>
      <c r="G338" s="122"/>
      <c r="H338" s="122"/>
      <c r="I338" s="112"/>
      <c r="J338" s="112"/>
      <c r="K338" s="122"/>
    </row>
    <row r="339" spans="2:11">
      <c r="B339" s="111"/>
      <c r="C339" s="122"/>
      <c r="D339" s="122"/>
      <c r="E339" s="122"/>
      <c r="F339" s="122"/>
      <c r="G339" s="122"/>
      <c r="H339" s="122"/>
      <c r="I339" s="112"/>
      <c r="J339" s="112"/>
      <c r="K339" s="122"/>
    </row>
    <row r="340" spans="2:11">
      <c r="B340" s="111"/>
      <c r="C340" s="122"/>
      <c r="D340" s="122"/>
      <c r="E340" s="122"/>
      <c r="F340" s="122"/>
      <c r="G340" s="122"/>
      <c r="H340" s="122"/>
      <c r="I340" s="112"/>
      <c r="J340" s="112"/>
      <c r="K340" s="122"/>
    </row>
    <row r="341" spans="2:11">
      <c r="B341" s="111"/>
      <c r="C341" s="122"/>
      <c r="D341" s="122"/>
      <c r="E341" s="122"/>
      <c r="F341" s="122"/>
      <c r="G341" s="122"/>
      <c r="H341" s="122"/>
      <c r="I341" s="112"/>
      <c r="J341" s="112"/>
      <c r="K341" s="122"/>
    </row>
    <row r="342" spans="2:11">
      <c r="B342" s="111"/>
      <c r="C342" s="122"/>
      <c r="D342" s="122"/>
      <c r="E342" s="122"/>
      <c r="F342" s="122"/>
      <c r="G342" s="122"/>
      <c r="H342" s="122"/>
      <c r="I342" s="112"/>
      <c r="J342" s="112"/>
      <c r="K342" s="122"/>
    </row>
    <row r="343" spans="2:11">
      <c r="B343" s="111"/>
      <c r="C343" s="122"/>
      <c r="D343" s="122"/>
      <c r="E343" s="122"/>
      <c r="F343" s="122"/>
      <c r="G343" s="122"/>
      <c r="H343" s="122"/>
      <c r="I343" s="112"/>
      <c r="J343" s="112"/>
      <c r="K343" s="122"/>
    </row>
    <row r="344" spans="2:11">
      <c r="B344" s="111"/>
      <c r="C344" s="122"/>
      <c r="D344" s="122"/>
      <c r="E344" s="122"/>
      <c r="F344" s="122"/>
      <c r="G344" s="122"/>
      <c r="H344" s="122"/>
      <c r="I344" s="112"/>
      <c r="J344" s="112"/>
      <c r="K344" s="122"/>
    </row>
    <row r="345" spans="2:11">
      <c r="B345" s="111"/>
      <c r="C345" s="122"/>
      <c r="D345" s="122"/>
      <c r="E345" s="122"/>
      <c r="F345" s="122"/>
      <c r="G345" s="122"/>
      <c r="H345" s="122"/>
      <c r="I345" s="112"/>
      <c r="J345" s="112"/>
      <c r="K345" s="122"/>
    </row>
    <row r="346" spans="2:11">
      <c r="B346" s="111"/>
      <c r="C346" s="122"/>
      <c r="D346" s="122"/>
      <c r="E346" s="122"/>
      <c r="F346" s="122"/>
      <c r="G346" s="122"/>
      <c r="H346" s="122"/>
      <c r="I346" s="112"/>
      <c r="J346" s="112"/>
      <c r="K346" s="122"/>
    </row>
    <row r="347" spans="2:11">
      <c r="B347" s="111"/>
      <c r="C347" s="122"/>
      <c r="D347" s="122"/>
      <c r="E347" s="122"/>
      <c r="F347" s="122"/>
      <c r="G347" s="122"/>
      <c r="H347" s="122"/>
      <c r="I347" s="112"/>
      <c r="J347" s="112"/>
      <c r="K347" s="122"/>
    </row>
    <row r="348" spans="2:11">
      <c r="B348" s="111"/>
      <c r="C348" s="122"/>
      <c r="D348" s="122"/>
      <c r="E348" s="122"/>
      <c r="F348" s="122"/>
      <c r="G348" s="122"/>
      <c r="H348" s="122"/>
      <c r="I348" s="112"/>
      <c r="J348" s="112"/>
      <c r="K348" s="122"/>
    </row>
    <row r="349" spans="2:11">
      <c r="B349" s="111"/>
      <c r="C349" s="122"/>
      <c r="D349" s="122"/>
      <c r="E349" s="122"/>
      <c r="F349" s="122"/>
      <c r="G349" s="122"/>
      <c r="H349" s="122"/>
      <c r="I349" s="112"/>
      <c r="J349" s="112"/>
      <c r="K349" s="122"/>
    </row>
    <row r="350" spans="2:11">
      <c r="B350" s="111"/>
      <c r="C350" s="122"/>
      <c r="D350" s="122"/>
      <c r="E350" s="122"/>
      <c r="F350" s="122"/>
      <c r="G350" s="122"/>
      <c r="H350" s="122"/>
      <c r="I350" s="112"/>
      <c r="J350" s="112"/>
      <c r="K350" s="122"/>
    </row>
    <row r="351" spans="2:11">
      <c r="B351" s="111"/>
      <c r="C351" s="122"/>
      <c r="D351" s="122"/>
      <c r="E351" s="122"/>
      <c r="F351" s="122"/>
      <c r="G351" s="122"/>
      <c r="H351" s="122"/>
      <c r="I351" s="112"/>
      <c r="J351" s="112"/>
      <c r="K351" s="122"/>
    </row>
    <row r="352" spans="2:11">
      <c r="B352" s="111"/>
      <c r="C352" s="122"/>
      <c r="D352" s="122"/>
      <c r="E352" s="122"/>
      <c r="F352" s="122"/>
      <c r="G352" s="122"/>
      <c r="H352" s="122"/>
      <c r="I352" s="112"/>
      <c r="J352" s="112"/>
      <c r="K352" s="122"/>
    </row>
    <row r="353" spans="2:11">
      <c r="B353" s="111"/>
      <c r="C353" s="122"/>
      <c r="D353" s="122"/>
      <c r="E353" s="122"/>
      <c r="F353" s="122"/>
      <c r="G353" s="122"/>
      <c r="H353" s="122"/>
      <c r="I353" s="112"/>
      <c r="J353" s="112"/>
      <c r="K353" s="122"/>
    </row>
    <row r="354" spans="2:11">
      <c r="B354" s="111"/>
      <c r="C354" s="122"/>
      <c r="D354" s="122"/>
      <c r="E354" s="122"/>
      <c r="F354" s="122"/>
      <c r="G354" s="122"/>
      <c r="H354" s="122"/>
      <c r="I354" s="112"/>
      <c r="J354" s="112"/>
      <c r="K354" s="122"/>
    </row>
    <row r="355" spans="2:11">
      <c r="B355" s="111"/>
      <c r="C355" s="122"/>
      <c r="D355" s="122"/>
      <c r="E355" s="122"/>
      <c r="F355" s="122"/>
      <c r="G355" s="122"/>
      <c r="H355" s="122"/>
      <c r="I355" s="112"/>
      <c r="J355" s="112"/>
      <c r="K355" s="122"/>
    </row>
    <row r="356" spans="2:11">
      <c r="B356" s="111"/>
      <c r="C356" s="122"/>
      <c r="D356" s="122"/>
      <c r="E356" s="122"/>
      <c r="F356" s="122"/>
      <c r="G356" s="122"/>
      <c r="H356" s="122"/>
      <c r="I356" s="112"/>
      <c r="J356" s="112"/>
      <c r="K356" s="122"/>
    </row>
    <row r="357" spans="2:11">
      <c r="B357" s="111"/>
      <c r="C357" s="122"/>
      <c r="D357" s="122"/>
      <c r="E357" s="122"/>
      <c r="F357" s="122"/>
      <c r="G357" s="122"/>
      <c r="H357" s="122"/>
      <c r="I357" s="112"/>
      <c r="J357" s="112"/>
      <c r="K357" s="122"/>
    </row>
    <row r="358" spans="2:11">
      <c r="B358" s="111"/>
      <c r="C358" s="122"/>
      <c r="D358" s="122"/>
      <c r="E358" s="122"/>
      <c r="F358" s="122"/>
      <c r="G358" s="122"/>
      <c r="H358" s="122"/>
      <c r="I358" s="112"/>
      <c r="J358" s="112"/>
      <c r="K358" s="122"/>
    </row>
    <row r="359" spans="2:11">
      <c r="B359" s="111"/>
      <c r="C359" s="122"/>
      <c r="D359" s="122"/>
      <c r="E359" s="122"/>
      <c r="F359" s="122"/>
      <c r="G359" s="122"/>
      <c r="H359" s="122"/>
      <c r="I359" s="112"/>
      <c r="J359" s="112"/>
      <c r="K359" s="122"/>
    </row>
    <row r="360" spans="2:11">
      <c r="B360" s="111"/>
      <c r="C360" s="122"/>
      <c r="D360" s="122"/>
      <c r="E360" s="122"/>
      <c r="F360" s="122"/>
      <c r="G360" s="122"/>
      <c r="H360" s="122"/>
      <c r="I360" s="112"/>
      <c r="J360" s="112"/>
      <c r="K360" s="122"/>
    </row>
    <row r="361" spans="2:11">
      <c r="B361" s="111"/>
      <c r="C361" s="122"/>
      <c r="D361" s="122"/>
      <c r="E361" s="122"/>
      <c r="F361" s="122"/>
      <c r="G361" s="122"/>
      <c r="H361" s="122"/>
      <c r="I361" s="112"/>
      <c r="J361" s="112"/>
      <c r="K361" s="122"/>
    </row>
    <row r="362" spans="2:11">
      <c r="B362" s="111"/>
      <c r="C362" s="122"/>
      <c r="D362" s="122"/>
      <c r="E362" s="122"/>
      <c r="F362" s="122"/>
      <c r="G362" s="122"/>
      <c r="H362" s="122"/>
      <c r="I362" s="112"/>
      <c r="J362" s="112"/>
      <c r="K362" s="122"/>
    </row>
    <row r="363" spans="2:11">
      <c r="B363" s="111"/>
      <c r="C363" s="122"/>
      <c r="D363" s="122"/>
      <c r="E363" s="122"/>
      <c r="F363" s="122"/>
      <c r="G363" s="122"/>
      <c r="H363" s="122"/>
      <c r="I363" s="112"/>
      <c r="J363" s="112"/>
      <c r="K363" s="122"/>
    </row>
    <row r="364" spans="2:11">
      <c r="B364" s="111"/>
      <c r="C364" s="122"/>
      <c r="D364" s="122"/>
      <c r="E364" s="122"/>
      <c r="F364" s="122"/>
      <c r="G364" s="122"/>
      <c r="H364" s="122"/>
      <c r="I364" s="112"/>
      <c r="J364" s="112"/>
      <c r="K364" s="122"/>
    </row>
    <row r="365" spans="2:11">
      <c r="B365" s="111"/>
      <c r="C365" s="122"/>
      <c r="D365" s="122"/>
      <c r="E365" s="122"/>
      <c r="F365" s="122"/>
      <c r="G365" s="122"/>
      <c r="H365" s="122"/>
      <c r="I365" s="112"/>
      <c r="J365" s="112"/>
      <c r="K365" s="122"/>
    </row>
    <row r="366" spans="2:11">
      <c r="B366" s="111"/>
      <c r="C366" s="122"/>
      <c r="D366" s="122"/>
      <c r="E366" s="122"/>
      <c r="F366" s="122"/>
      <c r="G366" s="122"/>
      <c r="H366" s="122"/>
      <c r="I366" s="112"/>
      <c r="J366" s="112"/>
      <c r="K366" s="122"/>
    </row>
    <row r="367" spans="2:11">
      <c r="B367" s="111"/>
      <c r="C367" s="122"/>
      <c r="D367" s="122"/>
      <c r="E367" s="122"/>
      <c r="F367" s="122"/>
      <c r="G367" s="122"/>
      <c r="H367" s="122"/>
      <c r="I367" s="112"/>
      <c r="J367" s="112"/>
      <c r="K367" s="122"/>
    </row>
    <row r="368" spans="2:11">
      <c r="B368" s="111"/>
      <c r="C368" s="122"/>
      <c r="D368" s="122"/>
      <c r="E368" s="122"/>
      <c r="F368" s="122"/>
      <c r="G368" s="122"/>
      <c r="H368" s="122"/>
      <c r="I368" s="112"/>
      <c r="J368" s="112"/>
      <c r="K368" s="122"/>
    </row>
    <row r="369" spans="2:11">
      <c r="B369" s="111"/>
      <c r="C369" s="122"/>
      <c r="D369" s="122"/>
      <c r="E369" s="122"/>
      <c r="F369" s="122"/>
      <c r="G369" s="122"/>
      <c r="H369" s="122"/>
      <c r="I369" s="112"/>
      <c r="J369" s="112"/>
      <c r="K369" s="122"/>
    </row>
    <row r="370" spans="2:11">
      <c r="B370" s="111"/>
      <c r="C370" s="122"/>
      <c r="D370" s="122"/>
      <c r="E370" s="122"/>
      <c r="F370" s="122"/>
      <c r="G370" s="122"/>
      <c r="H370" s="122"/>
      <c r="I370" s="112"/>
      <c r="J370" s="112"/>
      <c r="K370" s="122"/>
    </row>
    <row r="371" spans="2:11">
      <c r="B371" s="111"/>
      <c r="C371" s="122"/>
      <c r="D371" s="122"/>
      <c r="E371" s="122"/>
      <c r="F371" s="122"/>
      <c r="G371" s="122"/>
      <c r="H371" s="122"/>
      <c r="I371" s="112"/>
      <c r="J371" s="112"/>
      <c r="K371" s="122"/>
    </row>
    <row r="372" spans="2:11">
      <c r="B372" s="111"/>
      <c r="C372" s="122"/>
      <c r="D372" s="122"/>
      <c r="E372" s="122"/>
      <c r="F372" s="122"/>
      <c r="G372" s="122"/>
      <c r="H372" s="122"/>
      <c r="I372" s="112"/>
      <c r="J372" s="112"/>
      <c r="K372" s="122"/>
    </row>
    <row r="373" spans="2:11">
      <c r="B373" s="111"/>
      <c r="C373" s="122"/>
      <c r="D373" s="122"/>
      <c r="E373" s="122"/>
      <c r="F373" s="122"/>
      <c r="G373" s="122"/>
      <c r="H373" s="122"/>
      <c r="I373" s="112"/>
      <c r="J373" s="112"/>
      <c r="K373" s="122"/>
    </row>
    <row r="374" spans="2:11">
      <c r="B374" s="111"/>
      <c r="C374" s="122"/>
      <c r="D374" s="122"/>
      <c r="E374" s="122"/>
      <c r="F374" s="122"/>
      <c r="G374" s="122"/>
      <c r="H374" s="122"/>
      <c r="I374" s="112"/>
      <c r="J374" s="112"/>
      <c r="K374" s="122"/>
    </row>
    <row r="375" spans="2:11">
      <c r="B375" s="111"/>
      <c r="C375" s="122"/>
      <c r="D375" s="122"/>
      <c r="E375" s="122"/>
      <c r="F375" s="122"/>
      <c r="G375" s="122"/>
      <c r="H375" s="122"/>
      <c r="I375" s="112"/>
      <c r="J375" s="112"/>
      <c r="K375" s="122"/>
    </row>
    <row r="376" spans="2:11">
      <c r="B376" s="111"/>
      <c r="C376" s="122"/>
      <c r="D376" s="122"/>
      <c r="E376" s="122"/>
      <c r="F376" s="122"/>
      <c r="G376" s="122"/>
      <c r="H376" s="122"/>
      <c r="I376" s="112"/>
      <c r="J376" s="112"/>
      <c r="K376" s="122"/>
    </row>
    <row r="377" spans="2:11">
      <c r="B377" s="111"/>
      <c r="C377" s="122"/>
      <c r="D377" s="122"/>
      <c r="E377" s="122"/>
      <c r="F377" s="122"/>
      <c r="G377" s="122"/>
      <c r="H377" s="122"/>
      <c r="I377" s="112"/>
      <c r="J377" s="112"/>
      <c r="K377" s="122"/>
    </row>
    <row r="378" spans="2:11">
      <c r="B378" s="111"/>
      <c r="C378" s="122"/>
      <c r="D378" s="122"/>
      <c r="E378" s="122"/>
      <c r="F378" s="122"/>
      <c r="G378" s="122"/>
      <c r="H378" s="122"/>
      <c r="I378" s="112"/>
      <c r="J378" s="112"/>
      <c r="K378" s="122"/>
    </row>
    <row r="379" spans="2:11">
      <c r="B379" s="111"/>
      <c r="C379" s="122"/>
      <c r="D379" s="122"/>
      <c r="E379" s="122"/>
      <c r="F379" s="122"/>
      <c r="G379" s="122"/>
      <c r="H379" s="122"/>
      <c r="I379" s="112"/>
      <c r="J379" s="112"/>
      <c r="K379" s="122"/>
    </row>
    <row r="380" spans="2:11">
      <c r="B380" s="111"/>
      <c r="C380" s="122"/>
      <c r="D380" s="122"/>
      <c r="E380" s="122"/>
      <c r="F380" s="122"/>
      <c r="G380" s="122"/>
      <c r="H380" s="122"/>
      <c r="I380" s="112"/>
      <c r="J380" s="112"/>
      <c r="K380" s="122"/>
    </row>
    <row r="381" spans="2:11">
      <c r="B381" s="111"/>
      <c r="C381" s="122"/>
      <c r="D381" s="122"/>
      <c r="E381" s="122"/>
      <c r="F381" s="122"/>
      <c r="G381" s="122"/>
      <c r="H381" s="122"/>
      <c r="I381" s="112"/>
      <c r="J381" s="112"/>
      <c r="K381" s="122"/>
    </row>
    <row r="382" spans="2:11">
      <c r="B382" s="111"/>
      <c r="C382" s="122"/>
      <c r="D382" s="122"/>
      <c r="E382" s="122"/>
      <c r="F382" s="122"/>
      <c r="G382" s="122"/>
      <c r="H382" s="122"/>
      <c r="I382" s="112"/>
      <c r="J382" s="112"/>
      <c r="K382" s="122"/>
    </row>
    <row r="383" spans="2:11">
      <c r="B383" s="111"/>
      <c r="C383" s="122"/>
      <c r="D383" s="122"/>
      <c r="E383" s="122"/>
      <c r="F383" s="122"/>
      <c r="G383" s="122"/>
      <c r="H383" s="122"/>
      <c r="I383" s="112"/>
      <c r="J383" s="112"/>
      <c r="K383" s="122"/>
    </row>
    <row r="384" spans="2:11">
      <c r="B384" s="111"/>
      <c r="C384" s="122"/>
      <c r="D384" s="122"/>
      <c r="E384" s="122"/>
      <c r="F384" s="122"/>
      <c r="G384" s="122"/>
      <c r="H384" s="122"/>
      <c r="I384" s="112"/>
      <c r="J384" s="112"/>
      <c r="K384" s="122"/>
    </row>
    <row r="385" spans="2:11">
      <c r="B385" s="111"/>
      <c r="C385" s="122"/>
      <c r="D385" s="122"/>
      <c r="E385" s="122"/>
      <c r="F385" s="122"/>
      <c r="G385" s="122"/>
      <c r="H385" s="122"/>
      <c r="I385" s="112"/>
      <c r="J385" s="112"/>
      <c r="K385" s="122"/>
    </row>
    <row r="386" spans="2:11">
      <c r="B386" s="111"/>
      <c r="C386" s="122"/>
      <c r="D386" s="122"/>
      <c r="E386" s="122"/>
      <c r="F386" s="122"/>
      <c r="G386" s="122"/>
      <c r="H386" s="122"/>
      <c r="I386" s="112"/>
      <c r="J386" s="112"/>
      <c r="K386" s="122"/>
    </row>
    <row r="387" spans="2:11">
      <c r="B387" s="111"/>
      <c r="C387" s="122"/>
      <c r="D387" s="122"/>
      <c r="E387" s="122"/>
      <c r="F387" s="122"/>
      <c r="G387" s="122"/>
      <c r="H387" s="122"/>
      <c r="I387" s="112"/>
      <c r="J387" s="112"/>
      <c r="K387" s="122"/>
    </row>
    <row r="388" spans="2:11">
      <c r="B388" s="111"/>
      <c r="C388" s="122"/>
      <c r="D388" s="122"/>
      <c r="E388" s="122"/>
      <c r="F388" s="122"/>
      <c r="G388" s="122"/>
      <c r="H388" s="122"/>
      <c r="I388" s="112"/>
      <c r="J388" s="112"/>
      <c r="K388" s="122"/>
    </row>
    <row r="389" spans="2:11">
      <c r="B389" s="111"/>
      <c r="C389" s="122"/>
      <c r="D389" s="122"/>
      <c r="E389" s="122"/>
      <c r="F389" s="122"/>
      <c r="G389" s="122"/>
      <c r="H389" s="122"/>
      <c r="I389" s="112"/>
      <c r="J389" s="112"/>
      <c r="K389" s="122"/>
    </row>
    <row r="390" spans="2:11">
      <c r="B390" s="111"/>
      <c r="C390" s="122"/>
      <c r="D390" s="122"/>
      <c r="E390" s="122"/>
      <c r="F390" s="122"/>
      <c r="G390" s="122"/>
      <c r="H390" s="122"/>
      <c r="I390" s="112"/>
      <c r="J390" s="112"/>
      <c r="K390" s="122"/>
    </row>
    <row r="391" spans="2:11">
      <c r="B391" s="111"/>
      <c r="C391" s="122"/>
      <c r="D391" s="122"/>
      <c r="E391" s="122"/>
      <c r="F391" s="122"/>
      <c r="G391" s="122"/>
      <c r="H391" s="122"/>
      <c r="I391" s="112"/>
      <c r="J391" s="112"/>
      <c r="K391" s="122"/>
    </row>
    <row r="392" spans="2:11">
      <c r="B392" s="111"/>
      <c r="C392" s="122"/>
      <c r="D392" s="122"/>
      <c r="E392" s="122"/>
      <c r="F392" s="122"/>
      <c r="G392" s="122"/>
      <c r="H392" s="122"/>
      <c r="I392" s="112"/>
      <c r="J392" s="112"/>
      <c r="K392" s="122"/>
    </row>
    <row r="393" spans="2:11">
      <c r="B393" s="111"/>
      <c r="C393" s="122"/>
      <c r="D393" s="122"/>
      <c r="E393" s="122"/>
      <c r="F393" s="122"/>
      <c r="G393" s="122"/>
      <c r="H393" s="122"/>
      <c r="I393" s="112"/>
      <c r="J393" s="112"/>
      <c r="K393" s="122"/>
    </row>
    <row r="394" spans="2:11">
      <c r="B394" s="111"/>
      <c r="C394" s="122"/>
      <c r="D394" s="122"/>
      <c r="E394" s="122"/>
      <c r="F394" s="122"/>
      <c r="G394" s="122"/>
      <c r="H394" s="122"/>
      <c r="I394" s="112"/>
      <c r="J394" s="112"/>
      <c r="K394" s="122"/>
    </row>
    <row r="395" spans="2:11">
      <c r="B395" s="111"/>
      <c r="C395" s="122"/>
      <c r="D395" s="122"/>
      <c r="E395" s="122"/>
      <c r="F395" s="122"/>
      <c r="G395" s="122"/>
      <c r="H395" s="122"/>
      <c r="I395" s="112"/>
      <c r="J395" s="112"/>
      <c r="K395" s="122"/>
    </row>
    <row r="396" spans="2:11">
      <c r="B396" s="111"/>
      <c r="C396" s="122"/>
      <c r="D396" s="122"/>
      <c r="E396" s="122"/>
      <c r="F396" s="122"/>
      <c r="G396" s="122"/>
      <c r="H396" s="122"/>
      <c r="I396" s="112"/>
      <c r="J396" s="112"/>
      <c r="K396" s="122"/>
    </row>
    <row r="397" spans="2:11">
      <c r="B397" s="111"/>
      <c r="C397" s="122"/>
      <c r="D397" s="122"/>
      <c r="E397" s="122"/>
      <c r="F397" s="122"/>
      <c r="G397" s="122"/>
      <c r="H397" s="122"/>
      <c r="I397" s="112"/>
      <c r="J397" s="112"/>
      <c r="K397" s="122"/>
    </row>
    <row r="398" spans="2:11">
      <c r="B398" s="111"/>
      <c r="C398" s="122"/>
      <c r="D398" s="122"/>
      <c r="E398" s="122"/>
      <c r="F398" s="122"/>
      <c r="G398" s="122"/>
      <c r="H398" s="122"/>
      <c r="I398" s="112"/>
      <c r="J398" s="112"/>
      <c r="K398" s="122"/>
    </row>
    <row r="399" spans="2:11">
      <c r="B399" s="111"/>
      <c r="C399" s="122"/>
      <c r="D399" s="122"/>
      <c r="E399" s="122"/>
      <c r="F399" s="122"/>
      <c r="G399" s="122"/>
      <c r="H399" s="122"/>
      <c r="I399" s="112"/>
      <c r="J399" s="112"/>
      <c r="K399" s="122"/>
    </row>
    <row r="400" spans="2:11">
      <c r="B400" s="111"/>
      <c r="C400" s="122"/>
      <c r="D400" s="122"/>
      <c r="E400" s="122"/>
      <c r="F400" s="122"/>
      <c r="G400" s="122"/>
      <c r="H400" s="122"/>
      <c r="I400" s="112"/>
      <c r="J400" s="112"/>
      <c r="K400" s="122"/>
    </row>
    <row r="401" spans="2:11">
      <c r="B401" s="111"/>
      <c r="C401" s="122"/>
      <c r="D401" s="122"/>
      <c r="E401" s="122"/>
      <c r="F401" s="122"/>
      <c r="G401" s="122"/>
      <c r="H401" s="122"/>
      <c r="I401" s="112"/>
      <c r="J401" s="112"/>
      <c r="K401" s="122"/>
    </row>
    <row r="402" spans="2:11">
      <c r="B402" s="111"/>
      <c r="C402" s="122"/>
      <c r="D402" s="122"/>
      <c r="E402" s="122"/>
      <c r="F402" s="122"/>
      <c r="G402" s="122"/>
      <c r="H402" s="122"/>
      <c r="I402" s="112"/>
      <c r="J402" s="112"/>
      <c r="K402" s="122"/>
    </row>
    <row r="403" spans="2:11">
      <c r="B403" s="111"/>
      <c r="C403" s="122"/>
      <c r="D403" s="122"/>
      <c r="E403" s="122"/>
      <c r="F403" s="122"/>
      <c r="G403" s="122"/>
      <c r="H403" s="122"/>
      <c r="I403" s="112"/>
      <c r="J403" s="112"/>
      <c r="K403" s="122"/>
    </row>
    <row r="404" spans="2:11">
      <c r="B404" s="111"/>
      <c r="C404" s="122"/>
      <c r="D404" s="122"/>
      <c r="E404" s="122"/>
      <c r="F404" s="122"/>
      <c r="G404" s="122"/>
      <c r="H404" s="122"/>
      <c r="I404" s="112"/>
      <c r="J404" s="112"/>
      <c r="K404" s="122"/>
    </row>
    <row r="405" spans="2:11">
      <c r="B405" s="111"/>
      <c r="C405" s="122"/>
      <c r="D405" s="122"/>
      <c r="E405" s="122"/>
      <c r="F405" s="122"/>
      <c r="G405" s="122"/>
      <c r="H405" s="122"/>
      <c r="I405" s="112"/>
      <c r="J405" s="112"/>
      <c r="K405" s="122"/>
    </row>
    <row r="406" spans="2:11">
      <c r="B406" s="111"/>
      <c r="C406" s="122"/>
      <c r="D406" s="122"/>
      <c r="E406" s="122"/>
      <c r="F406" s="122"/>
      <c r="G406" s="122"/>
      <c r="H406" s="122"/>
      <c r="I406" s="112"/>
      <c r="J406" s="112"/>
      <c r="K406" s="122"/>
    </row>
    <row r="407" spans="2:11">
      <c r="B407" s="111"/>
      <c r="C407" s="122"/>
      <c r="D407" s="122"/>
      <c r="E407" s="122"/>
      <c r="F407" s="122"/>
      <c r="G407" s="122"/>
      <c r="H407" s="122"/>
      <c r="I407" s="112"/>
      <c r="J407" s="112"/>
      <c r="K407" s="122"/>
    </row>
    <row r="408" spans="2:11">
      <c r="B408" s="111"/>
      <c r="C408" s="122"/>
      <c r="D408" s="122"/>
      <c r="E408" s="122"/>
      <c r="F408" s="122"/>
      <c r="G408" s="122"/>
      <c r="H408" s="122"/>
      <c r="I408" s="112"/>
      <c r="J408" s="112"/>
      <c r="K408" s="122"/>
    </row>
    <row r="409" spans="2:11">
      <c r="B409" s="111"/>
      <c r="C409" s="122"/>
      <c r="D409" s="122"/>
      <c r="E409" s="122"/>
      <c r="F409" s="122"/>
      <c r="G409" s="122"/>
      <c r="H409" s="122"/>
      <c r="I409" s="112"/>
      <c r="J409" s="112"/>
      <c r="K409" s="122"/>
    </row>
    <row r="410" spans="2:11">
      <c r="B410" s="111"/>
      <c r="C410" s="122"/>
      <c r="D410" s="122"/>
      <c r="E410" s="122"/>
      <c r="F410" s="122"/>
      <c r="G410" s="122"/>
      <c r="H410" s="122"/>
      <c r="I410" s="112"/>
      <c r="J410" s="112"/>
      <c r="K410" s="122"/>
    </row>
    <row r="411" spans="2:11">
      <c r="B411" s="111"/>
      <c r="C411" s="122"/>
      <c r="D411" s="122"/>
      <c r="E411" s="122"/>
      <c r="F411" s="122"/>
      <c r="G411" s="122"/>
      <c r="H411" s="122"/>
      <c r="I411" s="112"/>
      <c r="J411" s="112"/>
      <c r="K411" s="122"/>
    </row>
    <row r="412" spans="2:11">
      <c r="B412" s="111"/>
      <c r="C412" s="122"/>
      <c r="D412" s="122"/>
      <c r="E412" s="122"/>
      <c r="F412" s="122"/>
      <c r="G412" s="122"/>
      <c r="H412" s="122"/>
      <c r="I412" s="112"/>
      <c r="J412" s="112"/>
      <c r="K412" s="122"/>
    </row>
    <row r="413" spans="2:11">
      <c r="B413" s="111"/>
      <c r="C413" s="122"/>
      <c r="D413" s="122"/>
      <c r="E413" s="122"/>
      <c r="F413" s="122"/>
      <c r="G413" s="122"/>
      <c r="H413" s="122"/>
      <c r="I413" s="112"/>
      <c r="J413" s="112"/>
      <c r="K413" s="122"/>
    </row>
    <row r="414" spans="2:11">
      <c r="B414" s="111"/>
      <c r="C414" s="122"/>
      <c r="D414" s="122"/>
      <c r="E414" s="122"/>
      <c r="F414" s="122"/>
      <c r="G414" s="122"/>
      <c r="H414" s="122"/>
      <c r="I414" s="112"/>
      <c r="J414" s="112"/>
      <c r="K414" s="122"/>
    </row>
    <row r="415" spans="2:11">
      <c r="B415" s="111"/>
      <c r="C415" s="122"/>
      <c r="D415" s="122"/>
      <c r="E415" s="122"/>
      <c r="F415" s="122"/>
      <c r="G415" s="122"/>
      <c r="H415" s="122"/>
      <c r="I415" s="112"/>
      <c r="J415" s="112"/>
      <c r="K415" s="122"/>
    </row>
    <row r="416" spans="2:11">
      <c r="B416" s="111"/>
      <c r="C416" s="122"/>
      <c r="D416" s="122"/>
      <c r="E416" s="122"/>
      <c r="F416" s="122"/>
      <c r="G416" s="122"/>
      <c r="H416" s="122"/>
      <c r="I416" s="112"/>
      <c r="J416" s="112"/>
      <c r="K416" s="122"/>
    </row>
    <row r="417" spans="2:11">
      <c r="B417" s="111"/>
      <c r="C417" s="122"/>
      <c r="D417" s="122"/>
      <c r="E417" s="122"/>
      <c r="F417" s="122"/>
      <c r="G417" s="122"/>
      <c r="H417" s="122"/>
      <c r="I417" s="112"/>
      <c r="J417" s="112"/>
      <c r="K417" s="122"/>
    </row>
    <row r="418" spans="2:11">
      <c r="B418" s="111"/>
      <c r="C418" s="122"/>
      <c r="D418" s="122"/>
      <c r="E418" s="122"/>
      <c r="F418" s="122"/>
      <c r="G418" s="122"/>
      <c r="H418" s="122"/>
      <c r="I418" s="112"/>
      <c r="J418" s="112"/>
      <c r="K418" s="122"/>
    </row>
    <row r="419" spans="2:11">
      <c r="B419" s="111"/>
      <c r="C419" s="122"/>
      <c r="D419" s="122"/>
      <c r="E419" s="122"/>
      <c r="F419" s="122"/>
      <c r="G419" s="122"/>
      <c r="H419" s="122"/>
      <c r="I419" s="112"/>
      <c r="J419" s="112"/>
      <c r="K419" s="122"/>
    </row>
    <row r="420" spans="2:11">
      <c r="B420" s="111"/>
      <c r="C420" s="122"/>
      <c r="D420" s="122"/>
      <c r="E420" s="122"/>
      <c r="F420" s="122"/>
      <c r="G420" s="122"/>
      <c r="H420" s="122"/>
      <c r="I420" s="112"/>
      <c r="J420" s="112"/>
      <c r="K420" s="122"/>
    </row>
    <row r="421" spans="2:11">
      <c r="B421" s="111"/>
      <c r="C421" s="122"/>
      <c r="D421" s="122"/>
      <c r="E421" s="122"/>
      <c r="F421" s="122"/>
      <c r="G421" s="122"/>
      <c r="H421" s="122"/>
      <c r="I421" s="112"/>
      <c r="J421" s="112"/>
      <c r="K421" s="122"/>
    </row>
    <row r="422" spans="2:11">
      <c r="B422" s="111"/>
      <c r="C422" s="122"/>
      <c r="D422" s="122"/>
      <c r="E422" s="122"/>
      <c r="F422" s="122"/>
      <c r="G422" s="122"/>
      <c r="H422" s="122"/>
      <c r="I422" s="112"/>
      <c r="J422" s="112"/>
      <c r="K422" s="122"/>
    </row>
    <row r="423" spans="2:11">
      <c r="B423" s="111"/>
      <c r="C423" s="122"/>
      <c r="D423" s="122"/>
      <c r="E423" s="122"/>
      <c r="F423" s="122"/>
      <c r="G423" s="122"/>
      <c r="H423" s="122"/>
      <c r="I423" s="112"/>
      <c r="J423" s="112"/>
      <c r="K423" s="122"/>
    </row>
    <row r="424" spans="2:11">
      <c r="B424" s="111"/>
      <c r="C424" s="122"/>
      <c r="D424" s="122"/>
      <c r="E424" s="122"/>
      <c r="F424" s="122"/>
      <c r="G424" s="122"/>
      <c r="H424" s="122"/>
      <c r="I424" s="112"/>
      <c r="J424" s="112"/>
      <c r="K424" s="122"/>
    </row>
    <row r="425" spans="2:11">
      <c r="B425" s="111"/>
      <c r="C425" s="122"/>
      <c r="D425" s="122"/>
      <c r="E425" s="122"/>
      <c r="F425" s="122"/>
      <c r="G425" s="122"/>
      <c r="H425" s="122"/>
      <c r="I425" s="112"/>
      <c r="J425" s="112"/>
      <c r="K425" s="122"/>
    </row>
    <row r="426" spans="2:11">
      <c r="B426" s="111"/>
      <c r="C426" s="122"/>
      <c r="D426" s="122"/>
      <c r="E426" s="122"/>
      <c r="F426" s="122"/>
      <c r="G426" s="122"/>
      <c r="H426" s="122"/>
      <c r="I426" s="112"/>
      <c r="J426" s="112"/>
      <c r="K426" s="122"/>
    </row>
    <row r="427" spans="2:11">
      <c r="B427" s="111"/>
      <c r="C427" s="122"/>
      <c r="D427" s="122"/>
      <c r="E427" s="122"/>
      <c r="F427" s="122"/>
      <c r="G427" s="122"/>
      <c r="H427" s="122"/>
      <c r="I427" s="112"/>
      <c r="J427" s="112"/>
      <c r="K427" s="122"/>
    </row>
    <row r="428" spans="2:11">
      <c r="B428" s="111"/>
      <c r="C428" s="122"/>
      <c r="D428" s="122"/>
      <c r="E428" s="122"/>
      <c r="F428" s="122"/>
      <c r="G428" s="122"/>
      <c r="H428" s="122"/>
      <c r="I428" s="112"/>
      <c r="J428" s="112"/>
      <c r="K428" s="122"/>
    </row>
    <row r="429" spans="2:11">
      <c r="B429" s="111"/>
      <c r="C429" s="122"/>
      <c r="D429" s="122"/>
      <c r="E429" s="122"/>
      <c r="F429" s="122"/>
      <c r="G429" s="122"/>
      <c r="H429" s="122"/>
      <c r="I429" s="112"/>
      <c r="J429" s="112"/>
      <c r="K429" s="122"/>
    </row>
    <row r="430" spans="2:11">
      <c r="B430" s="111"/>
      <c r="C430" s="122"/>
      <c r="D430" s="122"/>
      <c r="E430" s="122"/>
      <c r="F430" s="122"/>
      <c r="G430" s="122"/>
      <c r="H430" s="122"/>
      <c r="I430" s="112"/>
      <c r="J430" s="112"/>
      <c r="K430" s="122"/>
    </row>
    <row r="431" spans="2:11">
      <c r="B431" s="111"/>
      <c r="C431" s="122"/>
      <c r="D431" s="122"/>
      <c r="E431" s="122"/>
      <c r="F431" s="122"/>
      <c r="G431" s="122"/>
      <c r="H431" s="122"/>
      <c r="I431" s="112"/>
      <c r="J431" s="112"/>
      <c r="K431" s="122"/>
    </row>
    <row r="432" spans="2:11">
      <c r="B432" s="111"/>
      <c r="C432" s="122"/>
      <c r="D432" s="122"/>
      <c r="E432" s="122"/>
      <c r="F432" s="122"/>
      <c r="G432" s="122"/>
      <c r="H432" s="122"/>
      <c r="I432" s="112"/>
      <c r="J432" s="112"/>
      <c r="K432" s="122"/>
    </row>
    <row r="433" spans="2:11">
      <c r="B433" s="111"/>
      <c r="C433" s="122"/>
      <c r="D433" s="122"/>
      <c r="E433" s="122"/>
      <c r="F433" s="122"/>
      <c r="G433" s="122"/>
      <c r="H433" s="122"/>
      <c r="I433" s="112"/>
      <c r="J433" s="112"/>
      <c r="K433" s="122"/>
    </row>
    <row r="434" spans="2:11">
      <c r="B434" s="111"/>
      <c r="C434" s="122"/>
      <c r="D434" s="122"/>
      <c r="E434" s="122"/>
      <c r="F434" s="122"/>
      <c r="G434" s="122"/>
      <c r="H434" s="122"/>
      <c r="I434" s="112"/>
      <c r="J434" s="112"/>
      <c r="K434" s="122"/>
    </row>
    <row r="435" spans="2:11">
      <c r="B435" s="111"/>
      <c r="C435" s="122"/>
      <c r="D435" s="122"/>
      <c r="E435" s="122"/>
      <c r="F435" s="122"/>
      <c r="G435" s="122"/>
      <c r="H435" s="122"/>
      <c r="I435" s="112"/>
      <c r="J435" s="112"/>
      <c r="K435" s="122"/>
    </row>
    <row r="436" spans="2:11">
      <c r="B436" s="111"/>
      <c r="C436" s="122"/>
      <c r="D436" s="122"/>
      <c r="E436" s="122"/>
      <c r="F436" s="122"/>
      <c r="G436" s="122"/>
      <c r="H436" s="122"/>
      <c r="I436" s="112"/>
      <c r="J436" s="112"/>
      <c r="K436" s="122"/>
    </row>
    <row r="437" spans="2:11">
      <c r="B437" s="111"/>
      <c r="C437" s="122"/>
      <c r="D437" s="122"/>
      <c r="E437" s="122"/>
      <c r="F437" s="122"/>
      <c r="G437" s="122"/>
      <c r="H437" s="122"/>
      <c r="I437" s="112"/>
      <c r="J437" s="112"/>
      <c r="K437" s="122"/>
    </row>
    <row r="438" spans="2:11">
      <c r="B438" s="111"/>
      <c r="C438" s="122"/>
      <c r="D438" s="122"/>
      <c r="E438" s="122"/>
      <c r="F438" s="122"/>
      <c r="G438" s="122"/>
      <c r="H438" s="122"/>
      <c r="I438" s="112"/>
      <c r="J438" s="112"/>
      <c r="K438" s="122"/>
    </row>
    <row r="439" spans="2:11">
      <c r="B439" s="111"/>
      <c r="C439" s="122"/>
      <c r="D439" s="122"/>
      <c r="E439" s="122"/>
      <c r="F439" s="122"/>
      <c r="G439" s="122"/>
      <c r="H439" s="122"/>
      <c r="I439" s="112"/>
      <c r="J439" s="112"/>
      <c r="K439" s="122"/>
    </row>
    <row r="440" spans="2:11">
      <c r="B440" s="111"/>
      <c r="C440" s="122"/>
      <c r="D440" s="122"/>
      <c r="E440" s="122"/>
      <c r="F440" s="122"/>
      <c r="G440" s="122"/>
      <c r="H440" s="122"/>
      <c r="I440" s="112"/>
      <c r="J440" s="112"/>
      <c r="K440" s="122"/>
    </row>
    <row r="441" spans="2:11">
      <c r="B441" s="111"/>
      <c r="C441" s="122"/>
      <c r="D441" s="122"/>
      <c r="E441" s="122"/>
      <c r="F441" s="122"/>
      <c r="G441" s="122"/>
      <c r="H441" s="122"/>
      <c r="I441" s="112"/>
      <c r="J441" s="112"/>
      <c r="K441" s="122"/>
    </row>
    <row r="442" spans="2:11">
      <c r="B442" s="111"/>
      <c r="C442" s="122"/>
      <c r="D442" s="122"/>
      <c r="E442" s="122"/>
      <c r="F442" s="122"/>
      <c r="G442" s="122"/>
      <c r="H442" s="122"/>
      <c r="I442" s="112"/>
      <c r="J442" s="112"/>
      <c r="K442" s="122"/>
    </row>
    <row r="443" spans="2:11">
      <c r="B443" s="111"/>
      <c r="C443" s="122"/>
      <c r="D443" s="122"/>
      <c r="E443" s="122"/>
      <c r="F443" s="122"/>
      <c r="G443" s="122"/>
      <c r="H443" s="122"/>
      <c r="I443" s="112"/>
      <c r="J443" s="112"/>
      <c r="K443" s="122"/>
    </row>
    <row r="444" spans="2:11">
      <c r="B444" s="111"/>
      <c r="C444" s="122"/>
      <c r="D444" s="122"/>
      <c r="E444" s="122"/>
      <c r="F444" s="122"/>
      <c r="G444" s="122"/>
      <c r="H444" s="122"/>
      <c r="I444" s="112"/>
      <c r="J444" s="112"/>
      <c r="K444" s="122"/>
    </row>
    <row r="445" spans="2:11">
      <c r="B445" s="111"/>
      <c r="C445" s="122"/>
      <c r="D445" s="122"/>
      <c r="E445" s="122"/>
      <c r="F445" s="122"/>
      <c r="G445" s="122"/>
      <c r="H445" s="122"/>
      <c r="I445" s="112"/>
      <c r="J445" s="112"/>
      <c r="K445" s="122"/>
    </row>
    <row r="446" spans="2:11">
      <c r="B446" s="111"/>
      <c r="C446" s="122"/>
      <c r="D446" s="122"/>
      <c r="E446" s="122"/>
      <c r="F446" s="122"/>
      <c r="G446" s="122"/>
      <c r="H446" s="122"/>
      <c r="I446" s="112"/>
      <c r="J446" s="112"/>
      <c r="K446" s="122"/>
    </row>
    <row r="447" spans="2:11">
      <c r="B447" s="111"/>
      <c r="C447" s="122"/>
      <c r="D447" s="122"/>
      <c r="E447" s="122"/>
      <c r="F447" s="122"/>
      <c r="G447" s="122"/>
      <c r="H447" s="122"/>
      <c r="I447" s="112"/>
      <c r="J447" s="112"/>
      <c r="K447" s="122"/>
    </row>
    <row r="448" spans="2:11">
      <c r="B448" s="111"/>
      <c r="C448" s="122"/>
      <c r="D448" s="122"/>
      <c r="E448" s="122"/>
      <c r="F448" s="122"/>
      <c r="G448" s="122"/>
      <c r="H448" s="122"/>
      <c r="I448" s="112"/>
      <c r="J448" s="112"/>
      <c r="K448" s="122"/>
    </row>
    <row r="449" spans="2:11">
      <c r="B449" s="111"/>
      <c r="C449" s="122"/>
      <c r="D449" s="122"/>
      <c r="E449" s="122"/>
      <c r="F449" s="122"/>
      <c r="G449" s="122"/>
      <c r="H449" s="122"/>
      <c r="I449" s="112"/>
      <c r="J449" s="112"/>
      <c r="K449" s="122"/>
    </row>
    <row r="450" spans="2:11">
      <c r="B450" s="111"/>
      <c r="C450" s="122"/>
      <c r="D450" s="122"/>
      <c r="E450" s="122"/>
      <c r="F450" s="122"/>
      <c r="G450" s="122"/>
      <c r="H450" s="122"/>
      <c r="I450" s="112"/>
      <c r="J450" s="112"/>
      <c r="K450" s="122"/>
    </row>
    <row r="451" spans="2:11">
      <c r="B451" s="111"/>
      <c r="C451" s="122"/>
      <c r="D451" s="122"/>
      <c r="E451" s="122"/>
      <c r="F451" s="122"/>
      <c r="G451" s="122"/>
      <c r="H451" s="122"/>
      <c r="I451" s="112"/>
      <c r="J451" s="112"/>
      <c r="K451" s="122"/>
    </row>
    <row r="452" spans="2:11">
      <c r="B452" s="111"/>
      <c r="C452" s="122"/>
      <c r="D452" s="122"/>
      <c r="E452" s="122"/>
      <c r="F452" s="122"/>
      <c r="G452" s="122"/>
      <c r="H452" s="122"/>
      <c r="I452" s="112"/>
      <c r="J452" s="112"/>
      <c r="K452" s="122"/>
    </row>
    <row r="453" spans="2:11">
      <c r="B453" s="111"/>
      <c r="C453" s="122"/>
      <c r="D453" s="122"/>
      <c r="E453" s="122"/>
      <c r="F453" s="122"/>
      <c r="G453" s="122"/>
      <c r="H453" s="122"/>
      <c r="I453" s="112"/>
      <c r="J453" s="112"/>
      <c r="K453" s="122"/>
    </row>
    <row r="454" spans="2:11">
      <c r="B454" s="111"/>
      <c r="C454" s="122"/>
      <c r="D454" s="122"/>
      <c r="E454" s="122"/>
      <c r="F454" s="122"/>
      <c r="G454" s="122"/>
      <c r="H454" s="122"/>
      <c r="I454" s="112"/>
      <c r="J454" s="112"/>
      <c r="K454" s="122"/>
    </row>
    <row r="455" spans="2:11">
      <c r="B455" s="111"/>
      <c r="C455" s="122"/>
      <c r="D455" s="122"/>
      <c r="E455" s="122"/>
      <c r="F455" s="122"/>
      <c r="G455" s="122"/>
      <c r="H455" s="122"/>
      <c r="I455" s="112"/>
      <c r="J455" s="112"/>
      <c r="K455" s="122"/>
    </row>
    <row r="456" spans="2:11">
      <c r="B456" s="111"/>
      <c r="C456" s="122"/>
      <c r="D456" s="122"/>
      <c r="E456" s="122"/>
      <c r="F456" s="122"/>
      <c r="G456" s="122"/>
      <c r="H456" s="122"/>
      <c r="I456" s="112"/>
      <c r="J456" s="112"/>
      <c r="K456" s="122"/>
    </row>
    <row r="457" spans="2:11">
      <c r="B457" s="111"/>
      <c r="C457" s="122"/>
      <c r="D457" s="122"/>
      <c r="E457" s="122"/>
      <c r="F457" s="122"/>
      <c r="G457" s="122"/>
      <c r="H457" s="122"/>
      <c r="I457" s="112"/>
      <c r="J457" s="112"/>
      <c r="K457" s="122"/>
    </row>
    <row r="458" spans="2:11">
      <c r="B458" s="111"/>
      <c r="C458" s="122"/>
      <c r="D458" s="122"/>
      <c r="E458" s="122"/>
      <c r="F458" s="122"/>
      <c r="G458" s="122"/>
      <c r="H458" s="122"/>
      <c r="I458" s="112"/>
      <c r="J458" s="112"/>
      <c r="K458" s="122"/>
    </row>
    <row r="459" spans="2:11">
      <c r="B459" s="111"/>
      <c r="C459" s="122"/>
      <c r="D459" s="122"/>
      <c r="E459" s="122"/>
      <c r="F459" s="122"/>
      <c r="G459" s="122"/>
      <c r="H459" s="122"/>
      <c r="I459" s="112"/>
      <c r="J459" s="112"/>
      <c r="K459" s="122"/>
    </row>
    <row r="460" spans="2:11">
      <c r="B460" s="111"/>
      <c r="C460" s="122"/>
      <c r="D460" s="122"/>
      <c r="E460" s="122"/>
      <c r="F460" s="122"/>
      <c r="G460" s="122"/>
      <c r="H460" s="122"/>
      <c r="I460" s="112"/>
      <c r="J460" s="112"/>
      <c r="K460" s="122"/>
    </row>
    <row r="461" spans="2:11">
      <c r="B461" s="111"/>
      <c r="C461" s="122"/>
      <c r="D461" s="122"/>
      <c r="E461" s="122"/>
      <c r="F461" s="122"/>
      <c r="G461" s="122"/>
      <c r="H461" s="122"/>
      <c r="I461" s="112"/>
      <c r="J461" s="112"/>
      <c r="K461" s="122"/>
    </row>
    <row r="462" spans="2:11">
      <c r="B462" s="111"/>
      <c r="C462" s="122"/>
      <c r="D462" s="122"/>
      <c r="E462" s="122"/>
      <c r="F462" s="122"/>
      <c r="G462" s="122"/>
      <c r="H462" s="122"/>
      <c r="I462" s="112"/>
      <c r="J462" s="112"/>
      <c r="K462" s="122"/>
    </row>
    <row r="463" spans="2:11">
      <c r="B463" s="111"/>
      <c r="C463" s="122"/>
      <c r="D463" s="122"/>
      <c r="E463" s="122"/>
      <c r="F463" s="122"/>
      <c r="G463" s="122"/>
      <c r="H463" s="122"/>
      <c r="I463" s="112"/>
      <c r="J463" s="112"/>
      <c r="K463" s="122"/>
    </row>
    <row r="464" spans="2:11">
      <c r="B464" s="111"/>
      <c r="C464" s="122"/>
      <c r="D464" s="122"/>
      <c r="E464" s="122"/>
      <c r="F464" s="122"/>
      <c r="G464" s="122"/>
      <c r="H464" s="122"/>
      <c r="I464" s="112"/>
      <c r="J464" s="112"/>
      <c r="K464" s="122"/>
    </row>
    <row r="465" spans="2:11">
      <c r="B465" s="111"/>
      <c r="C465" s="122"/>
      <c r="D465" s="122"/>
      <c r="E465" s="122"/>
      <c r="F465" s="122"/>
      <c r="G465" s="122"/>
      <c r="H465" s="122"/>
      <c r="I465" s="112"/>
      <c r="J465" s="112"/>
      <c r="K465" s="122"/>
    </row>
    <row r="466" spans="2:11">
      <c r="B466" s="111"/>
      <c r="C466" s="122"/>
      <c r="D466" s="122"/>
      <c r="E466" s="122"/>
      <c r="F466" s="122"/>
      <c r="G466" s="122"/>
      <c r="H466" s="122"/>
      <c r="I466" s="112"/>
      <c r="J466" s="112"/>
      <c r="K466" s="122"/>
    </row>
    <row r="467" spans="2:11">
      <c r="B467" s="111"/>
      <c r="C467" s="122"/>
      <c r="D467" s="122"/>
      <c r="E467" s="122"/>
      <c r="F467" s="122"/>
      <c r="G467" s="122"/>
      <c r="H467" s="122"/>
      <c r="I467" s="112"/>
      <c r="J467" s="112"/>
      <c r="K467" s="122"/>
    </row>
    <row r="468" spans="2:11">
      <c r="B468" s="111"/>
      <c r="C468" s="122"/>
      <c r="D468" s="122"/>
      <c r="E468" s="122"/>
      <c r="F468" s="122"/>
      <c r="G468" s="122"/>
      <c r="H468" s="122"/>
      <c r="I468" s="112"/>
      <c r="J468" s="112"/>
      <c r="K468" s="122"/>
    </row>
    <row r="469" spans="2:11">
      <c r="B469" s="111"/>
      <c r="C469" s="122"/>
      <c r="D469" s="122"/>
      <c r="E469" s="122"/>
      <c r="F469" s="122"/>
      <c r="G469" s="122"/>
      <c r="H469" s="122"/>
      <c r="I469" s="112"/>
      <c r="J469" s="112"/>
      <c r="K469" s="122"/>
    </row>
    <row r="470" spans="2:11">
      <c r="B470" s="111"/>
      <c r="C470" s="122"/>
      <c r="D470" s="122"/>
      <c r="E470" s="122"/>
      <c r="F470" s="122"/>
      <c r="G470" s="122"/>
      <c r="H470" s="122"/>
      <c r="I470" s="112"/>
      <c r="J470" s="112"/>
      <c r="K470" s="122"/>
    </row>
    <row r="471" spans="2:11">
      <c r="B471" s="111"/>
      <c r="C471" s="122"/>
      <c r="D471" s="122"/>
      <c r="E471" s="122"/>
      <c r="F471" s="122"/>
      <c r="G471" s="122"/>
      <c r="H471" s="122"/>
      <c r="I471" s="112"/>
      <c r="J471" s="112"/>
      <c r="K471" s="122"/>
    </row>
    <row r="472" spans="2:11">
      <c r="B472" s="111"/>
      <c r="C472" s="122"/>
      <c r="D472" s="122"/>
      <c r="E472" s="122"/>
      <c r="F472" s="122"/>
      <c r="G472" s="122"/>
      <c r="H472" s="122"/>
      <c r="I472" s="112"/>
      <c r="J472" s="112"/>
      <c r="K472" s="122"/>
    </row>
    <row r="473" spans="2:11">
      <c r="B473" s="111"/>
      <c r="C473" s="122"/>
      <c r="D473" s="122"/>
      <c r="E473" s="122"/>
      <c r="F473" s="122"/>
      <c r="G473" s="122"/>
      <c r="H473" s="122"/>
      <c r="I473" s="112"/>
      <c r="J473" s="112"/>
      <c r="K473" s="122"/>
    </row>
    <row r="474" spans="2:11">
      <c r="B474" s="111"/>
      <c r="C474" s="122"/>
      <c r="D474" s="122"/>
      <c r="E474" s="122"/>
      <c r="F474" s="122"/>
      <c r="G474" s="122"/>
      <c r="H474" s="122"/>
      <c r="I474" s="112"/>
      <c r="J474" s="112"/>
      <c r="K474" s="122"/>
    </row>
    <row r="475" spans="2:11">
      <c r="B475" s="111"/>
      <c r="C475" s="122"/>
      <c r="D475" s="122"/>
      <c r="E475" s="122"/>
      <c r="F475" s="122"/>
      <c r="G475" s="122"/>
      <c r="H475" s="122"/>
      <c r="I475" s="112"/>
      <c r="J475" s="112"/>
      <c r="K475" s="122"/>
    </row>
    <row r="476" spans="2:11">
      <c r="B476" s="111"/>
      <c r="C476" s="122"/>
      <c r="D476" s="122"/>
      <c r="E476" s="122"/>
      <c r="F476" s="122"/>
      <c r="G476" s="122"/>
      <c r="H476" s="122"/>
      <c r="I476" s="112"/>
      <c r="J476" s="112"/>
      <c r="K476" s="122"/>
    </row>
    <row r="477" spans="2:11">
      <c r="B477" s="111"/>
      <c r="C477" s="122"/>
      <c r="D477" s="122"/>
      <c r="E477" s="122"/>
      <c r="F477" s="122"/>
      <c r="G477" s="122"/>
      <c r="H477" s="122"/>
      <c r="I477" s="112"/>
      <c r="J477" s="112"/>
      <c r="K477" s="122"/>
    </row>
    <row r="478" spans="2:11">
      <c r="B478" s="111"/>
      <c r="C478" s="122"/>
      <c r="D478" s="122"/>
      <c r="E478" s="122"/>
      <c r="F478" s="122"/>
      <c r="G478" s="122"/>
      <c r="H478" s="122"/>
      <c r="I478" s="112"/>
      <c r="J478" s="112"/>
      <c r="K478" s="122"/>
    </row>
    <row r="479" spans="2:11">
      <c r="B479" s="111"/>
      <c r="C479" s="122"/>
      <c r="D479" s="122"/>
      <c r="E479" s="122"/>
      <c r="F479" s="122"/>
      <c r="G479" s="122"/>
      <c r="H479" s="122"/>
      <c r="I479" s="112"/>
      <c r="J479" s="112"/>
      <c r="K479" s="122"/>
    </row>
    <row r="480" spans="2:11">
      <c r="B480" s="111"/>
      <c r="C480" s="122"/>
      <c r="D480" s="122"/>
      <c r="E480" s="122"/>
      <c r="F480" s="122"/>
      <c r="G480" s="122"/>
      <c r="H480" s="122"/>
      <c r="I480" s="112"/>
      <c r="J480" s="112"/>
      <c r="K480" s="122"/>
    </row>
    <row r="481" spans="2:11">
      <c r="B481" s="111"/>
      <c r="C481" s="122"/>
      <c r="D481" s="122"/>
      <c r="E481" s="122"/>
      <c r="F481" s="122"/>
      <c r="G481" s="122"/>
      <c r="H481" s="122"/>
      <c r="I481" s="112"/>
      <c r="J481" s="112"/>
      <c r="K481" s="122"/>
    </row>
    <row r="482" spans="2:11">
      <c r="B482" s="111"/>
      <c r="C482" s="122"/>
      <c r="D482" s="122"/>
      <c r="E482" s="122"/>
      <c r="F482" s="122"/>
      <c r="G482" s="122"/>
      <c r="H482" s="122"/>
      <c r="I482" s="112"/>
      <c r="J482" s="112"/>
      <c r="K482" s="122"/>
    </row>
    <row r="483" spans="2:11">
      <c r="B483" s="111"/>
      <c r="C483" s="122"/>
      <c r="D483" s="122"/>
      <c r="E483" s="122"/>
      <c r="F483" s="122"/>
      <c r="G483" s="122"/>
      <c r="H483" s="122"/>
      <c r="I483" s="112"/>
      <c r="J483" s="112"/>
      <c r="K483" s="122"/>
    </row>
    <row r="484" spans="2:11">
      <c r="B484" s="111"/>
      <c r="C484" s="122"/>
      <c r="D484" s="122"/>
      <c r="E484" s="122"/>
      <c r="F484" s="122"/>
      <c r="G484" s="122"/>
      <c r="H484" s="122"/>
      <c r="I484" s="112"/>
      <c r="J484" s="112"/>
      <c r="K484" s="122"/>
    </row>
    <row r="485" spans="2:11">
      <c r="B485" s="111"/>
      <c r="C485" s="122"/>
      <c r="D485" s="122"/>
      <c r="E485" s="122"/>
      <c r="F485" s="122"/>
      <c r="G485" s="122"/>
      <c r="H485" s="122"/>
      <c r="I485" s="112"/>
      <c r="J485" s="112"/>
      <c r="K485" s="122"/>
    </row>
    <row r="486" spans="2:11">
      <c r="B486" s="111"/>
      <c r="C486" s="122"/>
      <c r="D486" s="122"/>
      <c r="E486" s="122"/>
      <c r="F486" s="122"/>
      <c r="G486" s="122"/>
      <c r="H486" s="122"/>
      <c r="I486" s="112"/>
      <c r="J486" s="112"/>
      <c r="K486" s="122"/>
    </row>
    <row r="487" spans="2:11">
      <c r="B487" s="111"/>
      <c r="C487" s="122"/>
      <c r="D487" s="122"/>
      <c r="E487" s="122"/>
      <c r="F487" s="122"/>
      <c r="G487" s="122"/>
      <c r="H487" s="122"/>
      <c r="I487" s="112"/>
      <c r="J487" s="112"/>
      <c r="K487" s="122"/>
    </row>
    <row r="488" spans="2:11">
      <c r="B488" s="111"/>
      <c r="C488" s="122"/>
      <c r="D488" s="122"/>
      <c r="E488" s="122"/>
      <c r="F488" s="122"/>
      <c r="G488" s="122"/>
      <c r="H488" s="122"/>
      <c r="I488" s="112"/>
      <c r="J488" s="112"/>
      <c r="K488" s="122"/>
    </row>
    <row r="489" spans="2:11">
      <c r="B489" s="111"/>
      <c r="C489" s="122"/>
      <c r="D489" s="122"/>
      <c r="E489" s="122"/>
      <c r="F489" s="122"/>
      <c r="G489" s="122"/>
      <c r="H489" s="122"/>
      <c r="I489" s="112"/>
      <c r="J489" s="112"/>
      <c r="K489" s="122"/>
    </row>
    <row r="490" spans="2:11">
      <c r="B490" s="111"/>
      <c r="C490" s="122"/>
      <c r="D490" s="122"/>
      <c r="E490" s="122"/>
      <c r="F490" s="122"/>
      <c r="G490" s="122"/>
      <c r="H490" s="122"/>
      <c r="I490" s="112"/>
      <c r="J490" s="112"/>
      <c r="K490" s="122"/>
    </row>
    <row r="491" spans="2:11">
      <c r="B491" s="111"/>
      <c r="C491" s="122"/>
      <c r="D491" s="122"/>
      <c r="E491" s="122"/>
      <c r="F491" s="122"/>
      <c r="G491" s="122"/>
      <c r="H491" s="122"/>
      <c r="I491" s="112"/>
      <c r="J491" s="112"/>
      <c r="K491" s="122"/>
    </row>
    <row r="492" spans="2:11">
      <c r="B492" s="111"/>
      <c r="C492" s="122"/>
      <c r="D492" s="122"/>
      <c r="E492" s="122"/>
      <c r="F492" s="122"/>
      <c r="G492" s="122"/>
      <c r="H492" s="122"/>
      <c r="I492" s="112"/>
      <c r="J492" s="112"/>
      <c r="K492" s="122"/>
    </row>
    <row r="493" spans="2:11">
      <c r="B493" s="111"/>
      <c r="C493" s="122"/>
      <c r="D493" s="122"/>
      <c r="E493" s="122"/>
      <c r="F493" s="122"/>
      <c r="G493" s="122"/>
      <c r="H493" s="122"/>
      <c r="I493" s="112"/>
      <c r="J493" s="112"/>
      <c r="K493" s="122"/>
    </row>
    <row r="494" spans="2:11">
      <c r="B494" s="111"/>
      <c r="C494" s="122"/>
      <c r="D494" s="122"/>
      <c r="E494" s="122"/>
      <c r="F494" s="122"/>
      <c r="G494" s="122"/>
      <c r="H494" s="122"/>
      <c r="I494" s="112"/>
      <c r="J494" s="112"/>
      <c r="K494" s="122"/>
    </row>
    <row r="495" spans="2:11">
      <c r="B495" s="111"/>
      <c r="C495" s="122"/>
      <c r="D495" s="122"/>
      <c r="E495" s="122"/>
      <c r="F495" s="122"/>
      <c r="G495" s="122"/>
      <c r="H495" s="122"/>
      <c r="I495" s="112"/>
      <c r="J495" s="112"/>
      <c r="K495" s="122"/>
    </row>
    <row r="496" spans="2:11">
      <c r="B496" s="111"/>
      <c r="C496" s="122"/>
      <c r="D496" s="122"/>
      <c r="E496" s="122"/>
      <c r="F496" s="122"/>
      <c r="G496" s="122"/>
      <c r="H496" s="122"/>
      <c r="I496" s="112"/>
      <c r="J496" s="112"/>
      <c r="K496" s="122"/>
    </row>
    <row r="497" spans="2:11">
      <c r="B497" s="111"/>
      <c r="C497" s="122"/>
      <c r="D497" s="122"/>
      <c r="E497" s="122"/>
      <c r="F497" s="122"/>
      <c r="G497" s="122"/>
      <c r="H497" s="122"/>
      <c r="I497" s="112"/>
      <c r="J497" s="112"/>
      <c r="K497" s="122"/>
    </row>
    <row r="498" spans="2:11">
      <c r="B498" s="111"/>
      <c r="C498" s="122"/>
      <c r="D498" s="122"/>
      <c r="E498" s="122"/>
      <c r="F498" s="122"/>
      <c r="G498" s="122"/>
      <c r="H498" s="122"/>
      <c r="I498" s="112"/>
      <c r="J498" s="112"/>
      <c r="K498" s="122"/>
    </row>
    <row r="499" spans="2:11">
      <c r="B499" s="111"/>
      <c r="C499" s="122"/>
      <c r="D499" s="122"/>
      <c r="E499" s="122"/>
      <c r="F499" s="122"/>
      <c r="G499" s="122"/>
      <c r="H499" s="122"/>
      <c r="I499" s="112"/>
      <c r="J499" s="112"/>
      <c r="K499" s="122"/>
    </row>
    <row r="500" spans="2:11">
      <c r="B500" s="111"/>
      <c r="C500" s="122"/>
      <c r="D500" s="122"/>
      <c r="E500" s="122"/>
      <c r="F500" s="122"/>
      <c r="G500" s="122"/>
      <c r="H500" s="122"/>
      <c r="I500" s="112"/>
      <c r="J500" s="112"/>
      <c r="K500" s="122"/>
    </row>
    <row r="501" spans="2:11">
      <c r="B501" s="111"/>
      <c r="C501" s="122"/>
      <c r="D501" s="122"/>
      <c r="E501" s="122"/>
      <c r="F501" s="122"/>
      <c r="G501" s="122"/>
      <c r="H501" s="122"/>
      <c r="I501" s="112"/>
      <c r="J501" s="112"/>
      <c r="K501" s="122"/>
    </row>
    <row r="502" spans="2:11">
      <c r="B502" s="111"/>
      <c r="C502" s="122"/>
      <c r="D502" s="122"/>
      <c r="E502" s="122"/>
      <c r="F502" s="122"/>
      <c r="G502" s="122"/>
      <c r="H502" s="122"/>
      <c r="I502" s="112"/>
      <c r="J502" s="112"/>
      <c r="K502" s="122"/>
    </row>
    <row r="503" spans="2:11">
      <c r="B503" s="111"/>
      <c r="C503" s="122"/>
      <c r="D503" s="122"/>
      <c r="E503" s="122"/>
      <c r="F503" s="122"/>
      <c r="G503" s="122"/>
      <c r="H503" s="122"/>
      <c r="I503" s="112"/>
      <c r="J503" s="112"/>
      <c r="K503" s="122"/>
    </row>
    <row r="504" spans="2:11">
      <c r="B504" s="111"/>
      <c r="C504" s="122"/>
      <c r="D504" s="122"/>
      <c r="E504" s="122"/>
      <c r="F504" s="122"/>
      <c r="G504" s="122"/>
      <c r="H504" s="122"/>
      <c r="I504" s="112"/>
      <c r="J504" s="112"/>
      <c r="K504" s="122"/>
    </row>
    <row r="505" spans="2:11">
      <c r="B505" s="111"/>
      <c r="C505" s="122"/>
      <c r="D505" s="122"/>
      <c r="E505" s="122"/>
      <c r="F505" s="122"/>
      <c r="G505" s="122"/>
      <c r="H505" s="122"/>
      <c r="I505" s="112"/>
      <c r="J505" s="112"/>
      <c r="K505" s="122"/>
    </row>
    <row r="506" spans="2:11">
      <c r="B506" s="111"/>
      <c r="C506" s="122"/>
      <c r="D506" s="122"/>
      <c r="E506" s="122"/>
      <c r="F506" s="122"/>
      <c r="G506" s="122"/>
      <c r="H506" s="122"/>
      <c r="I506" s="112"/>
      <c r="J506" s="112"/>
      <c r="K506" s="122"/>
    </row>
    <row r="507" spans="2:11">
      <c r="B507" s="111"/>
      <c r="C507" s="122"/>
      <c r="D507" s="122"/>
      <c r="E507" s="122"/>
      <c r="F507" s="122"/>
      <c r="G507" s="122"/>
      <c r="H507" s="122"/>
      <c r="I507" s="112"/>
      <c r="J507" s="112"/>
      <c r="K507" s="122"/>
    </row>
    <row r="508" spans="2:11">
      <c r="B508" s="111"/>
      <c r="C508" s="122"/>
      <c r="D508" s="122"/>
      <c r="E508" s="122"/>
      <c r="F508" s="122"/>
      <c r="G508" s="122"/>
      <c r="H508" s="122"/>
      <c r="I508" s="112"/>
      <c r="J508" s="112"/>
      <c r="K508" s="122"/>
    </row>
    <row r="509" spans="2:11">
      <c r="B509" s="111"/>
      <c r="C509" s="122"/>
      <c r="D509" s="122"/>
      <c r="E509" s="122"/>
      <c r="F509" s="122"/>
      <c r="G509" s="122"/>
      <c r="H509" s="122"/>
      <c r="I509" s="112"/>
      <c r="J509" s="112"/>
      <c r="K509" s="122"/>
    </row>
    <row r="510" spans="2:11">
      <c r="B510" s="111"/>
      <c r="C510" s="122"/>
      <c r="D510" s="122"/>
      <c r="E510" s="122"/>
      <c r="F510" s="122"/>
      <c r="G510" s="122"/>
      <c r="H510" s="122"/>
      <c r="I510" s="112"/>
      <c r="J510" s="112"/>
      <c r="K510" s="122"/>
    </row>
    <row r="511" spans="2:11">
      <c r="B511" s="111"/>
      <c r="C511" s="122"/>
      <c r="D511" s="122"/>
      <c r="E511" s="122"/>
      <c r="F511" s="122"/>
      <c r="G511" s="122"/>
      <c r="H511" s="122"/>
      <c r="I511" s="112"/>
      <c r="J511" s="112"/>
      <c r="K511" s="122"/>
    </row>
    <row r="512" spans="2:11">
      <c r="B512" s="111"/>
      <c r="C512" s="122"/>
      <c r="D512" s="122"/>
      <c r="E512" s="122"/>
      <c r="F512" s="122"/>
      <c r="G512" s="122"/>
      <c r="H512" s="122"/>
      <c r="I512" s="112"/>
      <c r="J512" s="112"/>
      <c r="K512" s="122"/>
    </row>
    <row r="513" spans="2:11">
      <c r="B513" s="111"/>
      <c r="C513" s="122"/>
      <c r="D513" s="122"/>
      <c r="E513" s="122"/>
      <c r="F513" s="122"/>
      <c r="G513" s="122"/>
      <c r="H513" s="122"/>
      <c r="I513" s="112"/>
      <c r="J513" s="112"/>
      <c r="K513" s="122"/>
    </row>
    <row r="514" spans="2:11">
      <c r="B514" s="111"/>
      <c r="C514" s="122"/>
      <c r="D514" s="122"/>
      <c r="E514" s="122"/>
      <c r="F514" s="122"/>
      <c r="G514" s="122"/>
      <c r="H514" s="122"/>
      <c r="I514" s="112"/>
      <c r="J514" s="112"/>
      <c r="K514" s="122"/>
    </row>
    <row r="515" spans="2:11">
      <c r="B515" s="111"/>
      <c r="C515" s="122"/>
      <c r="D515" s="122"/>
      <c r="E515" s="122"/>
      <c r="F515" s="122"/>
      <c r="G515" s="122"/>
      <c r="H515" s="122"/>
      <c r="I515" s="112"/>
      <c r="J515" s="112"/>
      <c r="K515" s="122"/>
    </row>
    <row r="516" spans="2:11">
      <c r="B516" s="111"/>
      <c r="C516" s="122"/>
      <c r="D516" s="122"/>
      <c r="E516" s="122"/>
      <c r="F516" s="122"/>
      <c r="G516" s="122"/>
      <c r="H516" s="122"/>
      <c r="I516" s="112"/>
      <c r="J516" s="112"/>
      <c r="K516" s="122"/>
    </row>
    <row r="517" spans="2:11">
      <c r="B517" s="111"/>
      <c r="C517" s="122"/>
      <c r="D517" s="122"/>
      <c r="E517" s="122"/>
      <c r="F517" s="122"/>
      <c r="G517" s="122"/>
      <c r="H517" s="122"/>
      <c r="I517" s="112"/>
      <c r="J517" s="112"/>
      <c r="K517" s="122"/>
    </row>
    <row r="518" spans="2:11">
      <c r="B518" s="111"/>
      <c r="C518" s="122"/>
      <c r="D518" s="122"/>
      <c r="E518" s="122"/>
      <c r="F518" s="122"/>
      <c r="G518" s="122"/>
      <c r="H518" s="122"/>
      <c r="I518" s="112"/>
      <c r="J518" s="112"/>
      <c r="K518" s="122"/>
    </row>
    <row r="519" spans="2:11">
      <c r="B519" s="111"/>
      <c r="C519" s="122"/>
      <c r="D519" s="122"/>
      <c r="E519" s="122"/>
      <c r="F519" s="122"/>
      <c r="G519" s="122"/>
      <c r="H519" s="122"/>
      <c r="I519" s="112"/>
      <c r="J519" s="112"/>
      <c r="K519" s="122"/>
    </row>
    <row r="520" spans="2:11">
      <c r="B520" s="111"/>
      <c r="C520" s="122"/>
      <c r="D520" s="122"/>
      <c r="E520" s="122"/>
      <c r="F520" s="122"/>
      <c r="G520" s="122"/>
      <c r="H520" s="122"/>
      <c r="I520" s="112"/>
      <c r="J520" s="112"/>
      <c r="K520" s="122"/>
    </row>
    <row r="521" spans="2:11">
      <c r="B521" s="111"/>
      <c r="C521" s="122"/>
      <c r="D521" s="122"/>
      <c r="E521" s="122"/>
      <c r="F521" s="122"/>
      <c r="G521" s="122"/>
      <c r="H521" s="122"/>
      <c r="I521" s="112"/>
      <c r="J521" s="112"/>
      <c r="K521" s="122"/>
    </row>
    <row r="522" spans="2:11">
      <c r="B522" s="111"/>
      <c r="C522" s="122"/>
      <c r="D522" s="122"/>
      <c r="E522" s="122"/>
      <c r="F522" s="122"/>
      <c r="G522" s="122"/>
      <c r="H522" s="122"/>
      <c r="I522" s="112"/>
      <c r="J522" s="112"/>
      <c r="K522" s="122"/>
    </row>
    <row r="523" spans="2:11">
      <c r="B523" s="111"/>
      <c r="C523" s="122"/>
      <c r="D523" s="122"/>
      <c r="E523" s="122"/>
      <c r="F523" s="122"/>
      <c r="G523" s="122"/>
      <c r="H523" s="122"/>
      <c r="I523" s="112"/>
      <c r="J523" s="112"/>
      <c r="K523" s="122"/>
    </row>
    <row r="524" spans="2:11">
      <c r="B524" s="111"/>
      <c r="C524" s="122"/>
      <c r="D524" s="122"/>
      <c r="E524" s="122"/>
      <c r="F524" s="122"/>
      <c r="G524" s="122"/>
      <c r="H524" s="122"/>
      <c r="I524" s="112"/>
      <c r="J524" s="112"/>
      <c r="K524" s="122"/>
    </row>
    <row r="525" spans="2:11">
      <c r="B525" s="111"/>
      <c r="C525" s="122"/>
      <c r="D525" s="122"/>
      <c r="E525" s="122"/>
      <c r="F525" s="122"/>
      <c r="G525" s="122"/>
      <c r="H525" s="122"/>
      <c r="I525" s="112"/>
      <c r="J525" s="112"/>
      <c r="K525" s="122"/>
    </row>
    <row r="526" spans="2:11">
      <c r="B526" s="111"/>
      <c r="C526" s="122"/>
      <c r="D526" s="122"/>
      <c r="E526" s="122"/>
      <c r="F526" s="122"/>
      <c r="G526" s="122"/>
      <c r="H526" s="122"/>
      <c r="I526" s="112"/>
      <c r="J526" s="112"/>
      <c r="K526" s="122"/>
    </row>
    <row r="527" spans="2:11">
      <c r="B527" s="111"/>
      <c r="C527" s="122"/>
      <c r="D527" s="122"/>
      <c r="E527" s="122"/>
      <c r="F527" s="122"/>
      <c r="G527" s="122"/>
      <c r="H527" s="122"/>
      <c r="I527" s="112"/>
      <c r="J527" s="112"/>
      <c r="K527" s="122"/>
    </row>
    <row r="528" spans="2:11">
      <c r="B528" s="111"/>
      <c r="C528" s="122"/>
      <c r="D528" s="122"/>
      <c r="E528" s="122"/>
      <c r="F528" s="122"/>
      <c r="G528" s="122"/>
      <c r="H528" s="122"/>
      <c r="I528" s="112"/>
      <c r="J528" s="112"/>
      <c r="K528" s="122"/>
    </row>
    <row r="529" spans="2:11">
      <c r="B529" s="111"/>
      <c r="C529" s="122"/>
      <c r="D529" s="122"/>
      <c r="E529" s="122"/>
      <c r="F529" s="122"/>
      <c r="G529" s="122"/>
      <c r="H529" s="122"/>
      <c r="I529" s="112"/>
      <c r="J529" s="112"/>
      <c r="K529" s="122"/>
    </row>
    <row r="530" spans="2:11">
      <c r="B530" s="111"/>
      <c r="C530" s="122"/>
      <c r="D530" s="122"/>
      <c r="E530" s="122"/>
      <c r="F530" s="122"/>
      <c r="G530" s="122"/>
      <c r="H530" s="122"/>
      <c r="I530" s="112"/>
      <c r="J530" s="112"/>
      <c r="K530" s="122"/>
    </row>
    <row r="531" spans="2:11">
      <c r="B531" s="111"/>
      <c r="C531" s="122"/>
      <c r="D531" s="122"/>
      <c r="E531" s="122"/>
      <c r="F531" s="122"/>
      <c r="G531" s="122"/>
      <c r="H531" s="122"/>
      <c r="I531" s="112"/>
      <c r="J531" s="112"/>
      <c r="K531" s="122"/>
    </row>
    <row r="532" spans="2:11">
      <c r="B532" s="111"/>
      <c r="C532" s="122"/>
      <c r="D532" s="122"/>
      <c r="E532" s="122"/>
      <c r="F532" s="122"/>
      <c r="G532" s="122"/>
      <c r="H532" s="122"/>
      <c r="I532" s="112"/>
      <c r="J532" s="112"/>
      <c r="K532" s="122"/>
    </row>
    <row r="533" spans="2:11">
      <c r="B533" s="111"/>
      <c r="C533" s="122"/>
      <c r="D533" s="122"/>
      <c r="E533" s="122"/>
      <c r="F533" s="122"/>
      <c r="G533" s="122"/>
      <c r="H533" s="122"/>
      <c r="I533" s="112"/>
      <c r="J533" s="112"/>
      <c r="K533" s="122"/>
    </row>
    <row r="534" spans="2:11">
      <c r="B534" s="111"/>
      <c r="C534" s="122"/>
      <c r="D534" s="122"/>
      <c r="E534" s="122"/>
      <c r="F534" s="122"/>
      <c r="G534" s="122"/>
      <c r="H534" s="122"/>
      <c r="I534" s="112"/>
      <c r="J534" s="112"/>
      <c r="K534" s="122"/>
    </row>
    <row r="535" spans="2:11">
      <c r="B535" s="111"/>
      <c r="C535" s="122"/>
      <c r="D535" s="122"/>
      <c r="E535" s="122"/>
      <c r="F535" s="122"/>
      <c r="G535" s="122"/>
      <c r="H535" s="122"/>
      <c r="I535" s="112"/>
      <c r="J535" s="112"/>
      <c r="K535" s="122"/>
    </row>
    <row r="536" spans="2:11">
      <c r="B536" s="111"/>
      <c r="C536" s="122"/>
      <c r="D536" s="122"/>
      <c r="E536" s="122"/>
      <c r="F536" s="122"/>
      <c r="G536" s="122"/>
      <c r="H536" s="122"/>
      <c r="I536" s="112"/>
      <c r="J536" s="112"/>
      <c r="K536" s="122"/>
    </row>
    <row r="537" spans="2:11">
      <c r="B537" s="111"/>
      <c r="C537" s="122"/>
      <c r="D537" s="122"/>
      <c r="E537" s="122"/>
      <c r="F537" s="122"/>
      <c r="G537" s="122"/>
      <c r="H537" s="122"/>
      <c r="I537" s="112"/>
      <c r="J537" s="112"/>
      <c r="K537" s="122"/>
    </row>
    <row r="538" spans="2:11">
      <c r="B538" s="111"/>
      <c r="C538" s="122"/>
      <c r="D538" s="122"/>
      <c r="E538" s="122"/>
      <c r="F538" s="122"/>
      <c r="G538" s="122"/>
      <c r="H538" s="122"/>
      <c r="I538" s="112"/>
      <c r="J538" s="112"/>
      <c r="K538" s="122"/>
    </row>
    <row r="539" spans="2:11">
      <c r="B539" s="111"/>
      <c r="C539" s="122"/>
      <c r="D539" s="122"/>
      <c r="E539" s="122"/>
      <c r="F539" s="122"/>
      <c r="G539" s="122"/>
      <c r="H539" s="122"/>
      <c r="I539" s="112"/>
      <c r="J539" s="112"/>
      <c r="K539" s="122"/>
    </row>
    <row r="540" spans="2:11">
      <c r="B540" s="111"/>
      <c r="C540" s="122"/>
      <c r="D540" s="122"/>
      <c r="E540" s="122"/>
      <c r="F540" s="122"/>
      <c r="G540" s="122"/>
      <c r="H540" s="122"/>
      <c r="I540" s="112"/>
      <c r="J540" s="112"/>
      <c r="K540" s="122"/>
    </row>
    <row r="541" spans="2:11">
      <c r="B541" s="111"/>
      <c r="C541" s="122"/>
      <c r="D541" s="122"/>
      <c r="E541" s="122"/>
      <c r="F541" s="122"/>
      <c r="G541" s="122"/>
      <c r="H541" s="122"/>
      <c r="I541" s="112"/>
      <c r="J541" s="112"/>
      <c r="K541" s="122"/>
    </row>
    <row r="542" spans="2:11">
      <c r="B542" s="111"/>
      <c r="C542" s="122"/>
      <c r="D542" s="122"/>
      <c r="E542" s="122"/>
      <c r="F542" s="122"/>
      <c r="G542" s="122"/>
      <c r="H542" s="122"/>
      <c r="I542" s="112"/>
      <c r="J542" s="112"/>
      <c r="K542" s="122"/>
    </row>
    <row r="543" spans="2:11">
      <c r="B543" s="111"/>
      <c r="C543" s="122"/>
      <c r="D543" s="122"/>
      <c r="E543" s="122"/>
      <c r="F543" s="122"/>
      <c r="G543" s="122"/>
      <c r="H543" s="122"/>
      <c r="I543" s="112"/>
      <c r="J543" s="112"/>
      <c r="K543" s="122"/>
    </row>
    <row r="544" spans="2:11">
      <c r="B544" s="111"/>
      <c r="C544" s="122"/>
      <c r="D544" s="122"/>
      <c r="E544" s="122"/>
      <c r="F544" s="122"/>
      <c r="G544" s="122"/>
      <c r="H544" s="122"/>
      <c r="I544" s="112"/>
      <c r="J544" s="112"/>
      <c r="K544" s="122"/>
    </row>
    <row r="545" spans="2:11">
      <c r="B545" s="111"/>
      <c r="C545" s="122"/>
      <c r="D545" s="122"/>
      <c r="E545" s="122"/>
      <c r="F545" s="122"/>
      <c r="G545" s="122"/>
      <c r="H545" s="122"/>
      <c r="I545" s="112"/>
      <c r="J545" s="112"/>
      <c r="K545" s="122"/>
    </row>
    <row r="546" spans="2:11">
      <c r="B546" s="111"/>
      <c r="C546" s="122"/>
      <c r="D546" s="122"/>
      <c r="E546" s="122"/>
      <c r="F546" s="122"/>
      <c r="G546" s="122"/>
      <c r="H546" s="122"/>
      <c r="I546" s="112"/>
      <c r="J546" s="112"/>
      <c r="K546" s="122"/>
    </row>
    <row r="547" spans="2:11">
      <c r="B547" s="111"/>
      <c r="C547" s="122"/>
      <c r="D547" s="122"/>
      <c r="E547" s="122"/>
      <c r="F547" s="122"/>
      <c r="G547" s="122"/>
      <c r="H547" s="122"/>
      <c r="I547" s="112"/>
      <c r="J547" s="112"/>
      <c r="K547" s="122"/>
    </row>
    <row r="548" spans="2:11">
      <c r="B548" s="111"/>
      <c r="C548" s="122"/>
      <c r="D548" s="122"/>
      <c r="E548" s="122"/>
      <c r="F548" s="122"/>
      <c r="G548" s="122"/>
      <c r="H548" s="122"/>
      <c r="I548" s="112"/>
      <c r="J548" s="112"/>
      <c r="K548" s="122"/>
    </row>
    <row r="549" spans="2:11">
      <c r="B549" s="111"/>
      <c r="C549" s="122"/>
      <c r="D549" s="122"/>
      <c r="E549" s="122"/>
      <c r="F549" s="122"/>
      <c r="G549" s="122"/>
      <c r="H549" s="122"/>
      <c r="I549" s="112"/>
      <c r="J549" s="112"/>
      <c r="K549" s="122"/>
    </row>
    <row r="550" spans="2:11">
      <c r="B550" s="111"/>
      <c r="C550" s="122"/>
      <c r="D550" s="122"/>
      <c r="E550" s="122"/>
      <c r="F550" s="122"/>
      <c r="G550" s="122"/>
      <c r="H550" s="122"/>
      <c r="I550" s="112"/>
      <c r="J550" s="112"/>
      <c r="K550" s="122"/>
    </row>
    <row r="551" spans="2:11">
      <c r="B551" s="111"/>
      <c r="C551" s="122"/>
      <c r="D551" s="122"/>
      <c r="E551" s="122"/>
      <c r="F551" s="122"/>
      <c r="G551" s="122"/>
      <c r="H551" s="122"/>
      <c r="I551" s="112"/>
      <c r="J551" s="112"/>
      <c r="K551" s="122"/>
    </row>
    <row r="552" spans="2:11">
      <c r="B552" s="111"/>
      <c r="C552" s="122"/>
      <c r="D552" s="122"/>
      <c r="E552" s="122"/>
      <c r="F552" s="122"/>
      <c r="G552" s="122"/>
      <c r="H552" s="122"/>
      <c r="I552" s="112"/>
      <c r="J552" s="112"/>
      <c r="K552" s="122"/>
    </row>
    <row r="553" spans="2:11">
      <c r="B553" s="111"/>
      <c r="C553" s="122"/>
      <c r="D553" s="122"/>
      <c r="E553" s="122"/>
      <c r="F553" s="122"/>
      <c r="G553" s="122"/>
      <c r="H553" s="122"/>
      <c r="I553" s="112"/>
      <c r="J553" s="112"/>
      <c r="K553" s="122"/>
    </row>
    <row r="554" spans="2:11">
      <c r="B554" s="111"/>
      <c r="C554" s="122"/>
      <c r="D554" s="122"/>
      <c r="E554" s="122"/>
      <c r="F554" s="122"/>
      <c r="G554" s="122"/>
      <c r="H554" s="122"/>
      <c r="I554" s="112"/>
      <c r="J554" s="112"/>
      <c r="K554" s="122"/>
    </row>
    <row r="555" spans="2:11">
      <c r="B555" s="111"/>
      <c r="C555" s="122"/>
      <c r="D555" s="122"/>
      <c r="E555" s="122"/>
      <c r="F555" s="122"/>
      <c r="G555" s="122"/>
      <c r="H555" s="122"/>
      <c r="I555" s="112"/>
      <c r="J555" s="112"/>
      <c r="K555" s="122"/>
    </row>
    <row r="556" spans="2:11">
      <c r="B556" s="111"/>
      <c r="C556" s="122"/>
      <c r="D556" s="122"/>
      <c r="E556" s="122"/>
      <c r="F556" s="122"/>
      <c r="G556" s="122"/>
      <c r="H556" s="122"/>
      <c r="I556" s="112"/>
      <c r="J556" s="112"/>
      <c r="K556" s="122"/>
    </row>
    <row r="557" spans="2:11">
      <c r="B557" s="111"/>
      <c r="C557" s="122"/>
      <c r="D557" s="122"/>
      <c r="E557" s="122"/>
      <c r="F557" s="122"/>
      <c r="G557" s="122"/>
      <c r="H557" s="122"/>
      <c r="I557" s="112"/>
      <c r="J557" s="112"/>
      <c r="K557" s="122"/>
    </row>
    <row r="558" spans="2:11">
      <c r="B558" s="111"/>
      <c r="C558" s="122"/>
      <c r="D558" s="122"/>
      <c r="E558" s="122"/>
      <c r="F558" s="122"/>
      <c r="G558" s="122"/>
      <c r="H558" s="122"/>
      <c r="I558" s="112"/>
      <c r="J558" s="112"/>
      <c r="K558" s="122"/>
    </row>
    <row r="559" spans="2:11">
      <c r="B559" s="111"/>
      <c r="C559" s="122"/>
      <c r="D559" s="122"/>
      <c r="E559" s="122"/>
      <c r="F559" s="122"/>
      <c r="G559" s="122"/>
      <c r="H559" s="122"/>
      <c r="I559" s="112"/>
      <c r="J559" s="112"/>
      <c r="K559" s="122"/>
    </row>
    <row r="560" spans="2:11">
      <c r="B560" s="111"/>
      <c r="C560" s="122"/>
      <c r="D560" s="122"/>
      <c r="E560" s="122"/>
      <c r="F560" s="122"/>
      <c r="G560" s="122"/>
      <c r="H560" s="122"/>
      <c r="I560" s="112"/>
      <c r="J560" s="112"/>
      <c r="K560" s="122"/>
    </row>
    <row r="561" spans="2:11">
      <c r="B561" s="111"/>
      <c r="C561" s="122"/>
      <c r="D561" s="122"/>
      <c r="E561" s="122"/>
      <c r="F561" s="122"/>
      <c r="G561" s="122"/>
      <c r="H561" s="122"/>
      <c r="I561" s="112"/>
      <c r="J561" s="112"/>
      <c r="K561" s="122"/>
    </row>
    <row r="562" spans="2:11">
      <c r="B562" s="111"/>
      <c r="C562" s="122"/>
      <c r="D562" s="122"/>
      <c r="E562" s="122"/>
      <c r="F562" s="122"/>
      <c r="G562" s="122"/>
      <c r="H562" s="122"/>
      <c r="I562" s="112"/>
      <c r="J562" s="112"/>
      <c r="K562" s="122"/>
    </row>
    <row r="563" spans="2:11">
      <c r="B563" s="111"/>
      <c r="C563" s="122"/>
      <c r="D563" s="122"/>
      <c r="E563" s="122"/>
      <c r="F563" s="122"/>
      <c r="G563" s="122"/>
      <c r="H563" s="122"/>
      <c r="I563" s="112"/>
      <c r="J563" s="112"/>
      <c r="K563" s="122"/>
    </row>
    <row r="564" spans="2:11">
      <c r="B564" s="111"/>
      <c r="C564" s="122"/>
      <c r="D564" s="122"/>
      <c r="E564" s="122"/>
      <c r="F564" s="122"/>
      <c r="G564" s="122"/>
      <c r="H564" s="122"/>
      <c r="I564" s="112"/>
      <c r="J564" s="112"/>
      <c r="K564" s="12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125</v>
      </c>
      <c r="C1" s="67" t="s" vm="1">
        <v>202</v>
      </c>
    </row>
    <row r="2" spans="2:35">
      <c r="B2" s="46" t="s">
        <v>124</v>
      </c>
      <c r="C2" s="67" t="s">
        <v>203</v>
      </c>
    </row>
    <row r="3" spans="2:35">
      <c r="B3" s="46" t="s">
        <v>126</v>
      </c>
      <c r="C3" s="67" t="s">
        <v>204</v>
      </c>
      <c r="E3" s="2"/>
    </row>
    <row r="4" spans="2:35">
      <c r="B4" s="46" t="s">
        <v>127</v>
      </c>
      <c r="C4" s="67">
        <v>2142</v>
      </c>
    </row>
    <row r="6" spans="2:35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35" ht="26.25" customHeight="1">
      <c r="B7" s="137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35" s="3" customFormat="1" ht="47.25">
      <c r="B8" s="21" t="s">
        <v>96</v>
      </c>
      <c r="C8" s="29" t="s">
        <v>35</v>
      </c>
      <c r="D8" s="12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180</v>
      </c>
      <c r="M8" s="29" t="s">
        <v>179</v>
      </c>
      <c r="N8" s="29" t="s">
        <v>46</v>
      </c>
      <c r="O8" s="29" t="s">
        <v>45</v>
      </c>
      <c r="P8" s="29" t="s">
        <v>128</v>
      </c>
      <c r="Q8" s="30" t="s">
        <v>130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187</v>
      </c>
      <c r="M9" s="31"/>
      <c r="N9" s="31" t="s">
        <v>183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35" s="4" customFormat="1" ht="18" customHeight="1">
      <c r="B11" s="116" t="s">
        <v>1900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118">
        <v>0</v>
      </c>
      <c r="Q11" s="118">
        <v>0</v>
      </c>
      <c r="AI11" s="1"/>
    </row>
    <row r="12" spans="2:35" ht="21.75" customHeight="1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202</v>
      </c>
    </row>
    <row r="2" spans="2:16">
      <c r="B2" s="46" t="s">
        <v>124</v>
      </c>
      <c r="C2" s="67" t="s">
        <v>203</v>
      </c>
    </row>
    <row r="3" spans="2:16">
      <c r="B3" s="46" t="s">
        <v>126</v>
      </c>
      <c r="C3" s="67" t="s">
        <v>204</v>
      </c>
    </row>
    <row r="4" spans="2:16">
      <c r="B4" s="46" t="s">
        <v>127</v>
      </c>
      <c r="C4" s="67">
        <v>2142</v>
      </c>
    </row>
    <row r="6" spans="2:16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26.25" customHeight="1">
      <c r="B7" s="137" t="s">
        <v>69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s="3" customFormat="1" ht="78.75">
      <c r="B8" s="21" t="s">
        <v>96</v>
      </c>
      <c r="C8" s="29" t="s">
        <v>35</v>
      </c>
      <c r="D8" s="29" t="s">
        <v>14</v>
      </c>
      <c r="E8" s="29" t="s">
        <v>50</v>
      </c>
      <c r="F8" s="29" t="s">
        <v>84</v>
      </c>
      <c r="G8" s="29" t="s">
        <v>17</v>
      </c>
      <c r="H8" s="29" t="s">
        <v>83</v>
      </c>
      <c r="I8" s="29" t="s">
        <v>16</v>
      </c>
      <c r="J8" s="29" t="s">
        <v>18</v>
      </c>
      <c r="K8" s="29" t="s">
        <v>180</v>
      </c>
      <c r="L8" s="29" t="s">
        <v>179</v>
      </c>
      <c r="M8" s="29" t="s">
        <v>91</v>
      </c>
      <c r="N8" s="29" t="s">
        <v>45</v>
      </c>
      <c r="O8" s="29" t="s">
        <v>128</v>
      </c>
      <c r="P8" s="30" t="s">
        <v>130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187</v>
      </c>
      <c r="L9" s="31"/>
      <c r="M9" s="31" t="s">
        <v>183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5" t="s">
        <v>23</v>
      </c>
      <c r="C11" s="87"/>
      <c r="D11" s="87"/>
      <c r="E11" s="87"/>
      <c r="F11" s="87"/>
      <c r="G11" s="88">
        <v>6.6370761644370955</v>
      </c>
      <c r="H11" s="87"/>
      <c r="I11" s="87"/>
      <c r="J11" s="103">
        <v>4.8509135257982255E-2</v>
      </c>
      <c r="K11" s="88"/>
      <c r="L11" s="89"/>
      <c r="M11" s="88">
        <v>846944.63833517185</v>
      </c>
      <c r="N11" s="87"/>
      <c r="O11" s="90">
        <f>IFERROR(M11/$M$11,0)</f>
        <v>1</v>
      </c>
      <c r="P11" s="90">
        <f>M11/'סכום נכסי הקרן'!$C$42</f>
        <v>0.26593946275855362</v>
      </c>
    </row>
    <row r="12" spans="2:16" ht="21.75" customHeight="1">
      <c r="B12" s="86" t="s">
        <v>175</v>
      </c>
      <c r="C12" s="73"/>
      <c r="D12" s="73"/>
      <c r="E12" s="73"/>
      <c r="F12" s="73"/>
      <c r="G12" s="81">
        <v>6.6370761644370955</v>
      </c>
      <c r="H12" s="73"/>
      <c r="I12" s="73"/>
      <c r="J12" s="82">
        <v>4.8509135257982255E-2</v>
      </c>
      <c r="K12" s="81"/>
      <c r="L12" s="83"/>
      <c r="M12" s="81">
        <v>846944.63833517185</v>
      </c>
      <c r="N12" s="73"/>
      <c r="O12" s="84">
        <f t="shared" ref="O12:O77" si="0">IFERROR(M12/$M$11,0)</f>
        <v>1</v>
      </c>
      <c r="P12" s="84">
        <f>M12/'סכום נכסי הקרן'!$C$42</f>
        <v>0.26593946275855362</v>
      </c>
    </row>
    <row r="13" spans="2:16">
      <c r="B13" s="100" t="s">
        <v>1916</v>
      </c>
      <c r="C13" s="73"/>
      <c r="D13" s="73"/>
      <c r="E13" s="73"/>
      <c r="F13" s="73"/>
      <c r="G13" s="81">
        <f>AVERAGE(G14:G15)</f>
        <v>4.8800000000024006</v>
      </c>
      <c r="H13" s="73"/>
      <c r="I13" s="73"/>
      <c r="J13" s="101">
        <f>AVERAGE(J14:J15)</f>
        <v>5.1400000000019888E-2</v>
      </c>
      <c r="K13" s="81"/>
      <c r="L13" s="83"/>
      <c r="M13" s="81">
        <f>M14+M15</f>
        <v>3361.4229941440008</v>
      </c>
      <c r="N13" s="73"/>
      <c r="O13" s="84">
        <f t="shared" si="0"/>
        <v>3.9688816033495488E-3</v>
      </c>
      <c r="P13" s="84">
        <f>M13/'סכום נכסי הקרן'!$C$42</f>
        <v>1.0554822413470859E-3</v>
      </c>
    </row>
    <row r="14" spans="2:16">
      <c r="B14" s="74" t="s">
        <v>1048</v>
      </c>
      <c r="C14" s="70">
        <v>9444</v>
      </c>
      <c r="D14" s="70" t="s">
        <v>1049</v>
      </c>
      <c r="E14" s="70"/>
      <c r="F14" s="92">
        <v>44958</v>
      </c>
      <c r="G14" s="77">
        <v>4.8400000000006038</v>
      </c>
      <c r="H14" s="75" t="s">
        <v>112</v>
      </c>
      <c r="I14" s="78">
        <v>5.1500000000000004E-2</v>
      </c>
      <c r="J14" s="78">
        <v>5.1400000000006364E-2</v>
      </c>
      <c r="K14" s="77">
        <v>3054552.0682589994</v>
      </c>
      <c r="L14" s="79">
        <v>101.62252752863529</v>
      </c>
      <c r="M14" s="77">
        <v>3104.1130164430006</v>
      </c>
      <c r="N14" s="70"/>
      <c r="O14" s="80">
        <f>IFERROR(M14/$M$11,0)</f>
        <v>3.6650719255330731E-3</v>
      </c>
      <c r="P14" s="80">
        <f>M14/'סכום נכסי הקרן'!$C$42</f>
        <v>9.7468725884772322E-4</v>
      </c>
    </row>
    <row r="15" spans="2:16">
      <c r="B15" s="74" t="s">
        <v>1050</v>
      </c>
      <c r="C15" s="70">
        <v>9499</v>
      </c>
      <c r="D15" s="70" t="s">
        <v>1049</v>
      </c>
      <c r="E15" s="70"/>
      <c r="F15" s="92">
        <v>44986</v>
      </c>
      <c r="G15" s="77">
        <v>4.9200000000041966</v>
      </c>
      <c r="H15" s="75" t="s">
        <v>112</v>
      </c>
      <c r="I15" s="78">
        <v>5.1500000000000004E-2</v>
      </c>
      <c r="J15" s="78">
        <v>5.1400000000033419E-2</v>
      </c>
      <c r="K15" s="77">
        <v>254969.28912599999</v>
      </c>
      <c r="L15" s="79">
        <v>100.91802765071181</v>
      </c>
      <c r="M15" s="77">
        <v>257.30997770100004</v>
      </c>
      <c r="N15" s="70"/>
      <c r="O15" s="80">
        <f>IFERROR(M15/$M$11,0)</f>
        <v>3.0380967781647563E-4</v>
      </c>
      <c r="P15" s="80">
        <f>M15/'סכום נכסי הקרן'!$C$42</f>
        <v>8.0794982499362804E-5</v>
      </c>
    </row>
    <row r="16" spans="2:16">
      <c r="B16" s="72"/>
      <c r="C16" s="73"/>
      <c r="D16" s="73"/>
      <c r="E16" s="73"/>
      <c r="F16" s="73"/>
      <c r="G16" s="81"/>
      <c r="H16" s="73"/>
      <c r="I16" s="73"/>
      <c r="J16" s="82"/>
      <c r="K16" s="81"/>
      <c r="L16" s="83"/>
      <c r="M16" s="81"/>
      <c r="N16" s="73"/>
      <c r="O16" s="84"/>
      <c r="P16" s="84"/>
    </row>
    <row r="17" spans="2:16">
      <c r="B17" s="72" t="s">
        <v>51</v>
      </c>
      <c r="C17" s="73"/>
      <c r="D17" s="73"/>
      <c r="E17" s="73"/>
      <c r="F17" s="73"/>
      <c r="G17" s="102">
        <f>AVERAGE(G18:G533)</f>
        <v>5.7192907801380706</v>
      </c>
      <c r="H17" s="73"/>
      <c r="I17" s="73"/>
      <c r="J17" s="101">
        <f>AVERAGE(J18:J533)</f>
        <v>4.8474468085062818E-2</v>
      </c>
      <c r="K17" s="81"/>
      <c r="L17" s="83"/>
      <c r="M17" s="81">
        <f>SUM(M18:M158)</f>
        <v>843583.21534102783</v>
      </c>
      <c r="N17" s="73"/>
      <c r="O17" s="84">
        <f t="shared" ref="O17" si="1">IFERROR(M17/$M$11,0)</f>
        <v>0.99603111839665037</v>
      </c>
      <c r="P17" s="84">
        <f>M17/'סכום נכסי הקרן'!$C$42</f>
        <v>0.26488398051720652</v>
      </c>
    </row>
    <row r="18" spans="2:16">
      <c r="B18" s="74" t="s">
        <v>1051</v>
      </c>
      <c r="C18" s="70" t="s">
        <v>1052</v>
      </c>
      <c r="D18" s="70" t="s">
        <v>1049</v>
      </c>
      <c r="E18" s="70"/>
      <c r="F18" s="92">
        <v>39845</v>
      </c>
      <c r="G18" s="77">
        <v>0.83000000000501251</v>
      </c>
      <c r="H18" s="75" t="s">
        <v>112</v>
      </c>
      <c r="I18" s="78">
        <v>4.8000000000000001E-2</v>
      </c>
      <c r="J18" s="78">
        <v>4.8100000000154297E-2</v>
      </c>
      <c r="K18" s="77">
        <v>82297.402814999994</v>
      </c>
      <c r="L18" s="79">
        <v>123.631652</v>
      </c>
      <c r="M18" s="77">
        <v>101.74563860300002</v>
      </c>
      <c r="N18" s="70"/>
      <c r="O18" s="80">
        <f t="shared" si="0"/>
        <v>1.2013257301327287E-4</v>
      </c>
      <c r="P18" s="80">
        <f>M18/'סכום נכסי הקרן'!$C$42</f>
        <v>3.1947991926952507E-5</v>
      </c>
    </row>
    <row r="19" spans="2:16">
      <c r="B19" s="74" t="s">
        <v>1053</v>
      </c>
      <c r="C19" s="70" t="s">
        <v>1054</v>
      </c>
      <c r="D19" s="70" t="s">
        <v>1049</v>
      </c>
      <c r="E19" s="70"/>
      <c r="F19" s="92">
        <v>39873</v>
      </c>
      <c r="G19" s="77">
        <v>0.91000000000008008</v>
      </c>
      <c r="H19" s="75" t="s">
        <v>112</v>
      </c>
      <c r="I19" s="78">
        <v>4.8000000000000001E-2</v>
      </c>
      <c r="J19" s="78">
        <v>4.830000000000241E-2</v>
      </c>
      <c r="K19" s="77">
        <v>3025019.3746349998</v>
      </c>
      <c r="L19" s="79">
        <v>123.800467</v>
      </c>
      <c r="M19" s="77">
        <v>3744.98810237</v>
      </c>
      <c r="N19" s="70"/>
      <c r="O19" s="80">
        <f t="shared" si="0"/>
        <v>4.4217625720277005E-3</v>
      </c>
      <c r="P19" s="80">
        <f>M19/'סכום נכסי הקרן'!$C$42</f>
        <v>1.1759211628509269E-3</v>
      </c>
    </row>
    <row r="20" spans="2:16">
      <c r="B20" s="74" t="s">
        <v>1055</v>
      </c>
      <c r="C20" s="70" t="s">
        <v>1056</v>
      </c>
      <c r="D20" s="70" t="s">
        <v>1049</v>
      </c>
      <c r="E20" s="70"/>
      <c r="F20" s="92">
        <v>39934</v>
      </c>
      <c r="G20" s="77">
        <v>1.049999999999867</v>
      </c>
      <c r="H20" s="75" t="s">
        <v>112</v>
      </c>
      <c r="I20" s="78">
        <v>4.8000000000000001E-2</v>
      </c>
      <c r="J20" s="78">
        <v>4.8399999999997965E-2</v>
      </c>
      <c r="K20" s="77">
        <v>3301055.6886300002</v>
      </c>
      <c r="L20" s="79">
        <v>125.274663</v>
      </c>
      <c r="M20" s="77">
        <v>4135.3863936510006</v>
      </c>
      <c r="N20" s="70"/>
      <c r="O20" s="80">
        <f t="shared" si="0"/>
        <v>4.8827115805111848E-3</v>
      </c>
      <c r="P20" s="80">
        <f>M20/'סכום נכסי הקרן'!$C$42</f>
        <v>1.2985056945261128E-3</v>
      </c>
    </row>
    <row r="21" spans="2:16">
      <c r="B21" s="74" t="s">
        <v>1057</v>
      </c>
      <c r="C21" s="70" t="s">
        <v>1058</v>
      </c>
      <c r="D21" s="70" t="s">
        <v>1049</v>
      </c>
      <c r="E21" s="70"/>
      <c r="F21" s="92">
        <v>40148</v>
      </c>
      <c r="G21" s="77">
        <v>1.5999999999999999</v>
      </c>
      <c r="H21" s="75" t="s">
        <v>112</v>
      </c>
      <c r="I21" s="78">
        <v>4.8000000000000001E-2</v>
      </c>
      <c r="J21" s="78">
        <v>4.8399999999998486E-2</v>
      </c>
      <c r="K21" s="77">
        <v>4398733.7288070004</v>
      </c>
      <c r="L21" s="79">
        <v>120.259823</v>
      </c>
      <c r="M21" s="77">
        <v>5289.9094124450003</v>
      </c>
      <c r="N21" s="70"/>
      <c r="O21" s="80">
        <f t="shared" si="0"/>
        <v>6.245873901325247E-3</v>
      </c>
      <c r="P21" s="80">
        <f>M21/'סכום נכסי הקרן'!$C$42</f>
        <v>1.6610243497761077E-3</v>
      </c>
    </row>
    <row r="22" spans="2:16">
      <c r="B22" s="74" t="s">
        <v>1059</v>
      </c>
      <c r="C22" s="70" t="s">
        <v>1060</v>
      </c>
      <c r="D22" s="70" t="s">
        <v>1049</v>
      </c>
      <c r="E22" s="70"/>
      <c r="F22" s="92">
        <v>40269</v>
      </c>
      <c r="G22" s="77">
        <v>1.8899999999997963</v>
      </c>
      <c r="H22" s="75" t="s">
        <v>112</v>
      </c>
      <c r="I22" s="78">
        <v>4.8000000000000001E-2</v>
      </c>
      <c r="J22" s="78">
        <v>4.8499999999995734E-2</v>
      </c>
      <c r="K22" s="77">
        <v>4987305.879462</v>
      </c>
      <c r="L22" s="79">
        <v>122.027288</v>
      </c>
      <c r="M22" s="77">
        <v>6085.8741044159997</v>
      </c>
      <c r="N22" s="70"/>
      <c r="O22" s="80">
        <f t="shared" si="0"/>
        <v>7.1856811283189936E-3</v>
      </c>
      <c r="P22" s="80">
        <f>M22/'סכום נכסי הקרן'!$C$42</f>
        <v>1.9109561788194307E-3</v>
      </c>
    </row>
    <row r="23" spans="2:16">
      <c r="B23" s="74" t="s">
        <v>1061</v>
      </c>
      <c r="C23" s="70" t="s">
        <v>1062</v>
      </c>
      <c r="D23" s="70" t="s">
        <v>1049</v>
      </c>
      <c r="E23" s="70"/>
      <c r="F23" s="92">
        <v>40391</v>
      </c>
      <c r="G23" s="77">
        <v>2.2300000000000657</v>
      </c>
      <c r="H23" s="75" t="s">
        <v>112</v>
      </c>
      <c r="I23" s="78">
        <v>4.8000000000000001E-2</v>
      </c>
      <c r="J23" s="78">
        <v>4.8500000000001764E-2</v>
      </c>
      <c r="K23" s="77">
        <v>3360010.0507139997</v>
      </c>
      <c r="L23" s="79">
        <v>118.18583099999999</v>
      </c>
      <c r="M23" s="77">
        <v>3971.0557929380002</v>
      </c>
      <c r="N23" s="70"/>
      <c r="O23" s="80">
        <f t="shared" si="0"/>
        <v>4.688684021595382E-3</v>
      </c>
      <c r="P23" s="80">
        <f>M23/'סכום נכסי הקרן'!$C$42</f>
        <v>1.2469061097476906E-3</v>
      </c>
    </row>
    <row r="24" spans="2:16">
      <c r="B24" s="74" t="s">
        <v>1063</v>
      </c>
      <c r="C24" s="70" t="s">
        <v>1064</v>
      </c>
      <c r="D24" s="70" t="s">
        <v>1049</v>
      </c>
      <c r="E24" s="70"/>
      <c r="F24" s="92">
        <v>40452</v>
      </c>
      <c r="G24" s="77">
        <v>2.3400000000000531</v>
      </c>
      <c r="H24" s="75" t="s">
        <v>112</v>
      </c>
      <c r="I24" s="78">
        <v>4.8000000000000001E-2</v>
      </c>
      <c r="J24" s="78">
        <v>4.8500000000002264E-2</v>
      </c>
      <c r="K24" s="77">
        <v>4453940.9916059999</v>
      </c>
      <c r="L24" s="79">
        <v>118.930143</v>
      </c>
      <c r="M24" s="77">
        <v>5297.0783911079998</v>
      </c>
      <c r="N24" s="70"/>
      <c r="O24" s="80">
        <f t="shared" si="0"/>
        <v>6.2543384199472574E-3</v>
      </c>
      <c r="P24" s="80">
        <f>M24/'סכום נכסי הקרן'!$C$42</f>
        <v>1.6632753993109548E-3</v>
      </c>
    </row>
    <row r="25" spans="2:16">
      <c r="B25" s="74" t="s">
        <v>1065</v>
      </c>
      <c r="C25" s="70" t="s">
        <v>1066</v>
      </c>
      <c r="D25" s="70" t="s">
        <v>1049</v>
      </c>
      <c r="E25" s="70"/>
      <c r="F25" s="92">
        <v>39569</v>
      </c>
      <c r="G25" s="77">
        <v>9.0000000000044406E-2</v>
      </c>
      <c r="H25" s="75" t="s">
        <v>112</v>
      </c>
      <c r="I25" s="78">
        <v>4.8000000000000001E-2</v>
      </c>
      <c r="J25" s="78">
        <v>4.7700000000001339E-2</v>
      </c>
      <c r="K25" s="77">
        <v>3124747.7281980002</v>
      </c>
      <c r="L25" s="79">
        <v>129.74093099999999</v>
      </c>
      <c r="M25" s="77">
        <v>4054.076795598</v>
      </c>
      <c r="N25" s="70"/>
      <c r="O25" s="80">
        <f t="shared" si="0"/>
        <v>4.7867081413574403E-3</v>
      </c>
      <c r="P25" s="80">
        <f>M25/'סכום נכסי הקרן'!$C$42</f>
        <v>1.2729745914945925E-3</v>
      </c>
    </row>
    <row r="26" spans="2:16">
      <c r="B26" s="74" t="s">
        <v>1067</v>
      </c>
      <c r="C26" s="70" t="s">
        <v>1068</v>
      </c>
      <c r="D26" s="70" t="s">
        <v>1049</v>
      </c>
      <c r="E26" s="70"/>
      <c r="F26" s="92">
        <v>39661</v>
      </c>
      <c r="G26" s="77">
        <v>0.33999999999947655</v>
      </c>
      <c r="H26" s="75" t="s">
        <v>112</v>
      </c>
      <c r="I26" s="78">
        <v>4.8000000000000001E-2</v>
      </c>
      <c r="J26" s="78">
        <v>4.8099999999990768E-2</v>
      </c>
      <c r="K26" s="77">
        <v>578912.96138700005</v>
      </c>
      <c r="L26" s="79">
        <v>125.400128</v>
      </c>
      <c r="M26" s="77">
        <v>725.95759300700001</v>
      </c>
      <c r="N26" s="70"/>
      <c r="O26" s="80">
        <f t="shared" si="0"/>
        <v>8.5714881486705606E-4</v>
      </c>
      <c r="P26" s="80">
        <f>M26/'סכום נכסי הקרן'!$C$42</f>
        <v>2.2794969532987584E-4</v>
      </c>
    </row>
    <row r="27" spans="2:16">
      <c r="B27" s="74" t="s">
        <v>1069</v>
      </c>
      <c r="C27" s="70" t="s">
        <v>1070</v>
      </c>
      <c r="D27" s="70" t="s">
        <v>1049</v>
      </c>
      <c r="E27" s="70"/>
      <c r="F27" s="92">
        <v>39692</v>
      </c>
      <c r="G27" s="77">
        <v>0.42000000000001764</v>
      </c>
      <c r="H27" s="75" t="s">
        <v>112</v>
      </c>
      <c r="I27" s="78">
        <v>4.8000000000000001E-2</v>
      </c>
      <c r="J27" s="78">
        <v>4.8000000000002638E-2</v>
      </c>
      <c r="K27" s="77">
        <v>1845016.1753519999</v>
      </c>
      <c r="L27" s="79">
        <v>123.492559</v>
      </c>
      <c r="M27" s="77">
        <v>2278.4576878379999</v>
      </c>
      <c r="N27" s="70"/>
      <c r="O27" s="80">
        <f t="shared" si="0"/>
        <v>2.6902085268722341E-3</v>
      </c>
      <c r="P27" s="80">
        <f>M27/'סכום נכסי הקרן'!$C$42</f>
        <v>7.1543261034488195E-4</v>
      </c>
    </row>
    <row r="28" spans="2:16">
      <c r="B28" s="74" t="s">
        <v>1071</v>
      </c>
      <c r="C28" s="70" t="s">
        <v>1072</v>
      </c>
      <c r="D28" s="70" t="s">
        <v>1049</v>
      </c>
      <c r="E28" s="70"/>
      <c r="F28" s="92">
        <v>40909</v>
      </c>
      <c r="G28" s="77">
        <v>3.4399999999999444</v>
      </c>
      <c r="H28" s="75" t="s">
        <v>112</v>
      </c>
      <c r="I28" s="78">
        <v>4.8000000000000001E-2</v>
      </c>
      <c r="J28" s="78">
        <v>4.8500000000002076E-2</v>
      </c>
      <c r="K28" s="77">
        <v>3167353.634883</v>
      </c>
      <c r="L28" s="79">
        <v>113.87719</v>
      </c>
      <c r="M28" s="77">
        <v>3606.8933294050003</v>
      </c>
      <c r="N28" s="70"/>
      <c r="O28" s="80">
        <f t="shared" si="0"/>
        <v>4.2587120410786513E-3</v>
      </c>
      <c r="P28" s="80">
        <f>M28/'סכום נכסי הקרן'!$C$42</f>
        <v>1.13255959224784E-3</v>
      </c>
    </row>
    <row r="29" spans="2:16">
      <c r="B29" s="74" t="s">
        <v>1073</v>
      </c>
      <c r="C29" s="70">
        <v>8790</v>
      </c>
      <c r="D29" s="70" t="s">
        <v>1049</v>
      </c>
      <c r="E29" s="70"/>
      <c r="F29" s="92">
        <v>41030</v>
      </c>
      <c r="G29" s="77">
        <v>3.6900000000004431</v>
      </c>
      <c r="H29" s="75" t="s">
        <v>112</v>
      </c>
      <c r="I29" s="78">
        <v>4.8000000000000001E-2</v>
      </c>
      <c r="J29" s="78">
        <v>4.8600000000005347E-2</v>
      </c>
      <c r="K29" s="77">
        <v>4380997.4588580001</v>
      </c>
      <c r="L29" s="79">
        <v>114.312917</v>
      </c>
      <c r="M29" s="77">
        <v>5008.0459990620002</v>
      </c>
      <c r="N29" s="70"/>
      <c r="O29" s="80">
        <f t="shared" si="0"/>
        <v>5.9130736206161614E-3</v>
      </c>
      <c r="P29" s="80">
        <f>M29/'סכום נכסי הקרן'!$C$42</f>
        <v>1.5725196219184376E-3</v>
      </c>
    </row>
    <row r="30" spans="2:16">
      <c r="B30" s="74" t="s">
        <v>1074</v>
      </c>
      <c r="C30" s="70" t="s">
        <v>1075</v>
      </c>
      <c r="D30" s="70" t="s">
        <v>1049</v>
      </c>
      <c r="E30" s="70"/>
      <c r="F30" s="92">
        <v>41091</v>
      </c>
      <c r="G30" s="77">
        <v>3.8500000000012977</v>
      </c>
      <c r="H30" s="75" t="s">
        <v>112</v>
      </c>
      <c r="I30" s="78">
        <v>4.8000000000000001E-2</v>
      </c>
      <c r="J30" s="78">
        <v>4.8600000000016665E-2</v>
      </c>
      <c r="K30" s="77">
        <v>650968.292823</v>
      </c>
      <c r="L30" s="79">
        <v>112.44041199999999</v>
      </c>
      <c r="M30" s="77">
        <v>731.95143137299999</v>
      </c>
      <c r="N30" s="70"/>
      <c r="O30" s="80">
        <f t="shared" si="0"/>
        <v>8.6422582804442506E-4</v>
      </c>
      <c r="P30" s="80">
        <f>M30/'סכום נכסי הקרן'!$C$42</f>
        <v>2.2983175241220055E-4</v>
      </c>
    </row>
    <row r="31" spans="2:16">
      <c r="B31" s="74" t="s">
        <v>1076</v>
      </c>
      <c r="C31" s="70" t="s">
        <v>1077</v>
      </c>
      <c r="D31" s="70" t="s">
        <v>1049</v>
      </c>
      <c r="E31" s="70"/>
      <c r="F31" s="92">
        <v>41122</v>
      </c>
      <c r="G31" s="77">
        <v>3.9399999999998556</v>
      </c>
      <c r="H31" s="75" t="s">
        <v>112</v>
      </c>
      <c r="I31" s="78">
        <v>4.8000000000000001E-2</v>
      </c>
      <c r="J31" s="78">
        <v>4.8500000000000633E-2</v>
      </c>
      <c r="K31" s="77">
        <v>2091047.9387759999</v>
      </c>
      <c r="L31" s="79">
        <v>112.34227300000001</v>
      </c>
      <c r="M31" s="77">
        <v>2349.1307834609997</v>
      </c>
      <c r="N31" s="70"/>
      <c r="O31" s="80">
        <f t="shared" si="0"/>
        <v>2.7736532910564919E-3</v>
      </c>
      <c r="P31" s="80">
        <f>M31/'סכום נכסי הקרן'!$C$42</f>
        <v>7.3762386610205766E-4</v>
      </c>
    </row>
    <row r="32" spans="2:16">
      <c r="B32" s="74" t="s">
        <v>1078</v>
      </c>
      <c r="C32" s="70" t="s">
        <v>1079</v>
      </c>
      <c r="D32" s="70" t="s">
        <v>1049</v>
      </c>
      <c r="E32" s="70"/>
      <c r="F32" s="92">
        <v>41154</v>
      </c>
      <c r="G32" s="77">
        <v>4.0300000000002889</v>
      </c>
      <c r="H32" s="75" t="s">
        <v>112</v>
      </c>
      <c r="I32" s="78">
        <v>4.8000000000000001E-2</v>
      </c>
      <c r="J32" s="78">
        <v>4.8500000000002694E-2</v>
      </c>
      <c r="K32" s="77">
        <v>3648120.3512940002</v>
      </c>
      <c r="L32" s="79">
        <v>111.787031</v>
      </c>
      <c r="M32" s="77">
        <v>4078.1254253940001</v>
      </c>
      <c r="N32" s="70"/>
      <c r="O32" s="80">
        <f t="shared" si="0"/>
        <v>4.815102712510606E-3</v>
      </c>
      <c r="P32" s="80">
        <f>M32/'סכום נכסי הקרן'!$C$42</f>
        <v>1.2805258284923249E-3</v>
      </c>
    </row>
    <row r="33" spans="2:16">
      <c r="B33" s="74" t="s">
        <v>1080</v>
      </c>
      <c r="C33" s="70" t="s">
        <v>1081</v>
      </c>
      <c r="D33" s="70" t="s">
        <v>1049</v>
      </c>
      <c r="E33" s="70"/>
      <c r="F33" s="92">
        <v>41184</v>
      </c>
      <c r="G33" s="77">
        <v>4.0100000000003631</v>
      </c>
      <c r="H33" s="75" t="s">
        <v>112</v>
      </c>
      <c r="I33" s="78">
        <v>4.8000000000000001E-2</v>
      </c>
      <c r="J33" s="78">
        <v>4.8500000000003894E-2</v>
      </c>
      <c r="K33" s="77">
        <v>4095385.2244679998</v>
      </c>
      <c r="L33" s="79">
        <v>112.832144</v>
      </c>
      <c r="M33" s="77">
        <v>4620.9109491320005</v>
      </c>
      <c r="N33" s="70"/>
      <c r="O33" s="80">
        <f t="shared" si="0"/>
        <v>5.4559775692249093E-3</v>
      </c>
      <c r="P33" s="80">
        <f>M33/'סכום נכסי הקרן'!$C$42</f>
        <v>1.4509597435823916E-3</v>
      </c>
    </row>
    <row r="34" spans="2:16">
      <c r="B34" s="74" t="s">
        <v>1082</v>
      </c>
      <c r="C34" s="70" t="s">
        <v>1083</v>
      </c>
      <c r="D34" s="70" t="s">
        <v>1049</v>
      </c>
      <c r="E34" s="70"/>
      <c r="F34" s="92">
        <v>41214</v>
      </c>
      <c r="G34" s="77">
        <v>4.090000000000054</v>
      </c>
      <c r="H34" s="75" t="s">
        <v>112</v>
      </c>
      <c r="I34" s="78">
        <v>4.8000000000000001E-2</v>
      </c>
      <c r="J34" s="78">
        <v>4.8500000000001861E-2</v>
      </c>
      <c r="K34" s="77">
        <v>4310579.7485910002</v>
      </c>
      <c r="L34" s="79">
        <v>112.398269</v>
      </c>
      <c r="M34" s="77">
        <v>4845.017039886</v>
      </c>
      <c r="N34" s="70"/>
      <c r="O34" s="80">
        <f t="shared" si="0"/>
        <v>5.7205829290209419E-3</v>
      </c>
      <c r="P34" s="80">
        <f>M34/'סכום נכסי הקרן'!$C$42</f>
        <v>1.5213287508095824E-3</v>
      </c>
    </row>
    <row r="35" spans="2:16">
      <c r="B35" s="74" t="s">
        <v>1084</v>
      </c>
      <c r="C35" s="70" t="s">
        <v>1085</v>
      </c>
      <c r="D35" s="70" t="s">
        <v>1049</v>
      </c>
      <c r="E35" s="70"/>
      <c r="F35" s="92">
        <v>41245</v>
      </c>
      <c r="G35" s="77">
        <v>4.180000000000005</v>
      </c>
      <c r="H35" s="75" t="s">
        <v>112</v>
      </c>
      <c r="I35" s="78">
        <v>4.8000000000000001E-2</v>
      </c>
      <c r="J35" s="78">
        <v>4.8500000000000307E-2</v>
      </c>
      <c r="K35" s="77">
        <v>4502236.9379460001</v>
      </c>
      <c r="L35" s="79">
        <v>112.151484</v>
      </c>
      <c r="M35" s="77">
        <v>5049.3255555609994</v>
      </c>
      <c r="N35" s="70"/>
      <c r="O35" s="80">
        <f t="shared" si="0"/>
        <v>5.9618130005361309E-3</v>
      </c>
      <c r="P35" s="80">
        <f>M35/'סכום נכסי הקרן'!$C$42</f>
        <v>1.5854813464295395E-3</v>
      </c>
    </row>
    <row r="36" spans="2:16">
      <c r="B36" s="74" t="s">
        <v>1086</v>
      </c>
      <c r="C36" s="70" t="s">
        <v>1087</v>
      </c>
      <c r="D36" s="70" t="s">
        <v>1049</v>
      </c>
      <c r="E36" s="70"/>
      <c r="F36" s="92">
        <v>41275</v>
      </c>
      <c r="G36" s="77">
        <v>4.2600000000002467</v>
      </c>
      <c r="H36" s="75" t="s">
        <v>112</v>
      </c>
      <c r="I36" s="78">
        <v>4.8000000000000001E-2</v>
      </c>
      <c r="J36" s="78">
        <v>4.8500000000001917E-2</v>
      </c>
      <c r="K36" s="77">
        <v>4410419.1273180004</v>
      </c>
      <c r="L36" s="79">
        <v>112.243788</v>
      </c>
      <c r="M36" s="77">
        <v>4950.4214758529997</v>
      </c>
      <c r="N36" s="70"/>
      <c r="O36" s="80">
        <f t="shared" si="0"/>
        <v>5.8450354979328748E-3</v>
      </c>
      <c r="P36" s="80">
        <f>M36/'סכום נכסי הקרן'!$C$42</f>
        <v>1.5544256001249438E-3</v>
      </c>
    </row>
    <row r="37" spans="2:16">
      <c r="B37" s="74" t="s">
        <v>1088</v>
      </c>
      <c r="C37" s="70" t="s">
        <v>1089</v>
      </c>
      <c r="D37" s="70" t="s">
        <v>1049</v>
      </c>
      <c r="E37" s="70"/>
      <c r="F37" s="92">
        <v>41306</v>
      </c>
      <c r="G37" s="77">
        <v>4.3499999999997918</v>
      </c>
      <c r="H37" s="75" t="s">
        <v>112</v>
      </c>
      <c r="I37" s="78">
        <v>4.8000000000000001E-2</v>
      </c>
      <c r="J37" s="78">
        <v>4.849999999999792E-2</v>
      </c>
      <c r="K37" s="77">
        <v>5175854.3642250001</v>
      </c>
      <c r="L37" s="79">
        <v>111.590059</v>
      </c>
      <c r="M37" s="77">
        <v>5775.7389540520007</v>
      </c>
      <c r="N37" s="70"/>
      <c r="O37" s="80">
        <f t="shared" si="0"/>
        <v>6.819499991646793E-3</v>
      </c>
      <c r="P37" s="80">
        <f>M37/'סכום נכסי הקרן'!$C$42</f>
        <v>1.8135741640605092E-3</v>
      </c>
    </row>
    <row r="38" spans="2:16">
      <c r="B38" s="74" t="s">
        <v>1090</v>
      </c>
      <c r="C38" s="70" t="s">
        <v>1091</v>
      </c>
      <c r="D38" s="70" t="s">
        <v>1049</v>
      </c>
      <c r="E38" s="70"/>
      <c r="F38" s="92">
        <v>41334</v>
      </c>
      <c r="G38" s="77">
        <v>4.4299999999997759</v>
      </c>
      <c r="H38" s="75" t="s">
        <v>112</v>
      </c>
      <c r="I38" s="78">
        <v>4.8000000000000001E-2</v>
      </c>
      <c r="J38" s="78">
        <v>4.8499999999997344E-2</v>
      </c>
      <c r="K38" s="77">
        <v>3888878.4194280002</v>
      </c>
      <c r="L38" s="79">
        <v>111.34398400000001</v>
      </c>
      <c r="M38" s="77">
        <v>4330.0321619790002</v>
      </c>
      <c r="N38" s="70"/>
      <c r="O38" s="80">
        <f t="shared" si="0"/>
        <v>5.1125327040153282E-3</v>
      </c>
      <c r="P38" s="80">
        <f>M38/'סכום נכסי הקרן'!$C$42</f>
        <v>1.3596242006413718E-3</v>
      </c>
    </row>
    <row r="39" spans="2:16">
      <c r="B39" s="74" t="s">
        <v>1092</v>
      </c>
      <c r="C39" s="70" t="s">
        <v>1093</v>
      </c>
      <c r="D39" s="70" t="s">
        <v>1049</v>
      </c>
      <c r="E39" s="70"/>
      <c r="F39" s="92">
        <v>41366</v>
      </c>
      <c r="G39" s="77">
        <v>4.4100000000002915</v>
      </c>
      <c r="H39" s="75" t="s">
        <v>112</v>
      </c>
      <c r="I39" s="78">
        <v>4.8000000000000001E-2</v>
      </c>
      <c r="J39" s="78">
        <v>4.8500000000002125E-2</v>
      </c>
      <c r="K39" s="77">
        <v>5389633.3175069997</v>
      </c>
      <c r="L39" s="79">
        <v>113.55926100000001</v>
      </c>
      <c r="M39" s="77">
        <v>6120.4277606419992</v>
      </c>
      <c r="N39" s="70"/>
      <c r="O39" s="80">
        <f t="shared" si="0"/>
        <v>7.226479138793351E-3</v>
      </c>
      <c r="P39" s="80">
        <f>M39/'סכום נכסי הקרן'!$C$42</f>
        <v>1.9218059798065993E-3</v>
      </c>
    </row>
    <row r="40" spans="2:16">
      <c r="B40" s="74" t="s">
        <v>1094</v>
      </c>
      <c r="C40" s="70">
        <v>2704</v>
      </c>
      <c r="D40" s="70" t="s">
        <v>1049</v>
      </c>
      <c r="E40" s="70"/>
      <c r="F40" s="92">
        <v>41395</v>
      </c>
      <c r="G40" s="77">
        <v>4.4900000000003475</v>
      </c>
      <c r="H40" s="75" t="s">
        <v>112</v>
      </c>
      <c r="I40" s="78">
        <v>4.8000000000000001E-2</v>
      </c>
      <c r="J40" s="78">
        <v>4.85000000000054E-2</v>
      </c>
      <c r="K40" s="77">
        <v>3690587.4765240001</v>
      </c>
      <c r="L40" s="79">
        <v>112.89287400000001</v>
      </c>
      <c r="M40" s="77">
        <v>4166.4102681950008</v>
      </c>
      <c r="N40" s="70"/>
      <c r="O40" s="80">
        <f t="shared" si="0"/>
        <v>4.9193419258015021E-3</v>
      </c>
      <c r="P40" s="80">
        <f>M40/'סכום נכסי הקרן'!$C$42</f>
        <v>1.30824714887328E-3</v>
      </c>
    </row>
    <row r="41" spans="2:16">
      <c r="B41" s="74" t="s">
        <v>1095</v>
      </c>
      <c r="C41" s="70" t="s">
        <v>1096</v>
      </c>
      <c r="D41" s="70" t="s">
        <v>1049</v>
      </c>
      <c r="E41" s="70"/>
      <c r="F41" s="92">
        <v>41427</v>
      </c>
      <c r="G41" s="77">
        <v>4.5699999999999141</v>
      </c>
      <c r="H41" s="75" t="s">
        <v>112</v>
      </c>
      <c r="I41" s="78">
        <v>4.8000000000000001E-2</v>
      </c>
      <c r="J41" s="78">
        <v>4.8499999999999384E-2</v>
      </c>
      <c r="K41" s="77">
        <v>7296018.6522599999</v>
      </c>
      <c r="L41" s="79">
        <v>111.995397</v>
      </c>
      <c r="M41" s="77">
        <v>8171.2050827100011</v>
      </c>
      <c r="N41" s="70"/>
      <c r="O41" s="80">
        <f t="shared" si="0"/>
        <v>9.6478621067511965E-3</v>
      </c>
      <c r="P41" s="80">
        <f>M41/'סכום נכסי הקרן'!$C$42</f>
        <v>2.5657472654380207E-3</v>
      </c>
    </row>
    <row r="42" spans="2:16">
      <c r="B42" s="74" t="s">
        <v>1097</v>
      </c>
      <c r="C42" s="70">
        <v>8805</v>
      </c>
      <c r="D42" s="70" t="s">
        <v>1049</v>
      </c>
      <c r="E42" s="70"/>
      <c r="F42" s="92">
        <v>41487</v>
      </c>
      <c r="G42" s="77">
        <v>4.7400000000001894</v>
      </c>
      <c r="H42" s="75" t="s">
        <v>112</v>
      </c>
      <c r="I42" s="78">
        <v>4.8000000000000001E-2</v>
      </c>
      <c r="J42" s="78">
        <v>4.8499999999999995E-2</v>
      </c>
      <c r="K42" s="77">
        <v>3845661.8743409999</v>
      </c>
      <c r="L42" s="79">
        <v>110.137412</v>
      </c>
      <c r="M42" s="77">
        <v>4235.5124451800002</v>
      </c>
      <c r="N42" s="70"/>
      <c r="O42" s="80">
        <f t="shared" si="0"/>
        <v>5.0009318832287463E-3</v>
      </c>
      <c r="P42" s="80">
        <f>M42/'סכום נכסי הקרן'!$C$42</f>
        <v>1.3299451383179746E-3</v>
      </c>
    </row>
    <row r="43" spans="2:16">
      <c r="B43" s="74" t="s">
        <v>1098</v>
      </c>
      <c r="C43" s="70" t="s">
        <v>1099</v>
      </c>
      <c r="D43" s="70" t="s">
        <v>1049</v>
      </c>
      <c r="E43" s="70"/>
      <c r="F43" s="92">
        <v>41518</v>
      </c>
      <c r="G43" s="77">
        <v>4.8299999999984671</v>
      </c>
      <c r="H43" s="75" t="s">
        <v>112</v>
      </c>
      <c r="I43" s="78">
        <v>4.8000000000000001E-2</v>
      </c>
      <c r="J43" s="78">
        <v>4.8499999999989045E-2</v>
      </c>
      <c r="K43" s="77">
        <v>417482.37293100002</v>
      </c>
      <c r="L43" s="79">
        <v>109.383837</v>
      </c>
      <c r="M43" s="77">
        <v>456.65823739000001</v>
      </c>
      <c r="N43" s="70"/>
      <c r="O43" s="80">
        <f t="shared" si="0"/>
        <v>5.3918310208285534E-4</v>
      </c>
      <c r="P43" s="80">
        <f>M43/'סכום נכסי הקרן'!$C$42</f>
        <v>1.4339006449640496E-4</v>
      </c>
    </row>
    <row r="44" spans="2:16">
      <c r="B44" s="74" t="s">
        <v>1100</v>
      </c>
      <c r="C44" s="70" t="s">
        <v>1101</v>
      </c>
      <c r="D44" s="70" t="s">
        <v>1049</v>
      </c>
      <c r="E44" s="70"/>
      <c r="F44" s="92">
        <v>41548</v>
      </c>
      <c r="G44" s="77">
        <v>4.7900000000001048</v>
      </c>
      <c r="H44" s="75" t="s">
        <v>112</v>
      </c>
      <c r="I44" s="78">
        <v>4.8000000000000001E-2</v>
      </c>
      <c r="J44" s="78">
        <v>4.8500000000000744E-2</v>
      </c>
      <c r="K44" s="77">
        <v>9601456.1827199999</v>
      </c>
      <c r="L44" s="79">
        <v>111.340506</v>
      </c>
      <c r="M44" s="77">
        <v>10690.309887072</v>
      </c>
      <c r="N44" s="70"/>
      <c r="O44" s="80">
        <f t="shared" si="0"/>
        <v>1.2622206226000562E-2</v>
      </c>
      <c r="P44" s="80">
        <f>M44/'סכום נכסי הקרן'!$C$42</f>
        <v>3.3567427425702603E-3</v>
      </c>
    </row>
    <row r="45" spans="2:16">
      <c r="B45" s="74" t="s">
        <v>1102</v>
      </c>
      <c r="C45" s="70" t="s">
        <v>1103</v>
      </c>
      <c r="D45" s="70" t="s">
        <v>1049</v>
      </c>
      <c r="E45" s="70"/>
      <c r="F45" s="92">
        <v>41579</v>
      </c>
      <c r="G45" s="77">
        <v>4.8800000000003187</v>
      </c>
      <c r="H45" s="75" t="s">
        <v>112</v>
      </c>
      <c r="I45" s="78">
        <v>4.8000000000000001E-2</v>
      </c>
      <c r="J45" s="78">
        <v>4.8500000000002298E-2</v>
      </c>
      <c r="K45" s="77">
        <v>6662453.5538940001</v>
      </c>
      <c r="L45" s="79">
        <v>110.901629</v>
      </c>
      <c r="M45" s="77">
        <v>7388.769516978</v>
      </c>
      <c r="N45" s="70"/>
      <c r="O45" s="80">
        <f t="shared" si="0"/>
        <v>8.7240289182324935E-3</v>
      </c>
      <c r="P45" s="80">
        <f>M45/'סכום נכסי הקרן'!$C$42</f>
        <v>2.3200635636048354E-3</v>
      </c>
    </row>
    <row r="46" spans="2:16">
      <c r="B46" s="74" t="s">
        <v>1104</v>
      </c>
      <c r="C46" s="70" t="s">
        <v>1105</v>
      </c>
      <c r="D46" s="70" t="s">
        <v>1049</v>
      </c>
      <c r="E46" s="70"/>
      <c r="F46" s="92">
        <v>41609</v>
      </c>
      <c r="G46" s="77">
        <v>4.9600000000003313</v>
      </c>
      <c r="H46" s="75" t="s">
        <v>112</v>
      </c>
      <c r="I46" s="78">
        <v>4.8000000000000001E-2</v>
      </c>
      <c r="J46" s="78">
        <v>4.8500000000002957E-2</v>
      </c>
      <c r="K46" s="77">
        <v>6462108.6454560002</v>
      </c>
      <c r="L46" s="79">
        <v>110.149109</v>
      </c>
      <c r="M46" s="77">
        <v>7117.9551050339996</v>
      </c>
      <c r="N46" s="70"/>
      <c r="O46" s="80">
        <f t="shared" si="0"/>
        <v>8.4042743561440706E-3</v>
      </c>
      <c r="P46" s="80">
        <f>M46/'סכום נכסי הקרן'!$C$42</f>
        <v>2.2350282071484434E-3</v>
      </c>
    </row>
    <row r="47" spans="2:16">
      <c r="B47" s="74" t="s">
        <v>1106</v>
      </c>
      <c r="C47" s="70" t="s">
        <v>1107</v>
      </c>
      <c r="D47" s="70" t="s">
        <v>1049</v>
      </c>
      <c r="E47" s="70"/>
      <c r="F47" s="92">
        <v>41672</v>
      </c>
      <c r="G47" s="77">
        <v>5.1300000000011421</v>
      </c>
      <c r="H47" s="75" t="s">
        <v>112</v>
      </c>
      <c r="I47" s="78">
        <v>4.8000000000000001E-2</v>
      </c>
      <c r="J47" s="78">
        <v>4.8500000000008869E-2</v>
      </c>
      <c r="K47" s="77">
        <v>2005058.9492579999</v>
      </c>
      <c r="L47" s="79">
        <v>109.59883000000001</v>
      </c>
      <c r="M47" s="77">
        <v>2197.5211437730004</v>
      </c>
      <c r="N47" s="70"/>
      <c r="O47" s="80">
        <f t="shared" si="0"/>
        <v>2.5946455580528136E-3</v>
      </c>
      <c r="P47" s="80">
        <f>M47/'סכום נכסי הקרן'!$C$42</f>
        <v>6.900186457574328E-4</v>
      </c>
    </row>
    <row r="48" spans="2:16">
      <c r="B48" s="74" t="s">
        <v>1108</v>
      </c>
      <c r="C48" s="70" t="s">
        <v>1109</v>
      </c>
      <c r="D48" s="70" t="s">
        <v>1049</v>
      </c>
      <c r="E48" s="70"/>
      <c r="F48" s="92">
        <v>41700</v>
      </c>
      <c r="G48" s="77">
        <v>5.2099999999997291</v>
      </c>
      <c r="H48" s="75" t="s">
        <v>112</v>
      </c>
      <c r="I48" s="78">
        <v>4.8000000000000001E-2</v>
      </c>
      <c r="J48" s="78">
        <v>4.8499999999997746E-2</v>
      </c>
      <c r="K48" s="77">
        <v>8685914.9240850005</v>
      </c>
      <c r="L48" s="79">
        <v>109.811055</v>
      </c>
      <c r="M48" s="77">
        <v>9538.0948421789999</v>
      </c>
      <c r="N48" s="70"/>
      <c r="O48" s="80">
        <f t="shared" si="0"/>
        <v>1.1261768963940677E-2</v>
      </c>
      <c r="P48" s="80">
        <f>M48/'סכום נכסי הקרן'!$C$42</f>
        <v>2.9949487879813367E-3</v>
      </c>
    </row>
    <row r="49" spans="2:16">
      <c r="B49" s="74" t="s">
        <v>1110</v>
      </c>
      <c r="C49" s="70" t="s">
        <v>1111</v>
      </c>
      <c r="D49" s="70" t="s">
        <v>1049</v>
      </c>
      <c r="E49" s="70"/>
      <c r="F49" s="92">
        <v>41730</v>
      </c>
      <c r="G49" s="77">
        <v>5.16999999999961</v>
      </c>
      <c r="H49" s="75" t="s">
        <v>112</v>
      </c>
      <c r="I49" s="78">
        <v>4.8000000000000001E-2</v>
      </c>
      <c r="J49" s="78">
        <v>4.8499999999996456E-2</v>
      </c>
      <c r="K49" s="77">
        <v>5029412.172909</v>
      </c>
      <c r="L49" s="79">
        <v>112.230762</v>
      </c>
      <c r="M49" s="77">
        <v>5644.5476283600001</v>
      </c>
      <c r="N49" s="70"/>
      <c r="O49" s="80">
        <f t="shared" si="0"/>
        <v>6.6646004624994317E-3</v>
      </c>
      <c r="P49" s="80">
        <f>M49/'סכום נכסי הקרן'!$C$42</f>
        <v>1.7723802664975068E-3</v>
      </c>
    </row>
    <row r="50" spans="2:16">
      <c r="B50" s="74" t="s">
        <v>1112</v>
      </c>
      <c r="C50" s="70" t="s">
        <v>1113</v>
      </c>
      <c r="D50" s="70" t="s">
        <v>1049</v>
      </c>
      <c r="E50" s="70"/>
      <c r="F50" s="92">
        <v>41760</v>
      </c>
      <c r="G50" s="77">
        <v>5.2500000000002425</v>
      </c>
      <c r="H50" s="75" t="s">
        <v>112</v>
      </c>
      <c r="I50" s="78">
        <v>4.8000000000000001E-2</v>
      </c>
      <c r="J50" s="78">
        <v>4.8600000000000969E-2</v>
      </c>
      <c r="K50" s="77">
        <v>1848124.8799439999</v>
      </c>
      <c r="L50" s="79">
        <v>111.404642</v>
      </c>
      <c r="M50" s="77">
        <v>2058.8968976300002</v>
      </c>
      <c r="N50" s="70"/>
      <c r="O50" s="80">
        <f t="shared" si="0"/>
        <v>2.4309698703295973E-3</v>
      </c>
      <c r="P50" s="80">
        <f>M50/'סכום נכסי הקרן'!$C$42</f>
        <v>6.4649082129768383E-4</v>
      </c>
    </row>
    <row r="51" spans="2:16">
      <c r="B51" s="74" t="s">
        <v>1114</v>
      </c>
      <c r="C51" s="70" t="s">
        <v>1115</v>
      </c>
      <c r="D51" s="70" t="s">
        <v>1049</v>
      </c>
      <c r="E51" s="70"/>
      <c r="F51" s="92">
        <v>41791</v>
      </c>
      <c r="G51" s="77">
        <v>5.3299999999998464</v>
      </c>
      <c r="H51" s="75" t="s">
        <v>112</v>
      </c>
      <c r="I51" s="78">
        <v>4.8000000000000001E-2</v>
      </c>
      <c r="J51" s="78">
        <v>4.8499999999999141E-2</v>
      </c>
      <c r="K51" s="77">
        <v>7399827.1805999996</v>
      </c>
      <c r="L51" s="79">
        <v>110.89858099999999</v>
      </c>
      <c r="M51" s="77">
        <v>8206.303331522</v>
      </c>
      <c r="N51" s="70"/>
      <c r="O51" s="80">
        <f t="shared" si="0"/>
        <v>9.6893031257072777E-3</v>
      </c>
      <c r="P51" s="80">
        <f>M51/'סכום נכסי הקרן'!$C$42</f>
        <v>2.5767680677553678E-3</v>
      </c>
    </row>
    <row r="52" spans="2:16">
      <c r="B52" s="74" t="s">
        <v>1116</v>
      </c>
      <c r="C52" s="70" t="s">
        <v>1117</v>
      </c>
      <c r="D52" s="70" t="s">
        <v>1049</v>
      </c>
      <c r="E52" s="70"/>
      <c r="F52" s="92">
        <v>41821</v>
      </c>
      <c r="G52" s="77">
        <v>5.4200000000003685</v>
      </c>
      <c r="H52" s="75" t="s">
        <v>112</v>
      </c>
      <c r="I52" s="78">
        <v>4.8000000000000001E-2</v>
      </c>
      <c r="J52" s="78">
        <v>4.8500000000003402E-2</v>
      </c>
      <c r="K52" s="77">
        <v>4816354.8831930002</v>
      </c>
      <c r="L52" s="79">
        <v>110.347947</v>
      </c>
      <c r="M52" s="77">
        <v>5314.7487232120002</v>
      </c>
      <c r="N52" s="70"/>
      <c r="O52" s="80">
        <f t="shared" si="0"/>
        <v>6.2752020411382886E-3</v>
      </c>
      <c r="P52" s="80">
        <f>M52/'סכום נכסי הקרן'!$C$42</f>
        <v>1.6688238595216956E-3</v>
      </c>
    </row>
    <row r="53" spans="2:16">
      <c r="B53" s="74" t="s">
        <v>1118</v>
      </c>
      <c r="C53" s="70" t="s">
        <v>1119</v>
      </c>
      <c r="D53" s="70" t="s">
        <v>1049</v>
      </c>
      <c r="E53" s="70"/>
      <c r="F53" s="92">
        <v>41852</v>
      </c>
      <c r="G53" s="77">
        <v>5.5000000000001288</v>
      </c>
      <c r="H53" s="75" t="s">
        <v>112</v>
      </c>
      <c r="I53" s="78">
        <v>4.8000000000000001E-2</v>
      </c>
      <c r="J53" s="78">
        <v>4.8500000000002451E-2</v>
      </c>
      <c r="K53" s="77">
        <v>3544256.3103720006</v>
      </c>
      <c r="L53" s="79">
        <v>109.59935400000001</v>
      </c>
      <c r="M53" s="77">
        <v>3884.482030273</v>
      </c>
      <c r="N53" s="70"/>
      <c r="O53" s="80">
        <f t="shared" si="0"/>
        <v>4.586465105805116E-3</v>
      </c>
      <c r="P53" s="80">
        <f>M53/'סכום נכסי הקרן'!$C$42</f>
        <v>1.2197220661986654E-3</v>
      </c>
    </row>
    <row r="54" spans="2:16">
      <c r="B54" s="74" t="s">
        <v>1120</v>
      </c>
      <c r="C54" s="70" t="s">
        <v>1121</v>
      </c>
      <c r="D54" s="70" t="s">
        <v>1049</v>
      </c>
      <c r="E54" s="70"/>
      <c r="F54" s="92">
        <v>41883</v>
      </c>
      <c r="G54" s="77">
        <v>5.5900000000003471</v>
      </c>
      <c r="H54" s="75" t="s">
        <v>112</v>
      </c>
      <c r="I54" s="78">
        <v>4.8000000000000001E-2</v>
      </c>
      <c r="J54" s="78">
        <v>4.8500000000002708E-2</v>
      </c>
      <c r="K54" s="77">
        <v>5769672.4538789997</v>
      </c>
      <c r="L54" s="79">
        <v>109.061258</v>
      </c>
      <c r="M54" s="77">
        <v>6292.4773361979996</v>
      </c>
      <c r="N54" s="70"/>
      <c r="O54" s="80">
        <f t="shared" si="0"/>
        <v>7.4296206049158549E-3</v>
      </c>
      <c r="P54" s="80">
        <f>M54/'סכום נכסי הקרן'!$C$42</f>
        <v>1.9758293121712026E-3</v>
      </c>
    </row>
    <row r="55" spans="2:16">
      <c r="B55" s="74" t="s">
        <v>1122</v>
      </c>
      <c r="C55" s="70" t="s">
        <v>1123</v>
      </c>
      <c r="D55" s="70" t="s">
        <v>1049</v>
      </c>
      <c r="E55" s="70"/>
      <c r="F55" s="92">
        <v>41913</v>
      </c>
      <c r="G55" s="77">
        <v>5.5400000000000817</v>
      </c>
      <c r="H55" s="75" t="s">
        <v>112</v>
      </c>
      <c r="I55" s="78">
        <v>4.8000000000000001E-2</v>
      </c>
      <c r="J55" s="78">
        <v>4.8500000000001167E-2</v>
      </c>
      <c r="K55" s="77">
        <v>5017782.2869800003</v>
      </c>
      <c r="L55" s="79">
        <v>111.352256</v>
      </c>
      <c r="M55" s="77">
        <v>5587.413795851</v>
      </c>
      <c r="N55" s="70"/>
      <c r="O55" s="80">
        <f t="shared" si="0"/>
        <v>6.5971417055477287E-3</v>
      </c>
      <c r="P55" s="80">
        <f>M55/'סכום נכסי הקרן'!$C$42</f>
        <v>1.7544403209154113E-3</v>
      </c>
    </row>
    <row r="56" spans="2:16">
      <c r="B56" s="74" t="s">
        <v>1124</v>
      </c>
      <c r="C56" s="70" t="s">
        <v>1125</v>
      </c>
      <c r="D56" s="70" t="s">
        <v>1049</v>
      </c>
      <c r="E56" s="70"/>
      <c r="F56" s="92">
        <v>41945</v>
      </c>
      <c r="G56" s="77">
        <v>5.6200000000008199</v>
      </c>
      <c r="H56" s="75" t="s">
        <v>112</v>
      </c>
      <c r="I56" s="78">
        <v>4.8000000000000001E-2</v>
      </c>
      <c r="J56" s="78">
        <v>4.8500000000006836E-2</v>
      </c>
      <c r="K56" s="77">
        <v>2696828.9898509998</v>
      </c>
      <c r="L56" s="79">
        <v>111.221239</v>
      </c>
      <c r="M56" s="77">
        <v>2999.4466027670001</v>
      </c>
      <c r="N56" s="70"/>
      <c r="O56" s="80">
        <f t="shared" si="0"/>
        <v>3.541490750402498E-3</v>
      </c>
      <c r="P56" s="80">
        <f>M56/'סכום נכסי הקרן'!$C$42</f>
        <v>9.4182214752642731E-4</v>
      </c>
    </row>
    <row r="57" spans="2:16">
      <c r="B57" s="74" t="s">
        <v>1126</v>
      </c>
      <c r="C57" s="70" t="s">
        <v>1127</v>
      </c>
      <c r="D57" s="70" t="s">
        <v>1049</v>
      </c>
      <c r="E57" s="70"/>
      <c r="F57" s="92">
        <v>41974</v>
      </c>
      <c r="G57" s="77">
        <v>5.7000000000001982</v>
      </c>
      <c r="H57" s="75" t="s">
        <v>112</v>
      </c>
      <c r="I57" s="78">
        <v>4.8000000000000001E-2</v>
      </c>
      <c r="J57" s="78">
        <v>4.8500000000001486E-2</v>
      </c>
      <c r="K57" s="77">
        <v>9134706.3932639994</v>
      </c>
      <c r="L57" s="79">
        <v>110.473026</v>
      </c>
      <c r="M57" s="77">
        <v>10091.38655367</v>
      </c>
      <c r="N57" s="70"/>
      <c r="O57" s="80">
        <f t="shared" si="0"/>
        <v>1.1915048631167331E-2</v>
      </c>
      <c r="P57" s="80">
        <f>M57/'סכום נכסי הקרן'!$C$42</f>
        <v>3.1686816317146797E-3</v>
      </c>
    </row>
    <row r="58" spans="2:16">
      <c r="B58" s="74" t="s">
        <v>1128</v>
      </c>
      <c r="C58" s="70" t="s">
        <v>1129</v>
      </c>
      <c r="D58" s="70" t="s">
        <v>1049</v>
      </c>
      <c r="E58" s="70"/>
      <c r="F58" s="92">
        <v>42005</v>
      </c>
      <c r="G58" s="77">
        <v>5.7899999999999077</v>
      </c>
      <c r="H58" s="75" t="s">
        <v>112</v>
      </c>
      <c r="I58" s="78">
        <v>4.8000000000000001E-2</v>
      </c>
      <c r="J58" s="78">
        <v>4.8499999999997684E-2</v>
      </c>
      <c r="K58" s="77">
        <v>782255.54925300006</v>
      </c>
      <c r="L58" s="79">
        <v>110.25133599999999</v>
      </c>
      <c r="M58" s="77">
        <v>862.447191352</v>
      </c>
      <c r="N58" s="70"/>
      <c r="O58" s="80">
        <f t="shared" si="0"/>
        <v>1.0183040925169575E-3</v>
      </c>
      <c r="P58" s="80">
        <f>M58/'סכום נכסי הקרן'!$C$42</f>
        <v>2.708072432887962E-4</v>
      </c>
    </row>
    <row r="59" spans="2:16">
      <c r="B59" s="74" t="s">
        <v>1130</v>
      </c>
      <c r="C59" s="70" t="s">
        <v>1131</v>
      </c>
      <c r="D59" s="70" t="s">
        <v>1049</v>
      </c>
      <c r="E59" s="70"/>
      <c r="F59" s="92">
        <v>42036</v>
      </c>
      <c r="G59" s="77">
        <v>5.8699999999994601</v>
      </c>
      <c r="H59" s="75" t="s">
        <v>112</v>
      </c>
      <c r="I59" s="78">
        <v>4.8000000000000001E-2</v>
      </c>
      <c r="J59" s="78">
        <v>4.8599999999995605E-2</v>
      </c>
      <c r="K59" s="77">
        <v>5389910.8804170005</v>
      </c>
      <c r="L59" s="79">
        <v>109.75437100000001</v>
      </c>
      <c r="M59" s="77">
        <v>5915.6627816600003</v>
      </c>
      <c r="N59" s="70"/>
      <c r="O59" s="80">
        <f t="shared" si="0"/>
        <v>6.9847101143332606E-3</v>
      </c>
      <c r="P59" s="80">
        <f>M59/'סכום נכסי הקרן'!$C$42</f>
        <v>1.857510055330023E-3</v>
      </c>
    </row>
    <row r="60" spans="2:16">
      <c r="B60" s="74" t="s">
        <v>1132</v>
      </c>
      <c r="C60" s="70" t="s">
        <v>1133</v>
      </c>
      <c r="D60" s="70" t="s">
        <v>1049</v>
      </c>
      <c r="E60" s="70"/>
      <c r="F60" s="92">
        <v>42064</v>
      </c>
      <c r="G60" s="77">
        <v>5.95</v>
      </c>
      <c r="H60" s="75" t="s">
        <v>112</v>
      </c>
      <c r="I60" s="78">
        <v>4.8000000000000001E-2</v>
      </c>
      <c r="J60" s="78">
        <v>4.8600000000000136E-2</v>
      </c>
      <c r="K60" s="77">
        <v>13362683.419839</v>
      </c>
      <c r="L60" s="79">
        <v>110.346867</v>
      </c>
      <c r="M60" s="77">
        <v>14745.302559780001</v>
      </c>
      <c r="N60" s="70"/>
      <c r="O60" s="80">
        <f t="shared" si="0"/>
        <v>1.7409995756941861E-2</v>
      </c>
      <c r="P60" s="80">
        <f>M60/'סכום נכסי הקרן'!$C$42</f>
        <v>4.6300049182298169E-3</v>
      </c>
    </row>
    <row r="61" spans="2:16">
      <c r="B61" s="74" t="s">
        <v>1134</v>
      </c>
      <c r="C61" s="70" t="s">
        <v>1135</v>
      </c>
      <c r="D61" s="70" t="s">
        <v>1049</v>
      </c>
      <c r="E61" s="70"/>
      <c r="F61" s="92">
        <v>42095</v>
      </c>
      <c r="G61" s="77">
        <v>5.8899999999998416</v>
      </c>
      <c r="H61" s="75" t="s">
        <v>112</v>
      </c>
      <c r="I61" s="78">
        <v>4.8000000000000001E-2</v>
      </c>
      <c r="J61" s="78">
        <v>4.8499999999998961E-2</v>
      </c>
      <c r="K61" s="77">
        <v>7985901.2650650004</v>
      </c>
      <c r="L61" s="79">
        <v>113.380199</v>
      </c>
      <c r="M61" s="77">
        <v>9054.4307425869993</v>
      </c>
      <c r="N61" s="70"/>
      <c r="O61" s="80">
        <f t="shared" si="0"/>
        <v>1.0690699642877693E-2</v>
      </c>
      <c r="P61" s="80">
        <f>M61/'סכום נכסי הקרן'!$C$42</f>
        <v>2.8430789195399552E-3</v>
      </c>
    </row>
    <row r="62" spans="2:16">
      <c r="B62" s="74" t="s">
        <v>1136</v>
      </c>
      <c r="C62" s="70" t="s">
        <v>1137</v>
      </c>
      <c r="D62" s="70" t="s">
        <v>1049</v>
      </c>
      <c r="E62" s="70"/>
      <c r="F62" s="92">
        <v>42125</v>
      </c>
      <c r="G62" s="77">
        <v>5.9699999999996116</v>
      </c>
      <c r="H62" s="75" t="s">
        <v>112</v>
      </c>
      <c r="I62" s="78">
        <v>4.8000000000000001E-2</v>
      </c>
      <c r="J62" s="78">
        <v>4.8499999999996962E-2</v>
      </c>
      <c r="K62" s="77">
        <v>7592872.1845049998</v>
      </c>
      <c r="L62" s="79">
        <v>112.59069100000001</v>
      </c>
      <c r="M62" s="77">
        <v>8548.867268856</v>
      </c>
      <c r="N62" s="70"/>
      <c r="O62" s="80">
        <f t="shared" si="0"/>
        <v>1.0093773408448985E-2</v>
      </c>
      <c r="P62" s="80">
        <f>M62/'סכום נכסי הקרן'!$C$42</f>
        <v>2.6843326774494978E-3</v>
      </c>
    </row>
    <row r="63" spans="2:16">
      <c r="B63" s="74" t="s">
        <v>1138</v>
      </c>
      <c r="C63" s="70" t="s">
        <v>1139</v>
      </c>
      <c r="D63" s="70" t="s">
        <v>1049</v>
      </c>
      <c r="E63" s="70"/>
      <c r="F63" s="92">
        <v>42156</v>
      </c>
      <c r="G63" s="77">
        <v>6.059999999999504</v>
      </c>
      <c r="H63" s="75" t="s">
        <v>112</v>
      </c>
      <c r="I63" s="78">
        <v>4.8000000000000001E-2</v>
      </c>
      <c r="J63" s="78">
        <v>4.8499999999995137E-2</v>
      </c>
      <c r="K63" s="77">
        <v>2856955.0326299993</v>
      </c>
      <c r="L63" s="79">
        <v>111.466797</v>
      </c>
      <c r="M63" s="77">
        <v>3184.5562690430002</v>
      </c>
      <c r="N63" s="70"/>
      <c r="O63" s="80">
        <f t="shared" si="0"/>
        <v>3.7600524578593961E-3</v>
      </c>
      <c r="P63" s="80">
        <f>M63/'סכום נכסי הקרן'!$C$42</f>
        <v>9.9994633058710699E-4</v>
      </c>
    </row>
    <row r="64" spans="2:16">
      <c r="B64" s="74" t="s">
        <v>1140</v>
      </c>
      <c r="C64" s="70" t="s">
        <v>1141</v>
      </c>
      <c r="D64" s="70" t="s">
        <v>1049</v>
      </c>
      <c r="E64" s="70"/>
      <c r="F64" s="92">
        <v>42218</v>
      </c>
      <c r="G64" s="77">
        <v>6.2299999999999018</v>
      </c>
      <c r="H64" s="75" t="s">
        <v>112</v>
      </c>
      <c r="I64" s="78">
        <v>4.8000000000000001E-2</v>
      </c>
      <c r="J64" s="78">
        <v>4.8499999999999134E-2</v>
      </c>
      <c r="K64" s="77">
        <v>3149589.608643</v>
      </c>
      <c r="L64" s="79">
        <v>110.023652</v>
      </c>
      <c r="M64" s="77">
        <v>3465.2935050579999</v>
      </c>
      <c r="N64" s="70"/>
      <c r="O64" s="80">
        <f t="shared" si="0"/>
        <v>4.091523044374757E-3</v>
      </c>
      <c r="P64" s="80">
        <f>M64/'סכום נכסי הקרן'!$C$42</f>
        <v>1.0880974402852647E-3</v>
      </c>
    </row>
    <row r="65" spans="2:16">
      <c r="B65" s="74" t="s">
        <v>1142</v>
      </c>
      <c r="C65" s="70" t="s">
        <v>1143</v>
      </c>
      <c r="D65" s="70" t="s">
        <v>1049</v>
      </c>
      <c r="E65" s="70"/>
      <c r="F65" s="92">
        <v>42309</v>
      </c>
      <c r="G65" s="77">
        <v>6.3299999999997025</v>
      </c>
      <c r="H65" s="75" t="s">
        <v>112</v>
      </c>
      <c r="I65" s="78">
        <v>4.8000000000000001E-2</v>
      </c>
      <c r="J65" s="78">
        <v>4.8499999999997767E-2</v>
      </c>
      <c r="K65" s="77">
        <v>6788689.1653620005</v>
      </c>
      <c r="L65" s="79">
        <v>111.798468</v>
      </c>
      <c r="M65" s="77">
        <v>7589.650480721999</v>
      </c>
      <c r="N65" s="70"/>
      <c r="O65" s="80">
        <f t="shared" si="0"/>
        <v>8.9612120287352864E-3</v>
      </c>
      <c r="P65" s="80">
        <f>M65/'סכום נכסי הקרן'!$C$42</f>
        <v>2.3831399125873506E-3</v>
      </c>
    </row>
    <row r="66" spans="2:16">
      <c r="B66" s="74" t="s">
        <v>1144</v>
      </c>
      <c r="C66" s="70" t="s">
        <v>1145</v>
      </c>
      <c r="D66" s="70" t="s">
        <v>1049</v>
      </c>
      <c r="E66" s="70"/>
      <c r="F66" s="92">
        <v>42339</v>
      </c>
      <c r="G66" s="77">
        <v>6.4099999999997852</v>
      </c>
      <c r="H66" s="75" t="s">
        <v>112</v>
      </c>
      <c r="I66" s="78">
        <v>4.8000000000000001E-2</v>
      </c>
      <c r="J66" s="78">
        <v>4.8499999999999183E-2</v>
      </c>
      <c r="K66" s="77">
        <v>5421219.9766650014</v>
      </c>
      <c r="L66" s="79">
        <v>111.24517400000001</v>
      </c>
      <c r="M66" s="77">
        <v>6030.8456218299998</v>
      </c>
      <c r="N66" s="70"/>
      <c r="O66" s="80">
        <f t="shared" si="0"/>
        <v>7.1207081890083809E-3</v>
      </c>
      <c r="P66" s="80">
        <f>M66/'סכום נכסי הקרן'!$C$42</f>
        <v>1.8936773102453221E-3</v>
      </c>
    </row>
    <row r="67" spans="2:16">
      <c r="B67" s="74" t="s">
        <v>1146</v>
      </c>
      <c r="C67" s="70" t="s">
        <v>1147</v>
      </c>
      <c r="D67" s="70" t="s">
        <v>1049</v>
      </c>
      <c r="E67" s="70"/>
      <c r="F67" s="92">
        <v>42370</v>
      </c>
      <c r="G67" s="77">
        <v>6.4900000000002738</v>
      </c>
      <c r="H67" s="75" t="s">
        <v>112</v>
      </c>
      <c r="I67" s="78">
        <v>4.8000000000000001E-2</v>
      </c>
      <c r="J67" s="78">
        <v>4.8500000000000619E-2</v>
      </c>
      <c r="K67" s="77">
        <v>2889790.7248829994</v>
      </c>
      <c r="L67" s="79">
        <v>111.25303099999999</v>
      </c>
      <c r="M67" s="77">
        <v>3214.979764188</v>
      </c>
      <c r="N67" s="70"/>
      <c r="O67" s="80">
        <f t="shared" si="0"/>
        <v>3.7959739263567975E-3</v>
      </c>
      <c r="P67" s="80">
        <f>M67/'סכום נכסי הקרן'!$C$42</f>
        <v>1.0094992666208041E-3</v>
      </c>
    </row>
    <row r="68" spans="2:16">
      <c r="B68" s="74" t="s">
        <v>1148</v>
      </c>
      <c r="C68" s="70" t="s">
        <v>1149</v>
      </c>
      <c r="D68" s="70" t="s">
        <v>1049</v>
      </c>
      <c r="E68" s="70"/>
      <c r="F68" s="92">
        <v>42461</v>
      </c>
      <c r="G68" s="77">
        <v>6.5900000000000158</v>
      </c>
      <c r="H68" s="75" t="s">
        <v>112</v>
      </c>
      <c r="I68" s="78">
        <v>4.8000000000000001E-2</v>
      </c>
      <c r="J68" s="78">
        <v>4.8500000000000265E-2</v>
      </c>
      <c r="K68" s="77">
        <v>7872738.8666579993</v>
      </c>
      <c r="L68" s="79">
        <v>113.606859</v>
      </c>
      <c r="M68" s="77">
        <v>8943.9713295150013</v>
      </c>
      <c r="N68" s="70"/>
      <c r="O68" s="80">
        <f t="shared" si="0"/>
        <v>1.0560278588097624E-2</v>
      </c>
      <c r="P68" s="80">
        <f>M68/'סכום נכסי הקרן'!$C$42</f>
        <v>2.8083948142993394E-3</v>
      </c>
    </row>
    <row r="69" spans="2:16">
      <c r="B69" s="74" t="s">
        <v>1150</v>
      </c>
      <c r="C69" s="70" t="s">
        <v>1151</v>
      </c>
      <c r="D69" s="70" t="s">
        <v>1049</v>
      </c>
      <c r="E69" s="70"/>
      <c r="F69" s="92">
        <v>42491</v>
      </c>
      <c r="G69" s="77">
        <v>6.6699999999998942</v>
      </c>
      <c r="H69" s="75" t="s">
        <v>112</v>
      </c>
      <c r="I69" s="78">
        <v>4.8000000000000001E-2</v>
      </c>
      <c r="J69" s="78">
        <v>4.8499999999999328E-2</v>
      </c>
      <c r="K69" s="77">
        <v>8464558.5033599995</v>
      </c>
      <c r="L69" s="79">
        <v>113.393186</v>
      </c>
      <c r="M69" s="77">
        <v>9598.2325915089987</v>
      </c>
      <c r="N69" s="70"/>
      <c r="O69" s="80">
        <f t="shared" si="0"/>
        <v>1.1332774489695243E-2</v>
      </c>
      <c r="P69" s="80">
        <f>M69/'סכום נכסי הקרן'!$C$42</f>
        <v>3.0138319593533947E-3</v>
      </c>
    </row>
    <row r="70" spans="2:16">
      <c r="B70" s="74" t="s">
        <v>1152</v>
      </c>
      <c r="C70" s="70" t="s">
        <v>1153</v>
      </c>
      <c r="D70" s="70" t="s">
        <v>1049</v>
      </c>
      <c r="E70" s="70"/>
      <c r="F70" s="92">
        <v>42522</v>
      </c>
      <c r="G70" s="77">
        <v>6.7500000000003233</v>
      </c>
      <c r="H70" s="75" t="s">
        <v>112</v>
      </c>
      <c r="I70" s="78">
        <v>4.8000000000000001E-2</v>
      </c>
      <c r="J70" s="78">
        <v>4.8500000000003041E-2</v>
      </c>
      <c r="K70" s="77">
        <v>4820157.4950599996</v>
      </c>
      <c r="L70" s="79">
        <v>112.487043</v>
      </c>
      <c r="M70" s="77">
        <v>5422.0526157109998</v>
      </c>
      <c r="N70" s="70"/>
      <c r="O70" s="80">
        <f t="shared" si="0"/>
        <v>6.4018973263341734E-3</v>
      </c>
      <c r="P70" s="80">
        <f>M70/'סכום נכסי הקרן'!$C$42</f>
        <v>1.7025171356007309E-3</v>
      </c>
    </row>
    <row r="71" spans="2:16">
      <c r="B71" s="74" t="s">
        <v>1154</v>
      </c>
      <c r="C71" s="70" t="s">
        <v>1155</v>
      </c>
      <c r="D71" s="70" t="s">
        <v>1049</v>
      </c>
      <c r="E71" s="70"/>
      <c r="F71" s="92">
        <v>42552</v>
      </c>
      <c r="G71" s="77">
        <v>6.8300000000016654</v>
      </c>
      <c r="H71" s="75" t="s">
        <v>112</v>
      </c>
      <c r="I71" s="78">
        <v>4.8000000000000001E-2</v>
      </c>
      <c r="J71" s="78">
        <v>4.8500000000013276E-2</v>
      </c>
      <c r="K71" s="77">
        <v>1483684.7791139998</v>
      </c>
      <c r="L71" s="79">
        <v>111.70478</v>
      </c>
      <c r="M71" s="77">
        <v>1657.3468139279998</v>
      </c>
      <c r="N71" s="70"/>
      <c r="O71" s="80">
        <f t="shared" si="0"/>
        <v>1.9568537764001023E-3</v>
      </c>
      <c r="P71" s="80">
        <f>M71/'סכום נכסי הקרן'!$C$42</f>
        <v>5.2040464199289008E-4</v>
      </c>
    </row>
    <row r="72" spans="2:16">
      <c r="B72" s="74" t="s">
        <v>1156</v>
      </c>
      <c r="C72" s="70" t="s">
        <v>1157</v>
      </c>
      <c r="D72" s="70" t="s">
        <v>1049</v>
      </c>
      <c r="E72" s="70"/>
      <c r="F72" s="92">
        <v>42583</v>
      </c>
      <c r="G72" s="77">
        <v>6.9200000000001385</v>
      </c>
      <c r="H72" s="75" t="s">
        <v>112</v>
      </c>
      <c r="I72" s="78">
        <v>4.8000000000000001E-2</v>
      </c>
      <c r="J72" s="78">
        <v>4.8500000000001098E-2</v>
      </c>
      <c r="K72" s="77">
        <v>12701944.912583999</v>
      </c>
      <c r="L72" s="79">
        <v>110.934865</v>
      </c>
      <c r="M72" s="77">
        <v>14090.885413737002</v>
      </c>
      <c r="N72" s="70"/>
      <c r="O72" s="80">
        <f t="shared" si="0"/>
        <v>1.6637315800753252E-2</v>
      </c>
      <c r="P72" s="80">
        <f>M72/'סכום נכסי הקרן'!$C$42</f>
        <v>4.4245188257967145E-3</v>
      </c>
    </row>
    <row r="73" spans="2:16">
      <c r="B73" s="74" t="s">
        <v>1158</v>
      </c>
      <c r="C73" s="70" t="s">
        <v>1159</v>
      </c>
      <c r="D73" s="70" t="s">
        <v>1049</v>
      </c>
      <c r="E73" s="70"/>
      <c r="F73" s="92">
        <v>42614</v>
      </c>
      <c r="G73" s="77">
        <v>6.9999999999995328</v>
      </c>
      <c r="H73" s="75" t="s">
        <v>112</v>
      </c>
      <c r="I73" s="78">
        <v>4.8000000000000001E-2</v>
      </c>
      <c r="J73" s="78">
        <v>4.8499999999996497E-2</v>
      </c>
      <c r="K73" s="77">
        <v>3891098.9227080001</v>
      </c>
      <c r="L73" s="79">
        <v>110.044196</v>
      </c>
      <c r="M73" s="77">
        <v>4281.9285309300003</v>
      </c>
      <c r="N73" s="70"/>
      <c r="O73" s="80">
        <f t="shared" si="0"/>
        <v>5.0557360388359405E-3</v>
      </c>
      <c r="P73" s="80">
        <f>M73/'סכום נכסי הקרן'!$C$42</f>
        <v>1.3445197260170882E-3</v>
      </c>
    </row>
    <row r="74" spans="2:16">
      <c r="B74" s="74" t="s">
        <v>1160</v>
      </c>
      <c r="C74" s="70" t="s">
        <v>1161</v>
      </c>
      <c r="D74" s="70" t="s">
        <v>1049</v>
      </c>
      <c r="E74" s="70"/>
      <c r="F74" s="92">
        <v>42644</v>
      </c>
      <c r="G74" s="77">
        <v>6.9199999999994191</v>
      </c>
      <c r="H74" s="75" t="s">
        <v>112</v>
      </c>
      <c r="I74" s="78">
        <v>4.8000000000000001E-2</v>
      </c>
      <c r="J74" s="78">
        <v>4.8499999999994658E-2</v>
      </c>
      <c r="K74" s="77">
        <v>2992988.614821</v>
      </c>
      <c r="L74" s="79">
        <v>112.57871</v>
      </c>
      <c r="M74" s="77">
        <v>3369.4679868879998</v>
      </c>
      <c r="N74" s="70"/>
      <c r="O74" s="80">
        <f t="shared" si="0"/>
        <v>3.9783804446903628E-3</v>
      </c>
      <c r="P74" s="80">
        <f>M74/'סכום נכסי הקרן'!$C$42</f>
        <v>1.0580083581100909E-3</v>
      </c>
    </row>
    <row r="75" spans="2:16">
      <c r="B75" s="74" t="s">
        <v>1162</v>
      </c>
      <c r="C75" s="70" t="s">
        <v>1163</v>
      </c>
      <c r="D75" s="70" t="s">
        <v>1049</v>
      </c>
      <c r="E75" s="70"/>
      <c r="F75" s="92">
        <v>42675</v>
      </c>
      <c r="G75" s="77">
        <v>7.0099999999995326</v>
      </c>
      <c r="H75" s="75" t="s">
        <v>112</v>
      </c>
      <c r="I75" s="78">
        <v>4.8000000000000001E-2</v>
      </c>
      <c r="J75" s="78">
        <v>4.8499999999996636E-2</v>
      </c>
      <c r="K75" s="77">
        <v>4365453.9358980004</v>
      </c>
      <c r="L75" s="79">
        <v>112.237318</v>
      </c>
      <c r="M75" s="77">
        <v>4899.6684202289998</v>
      </c>
      <c r="N75" s="70"/>
      <c r="O75" s="80">
        <f t="shared" si="0"/>
        <v>5.7851106181629709E-3</v>
      </c>
      <c r="P75" s="80">
        <f>M75/'סכום נכסי הקרן'!$C$42</f>
        <v>1.5384892097930645E-3</v>
      </c>
    </row>
    <row r="76" spans="2:16">
      <c r="B76" s="74" t="s">
        <v>1164</v>
      </c>
      <c r="C76" s="70" t="s">
        <v>1165</v>
      </c>
      <c r="D76" s="70" t="s">
        <v>1049</v>
      </c>
      <c r="E76" s="70"/>
      <c r="F76" s="92">
        <v>42705</v>
      </c>
      <c r="G76" s="77">
        <v>7.0899999999999581</v>
      </c>
      <c r="H76" s="75" t="s">
        <v>112</v>
      </c>
      <c r="I76" s="78">
        <v>4.8000000000000001E-2</v>
      </c>
      <c r="J76" s="78">
        <v>4.859999999999922E-2</v>
      </c>
      <c r="K76" s="77">
        <v>4877307.698229</v>
      </c>
      <c r="L76" s="79">
        <v>111.55238900000001</v>
      </c>
      <c r="M76" s="77">
        <v>5440.7532488470006</v>
      </c>
      <c r="N76" s="70"/>
      <c r="O76" s="80">
        <f t="shared" si="0"/>
        <v>6.4239774391178853E-3</v>
      </c>
      <c r="P76" s="80">
        <f>M76/'סכום נכסי הקרן'!$C$42</f>
        <v>1.7083891089320795E-3</v>
      </c>
    </row>
    <row r="77" spans="2:16">
      <c r="B77" s="74" t="s">
        <v>1166</v>
      </c>
      <c r="C77" s="70" t="s">
        <v>1167</v>
      </c>
      <c r="D77" s="70" t="s">
        <v>1049</v>
      </c>
      <c r="E77" s="70"/>
      <c r="F77" s="92">
        <v>42736</v>
      </c>
      <c r="G77" s="77">
        <v>7.1700000000003028</v>
      </c>
      <c r="H77" s="75" t="s">
        <v>112</v>
      </c>
      <c r="I77" s="78">
        <v>4.8000000000000001E-2</v>
      </c>
      <c r="J77" s="78">
        <v>4.8500000000001535E-2</v>
      </c>
      <c r="K77" s="77">
        <v>9879102.3615930006</v>
      </c>
      <c r="L77" s="79">
        <v>111.589361</v>
      </c>
      <c r="M77" s="77">
        <v>11024.027218598001</v>
      </c>
      <c r="N77" s="70"/>
      <c r="O77" s="80">
        <f t="shared" si="0"/>
        <v>1.3016231191058472E-2</v>
      </c>
      <c r="P77" s="80">
        <f>M77/'סכום נכסי הקרן'!$C$42</f>
        <v>3.4615295300912188E-3</v>
      </c>
    </row>
    <row r="78" spans="2:16">
      <c r="B78" s="74" t="s">
        <v>1168</v>
      </c>
      <c r="C78" s="70" t="s">
        <v>1169</v>
      </c>
      <c r="D78" s="70" t="s">
        <v>1049</v>
      </c>
      <c r="E78" s="70"/>
      <c r="F78" s="92">
        <v>42767</v>
      </c>
      <c r="G78" s="77">
        <v>7.259999999999966</v>
      </c>
      <c r="H78" s="75" t="s">
        <v>112</v>
      </c>
      <c r="I78" s="78">
        <v>4.8000000000000001E-2</v>
      </c>
      <c r="J78" s="78">
        <v>4.8499999999999995E-2</v>
      </c>
      <c r="K78" s="77">
        <v>5400236.2206690004</v>
      </c>
      <c r="L78" s="79">
        <v>111.140078</v>
      </c>
      <c r="M78" s="77">
        <v>6001.8267532200007</v>
      </c>
      <c r="N78" s="70"/>
      <c r="O78" s="80">
        <f t="shared" ref="O78:O141" si="2">IFERROR(M78/$M$11,0)</f>
        <v>7.0864451837344576E-3</v>
      </c>
      <c r="P78" s="80">
        <f>M78/'סכום נכסי הקרן'!$C$42</f>
        <v>1.8845654250302815E-3</v>
      </c>
    </row>
    <row r="79" spans="2:16">
      <c r="B79" s="74" t="s">
        <v>1170</v>
      </c>
      <c r="C79" s="70" t="s">
        <v>1171</v>
      </c>
      <c r="D79" s="70" t="s">
        <v>1049</v>
      </c>
      <c r="E79" s="70"/>
      <c r="F79" s="92">
        <v>42795</v>
      </c>
      <c r="G79" s="77">
        <v>7.3400000000004235</v>
      </c>
      <c r="H79" s="75" t="s">
        <v>112</v>
      </c>
      <c r="I79" s="78">
        <v>4.8000000000000001E-2</v>
      </c>
      <c r="J79" s="78">
        <v>4.8500000000003166E-2</v>
      </c>
      <c r="K79" s="77">
        <v>6690681.7018409995</v>
      </c>
      <c r="L79" s="79">
        <v>110.93251600000001</v>
      </c>
      <c r="M79" s="77">
        <v>7422.1415751289996</v>
      </c>
      <c r="N79" s="70"/>
      <c r="O79" s="80">
        <f t="shared" si="2"/>
        <v>8.7634317984686787E-3</v>
      </c>
      <c r="P79" s="80">
        <f>M79/'סכום נכסי הקרן'!$C$42</f>
        <v>2.3305423444059861E-3</v>
      </c>
    </row>
    <row r="80" spans="2:16">
      <c r="B80" s="74" t="s">
        <v>1172</v>
      </c>
      <c r="C80" s="70" t="s">
        <v>1173</v>
      </c>
      <c r="D80" s="70" t="s">
        <v>1049</v>
      </c>
      <c r="E80" s="70"/>
      <c r="F80" s="92">
        <v>42826</v>
      </c>
      <c r="G80" s="77">
        <v>7.2499999999998606</v>
      </c>
      <c r="H80" s="75" t="s">
        <v>112</v>
      </c>
      <c r="I80" s="78">
        <v>4.8000000000000001E-2</v>
      </c>
      <c r="J80" s="78">
        <v>4.8499999999998232E-2</v>
      </c>
      <c r="K80" s="77">
        <v>4721816.9560470004</v>
      </c>
      <c r="L80" s="79">
        <v>113.146908</v>
      </c>
      <c r="M80" s="77">
        <v>5342.5899001669995</v>
      </c>
      <c r="N80" s="70"/>
      <c r="O80" s="80">
        <f t="shared" si="2"/>
        <v>6.3080745285416292E-3</v>
      </c>
      <c r="P80" s="80">
        <f>M80/'סכום נכסי הקרן'!$C$42</f>
        <v>1.6775659511612773E-3</v>
      </c>
    </row>
    <row r="81" spans="2:16">
      <c r="B81" s="74" t="s">
        <v>1174</v>
      </c>
      <c r="C81" s="70" t="s">
        <v>1175</v>
      </c>
      <c r="D81" s="70" t="s">
        <v>1049</v>
      </c>
      <c r="E81" s="70"/>
      <c r="F81" s="92">
        <v>42856</v>
      </c>
      <c r="G81" s="77">
        <v>7.3299999999998109</v>
      </c>
      <c r="H81" s="75" t="s">
        <v>112</v>
      </c>
      <c r="I81" s="78">
        <v>4.8000000000000001E-2</v>
      </c>
      <c r="J81" s="78">
        <v>4.8499999999998489E-2</v>
      </c>
      <c r="K81" s="77">
        <v>8533449.6176219992</v>
      </c>
      <c r="L81" s="79">
        <v>112.359542</v>
      </c>
      <c r="M81" s="77">
        <v>9588.1449397570013</v>
      </c>
      <c r="N81" s="70"/>
      <c r="O81" s="80">
        <f t="shared" si="2"/>
        <v>1.1320863850799379E-2</v>
      </c>
      <c r="P81" s="80">
        <f>M81/'סכום נכסי הקרן'!$C$42</f>
        <v>3.0106644504443178E-3</v>
      </c>
    </row>
    <row r="82" spans="2:16">
      <c r="B82" s="74" t="s">
        <v>1176</v>
      </c>
      <c r="C82" s="70" t="s">
        <v>1177</v>
      </c>
      <c r="D82" s="70" t="s">
        <v>1049</v>
      </c>
      <c r="E82" s="70"/>
      <c r="F82" s="92">
        <v>42887</v>
      </c>
      <c r="G82" s="77">
        <v>7.4200000000002433</v>
      </c>
      <c r="H82" s="75" t="s">
        <v>112</v>
      </c>
      <c r="I82" s="78">
        <v>4.8000000000000001E-2</v>
      </c>
      <c r="J82" s="78">
        <v>4.8500000000002028E-2</v>
      </c>
      <c r="K82" s="77">
        <v>7493726.7130530002</v>
      </c>
      <c r="L82" s="79">
        <v>111.70463599999999</v>
      </c>
      <c r="M82" s="77">
        <v>8370.8401248379996</v>
      </c>
      <c r="N82" s="70"/>
      <c r="O82" s="80">
        <f t="shared" si="2"/>
        <v>9.8835741392642295E-3</v>
      </c>
      <c r="P82" s="80">
        <f>M82/'סכום נכסי הקרן'!$C$42</f>
        <v>2.6284323967302632E-3</v>
      </c>
    </row>
    <row r="83" spans="2:16">
      <c r="B83" s="74" t="s">
        <v>1178</v>
      </c>
      <c r="C83" s="70" t="s">
        <v>1179</v>
      </c>
      <c r="D83" s="70" t="s">
        <v>1049</v>
      </c>
      <c r="E83" s="70"/>
      <c r="F83" s="92">
        <v>42918</v>
      </c>
      <c r="G83" s="77">
        <v>7.4999999999994467</v>
      </c>
      <c r="H83" s="75" t="s">
        <v>112</v>
      </c>
      <c r="I83" s="78">
        <v>4.8000000000000001E-2</v>
      </c>
      <c r="J83" s="78">
        <v>4.8499999999995567E-2</v>
      </c>
      <c r="K83" s="77">
        <v>3253370.3806919996</v>
      </c>
      <c r="L83" s="79">
        <v>110.78368</v>
      </c>
      <c r="M83" s="77">
        <v>3604.2034294959994</v>
      </c>
      <c r="N83" s="70"/>
      <c r="O83" s="80">
        <f t="shared" si="2"/>
        <v>4.255536036665555E-3</v>
      </c>
      <c r="P83" s="80">
        <f>M83/'סכום נכסי הקרן'!$C$42</f>
        <v>1.1317149673405024E-3</v>
      </c>
    </row>
    <row r="84" spans="2:16">
      <c r="B84" s="74" t="s">
        <v>1180</v>
      </c>
      <c r="C84" s="70" t="s">
        <v>1181</v>
      </c>
      <c r="D84" s="70" t="s">
        <v>1049</v>
      </c>
      <c r="E84" s="70"/>
      <c r="F84" s="92">
        <v>42949</v>
      </c>
      <c r="G84" s="77">
        <v>7.5900000000003347</v>
      </c>
      <c r="H84" s="75" t="s">
        <v>112</v>
      </c>
      <c r="I84" s="78">
        <v>4.8000000000000001E-2</v>
      </c>
      <c r="J84" s="78">
        <v>4.8500000000001584E-2</v>
      </c>
      <c r="K84" s="77">
        <v>7966499.617656</v>
      </c>
      <c r="L84" s="79">
        <v>111.143379</v>
      </c>
      <c r="M84" s="77">
        <v>8854.2368483559985</v>
      </c>
      <c r="N84" s="70"/>
      <c r="O84" s="80">
        <f t="shared" si="2"/>
        <v>1.0454327765461338E-2</v>
      </c>
      <c r="P84" s="80">
        <f>M84/'סכום נכסי הקרן'!$C$42</f>
        <v>2.7802183094486187E-3</v>
      </c>
    </row>
    <row r="85" spans="2:16">
      <c r="B85" s="74" t="s">
        <v>1182</v>
      </c>
      <c r="C85" s="70" t="s">
        <v>1183</v>
      </c>
      <c r="D85" s="70" t="s">
        <v>1049</v>
      </c>
      <c r="E85" s="70"/>
      <c r="F85" s="92">
        <v>42979</v>
      </c>
      <c r="G85" s="77">
        <v>7.6699999999999671</v>
      </c>
      <c r="H85" s="75" t="s">
        <v>112</v>
      </c>
      <c r="I85" s="78">
        <v>4.8000000000000001E-2</v>
      </c>
      <c r="J85" s="78">
        <v>4.8499999999999627E-2</v>
      </c>
      <c r="K85" s="77">
        <v>3578452.0608840003</v>
      </c>
      <c r="L85" s="79">
        <v>110.831519</v>
      </c>
      <c r="M85" s="77">
        <v>3966.0527814389998</v>
      </c>
      <c r="N85" s="70"/>
      <c r="O85" s="80">
        <f t="shared" si="2"/>
        <v>4.6827768922830882E-3</v>
      </c>
      <c r="P85" s="80">
        <f>M85/'סכום נכסי הקרן'!$C$42</f>
        <v>1.2453351709519338E-3</v>
      </c>
    </row>
    <row r="86" spans="2:16">
      <c r="B86" s="74" t="s">
        <v>1184</v>
      </c>
      <c r="C86" s="70" t="s">
        <v>1185</v>
      </c>
      <c r="D86" s="70" t="s">
        <v>1049</v>
      </c>
      <c r="E86" s="70"/>
      <c r="F86" s="92">
        <v>43009</v>
      </c>
      <c r="G86" s="77">
        <v>7.5699999999995775</v>
      </c>
      <c r="H86" s="75" t="s">
        <v>112</v>
      </c>
      <c r="I86" s="78">
        <v>4.8000000000000001E-2</v>
      </c>
      <c r="J86" s="78">
        <v>4.8499999999997018E-2</v>
      </c>
      <c r="K86" s="77">
        <v>6839316.6401460003</v>
      </c>
      <c r="L86" s="79">
        <v>112.704549</v>
      </c>
      <c r="M86" s="77">
        <v>7708.2209501179996</v>
      </c>
      <c r="N86" s="70"/>
      <c r="O86" s="80">
        <f t="shared" si="2"/>
        <v>9.1012099270974187E-3</v>
      </c>
      <c r="P86" s="80">
        <f>M86/'סכום נכסי הקרן'!$C$42</f>
        <v>2.4203708784651026E-3</v>
      </c>
    </row>
    <row r="87" spans="2:16">
      <c r="B87" s="74" t="s">
        <v>1186</v>
      </c>
      <c r="C87" s="70" t="s">
        <v>1187</v>
      </c>
      <c r="D87" s="70" t="s">
        <v>1049</v>
      </c>
      <c r="E87" s="70"/>
      <c r="F87" s="92">
        <v>43040</v>
      </c>
      <c r="G87" s="77">
        <v>7.6500000000000776</v>
      </c>
      <c r="H87" s="75" t="s">
        <v>112</v>
      </c>
      <c r="I87" s="78">
        <v>4.8000000000000001E-2</v>
      </c>
      <c r="J87" s="78">
        <v>4.8500000000001028E-2</v>
      </c>
      <c r="K87" s="77">
        <v>7337514.3073049998</v>
      </c>
      <c r="L87" s="79">
        <v>112.133321</v>
      </c>
      <c r="M87" s="77">
        <v>8227.7984402790007</v>
      </c>
      <c r="N87" s="70"/>
      <c r="O87" s="80">
        <f t="shared" si="2"/>
        <v>9.7146827169864117E-3</v>
      </c>
      <c r="P87" s="80">
        <f>M87/'סכום נכסי הקרן'!$C$42</f>
        <v>2.5835175026251724E-3</v>
      </c>
    </row>
    <row r="88" spans="2:16">
      <c r="B88" s="74" t="s">
        <v>1188</v>
      </c>
      <c r="C88" s="70" t="s">
        <v>1189</v>
      </c>
      <c r="D88" s="70" t="s">
        <v>1049</v>
      </c>
      <c r="E88" s="70"/>
      <c r="F88" s="92">
        <v>43070</v>
      </c>
      <c r="G88" s="77">
        <v>7.7400000000004185</v>
      </c>
      <c r="H88" s="75" t="s">
        <v>112</v>
      </c>
      <c r="I88" s="78">
        <v>4.8000000000000001E-2</v>
      </c>
      <c r="J88" s="78">
        <v>4.8500000000002687E-2</v>
      </c>
      <c r="K88" s="77">
        <v>7514127.5869379994</v>
      </c>
      <c r="L88" s="79">
        <v>111.371229</v>
      </c>
      <c r="M88" s="77">
        <v>8368.5762384749996</v>
      </c>
      <c r="N88" s="70"/>
      <c r="O88" s="80">
        <f t="shared" si="2"/>
        <v>9.880901135315057E-3</v>
      </c>
      <c r="P88" s="80">
        <f>M88/'סכום נכסי הקרן'!$C$42</f>
        <v>2.6277215394960689E-3</v>
      </c>
    </row>
    <row r="89" spans="2:16">
      <c r="B89" s="74" t="s">
        <v>1190</v>
      </c>
      <c r="C89" s="70" t="s">
        <v>1191</v>
      </c>
      <c r="D89" s="70" t="s">
        <v>1049</v>
      </c>
      <c r="E89" s="70"/>
      <c r="F89" s="92">
        <v>43101</v>
      </c>
      <c r="G89" s="77">
        <v>7.8199999999997143</v>
      </c>
      <c r="H89" s="75" t="s">
        <v>112</v>
      </c>
      <c r="I89" s="78">
        <v>4.8000000000000001E-2</v>
      </c>
      <c r="J89" s="78">
        <v>4.8499999999998628E-2</v>
      </c>
      <c r="K89" s="77">
        <v>10258641.884726999</v>
      </c>
      <c r="L89" s="79">
        <v>111.25304300000001</v>
      </c>
      <c r="M89" s="77">
        <v>11413.051255943001</v>
      </c>
      <c r="N89" s="70"/>
      <c r="O89" s="80">
        <f t="shared" si="2"/>
        <v>1.3475557597693148E-2</v>
      </c>
      <c r="P89" s="80">
        <f>M89/'סכום נכסי הקרן'!$C$42</f>
        <v>3.5836825479024616E-3</v>
      </c>
    </row>
    <row r="90" spans="2:16">
      <c r="B90" s="74" t="s">
        <v>1192</v>
      </c>
      <c r="C90" s="70" t="s">
        <v>1193</v>
      </c>
      <c r="D90" s="70" t="s">
        <v>1049</v>
      </c>
      <c r="E90" s="70"/>
      <c r="F90" s="92">
        <v>43132</v>
      </c>
      <c r="G90" s="77">
        <v>7.9100000000003172</v>
      </c>
      <c r="H90" s="75" t="s">
        <v>112</v>
      </c>
      <c r="I90" s="78">
        <v>4.8000000000000001E-2</v>
      </c>
      <c r="J90" s="78">
        <v>4.8500000000002243E-2</v>
      </c>
      <c r="K90" s="77">
        <v>9848598.1977839991</v>
      </c>
      <c r="L90" s="79">
        <v>110.699871</v>
      </c>
      <c r="M90" s="77">
        <v>10902.385526983</v>
      </c>
      <c r="N90" s="70"/>
      <c r="O90" s="80">
        <f t="shared" si="2"/>
        <v>1.2872607055419441E-2</v>
      </c>
      <c r="P90" s="80">
        <f>M90/'סכום נכסי הקרן'!$C$42</f>
        <v>3.4233342046202132E-3</v>
      </c>
    </row>
    <row r="91" spans="2:16">
      <c r="B91" s="74" t="s">
        <v>1194</v>
      </c>
      <c r="C91" s="70" t="s">
        <v>1195</v>
      </c>
      <c r="D91" s="70" t="s">
        <v>1049</v>
      </c>
      <c r="E91" s="70"/>
      <c r="F91" s="92">
        <v>43161</v>
      </c>
      <c r="G91" s="77">
        <v>7.9900000000002258</v>
      </c>
      <c r="H91" s="75" t="s">
        <v>112</v>
      </c>
      <c r="I91" s="78">
        <v>4.8000000000000001E-2</v>
      </c>
      <c r="J91" s="78">
        <v>4.8500000000002735E-2</v>
      </c>
      <c r="K91" s="77">
        <v>2316678.828315</v>
      </c>
      <c r="L91" s="79">
        <v>110.815612</v>
      </c>
      <c r="M91" s="77">
        <v>2567.241832058</v>
      </c>
      <c r="N91" s="70"/>
      <c r="O91" s="80">
        <f t="shared" si="2"/>
        <v>3.0311802163414058E-3</v>
      </c>
      <c r="P91" s="80">
        <f>M91/'סכום נכסי הקרן'!$C$42</f>
        <v>8.061104382581899E-4</v>
      </c>
    </row>
    <row r="92" spans="2:16">
      <c r="B92" s="74" t="s">
        <v>1196</v>
      </c>
      <c r="C92" s="70" t="s">
        <v>1197</v>
      </c>
      <c r="D92" s="70" t="s">
        <v>1049</v>
      </c>
      <c r="E92" s="70"/>
      <c r="F92" s="92">
        <v>43221</v>
      </c>
      <c r="G92" s="77">
        <v>7.9600000000003392</v>
      </c>
      <c r="H92" s="75" t="s">
        <v>112</v>
      </c>
      <c r="I92" s="78">
        <v>4.8000000000000001E-2</v>
      </c>
      <c r="J92" s="78">
        <v>4.8500000000002472E-2</v>
      </c>
      <c r="K92" s="77">
        <v>9376685.738202</v>
      </c>
      <c r="L92" s="79">
        <v>112.135518</v>
      </c>
      <c r="M92" s="77">
        <v>10514.595125763999</v>
      </c>
      <c r="N92" s="70"/>
      <c r="O92" s="80">
        <f t="shared" si="2"/>
        <v>1.2414737221115659E-2</v>
      </c>
      <c r="P92" s="80">
        <f>M92/'סכום נכסי הקרן'!$C$42</f>
        <v>3.3015685468721179E-3</v>
      </c>
    </row>
    <row r="93" spans="2:16">
      <c r="B93" s="74" t="s">
        <v>1198</v>
      </c>
      <c r="C93" s="70" t="s">
        <v>1199</v>
      </c>
      <c r="D93" s="70" t="s">
        <v>1049</v>
      </c>
      <c r="E93" s="70"/>
      <c r="F93" s="92">
        <v>43252</v>
      </c>
      <c r="G93" s="77">
        <v>8.0400000000004201</v>
      </c>
      <c r="H93" s="75" t="s">
        <v>112</v>
      </c>
      <c r="I93" s="78">
        <v>4.8000000000000001E-2</v>
      </c>
      <c r="J93" s="78">
        <v>4.8500000000002749E-2</v>
      </c>
      <c r="K93" s="77">
        <v>5225316.0747870002</v>
      </c>
      <c r="L93" s="79">
        <v>111.25162</v>
      </c>
      <c r="M93" s="77">
        <v>5813.2488062640005</v>
      </c>
      <c r="N93" s="70"/>
      <c r="O93" s="80">
        <f t="shared" si="2"/>
        <v>6.8637884262317652E-3</v>
      </c>
      <c r="P93" s="80">
        <f>M93/'סכום נכסי הקרן'!$C$42</f>
        <v>1.8253522065604538E-3</v>
      </c>
    </row>
    <row r="94" spans="2:16">
      <c r="B94" s="74" t="s">
        <v>1200</v>
      </c>
      <c r="C94" s="70" t="s">
        <v>1201</v>
      </c>
      <c r="D94" s="70" t="s">
        <v>1049</v>
      </c>
      <c r="E94" s="70"/>
      <c r="F94" s="92">
        <v>43282</v>
      </c>
      <c r="G94" s="77">
        <v>8.1299999999993346</v>
      </c>
      <c r="H94" s="75" t="s">
        <v>112</v>
      </c>
      <c r="I94" s="78">
        <v>4.8000000000000001E-2</v>
      </c>
      <c r="J94" s="78">
        <v>4.8499999999997066E-2</v>
      </c>
      <c r="K94" s="77">
        <v>4007564.3197440002</v>
      </c>
      <c r="L94" s="79">
        <v>110.271704</v>
      </c>
      <c r="M94" s="77">
        <v>4419.2094672379999</v>
      </c>
      <c r="N94" s="70"/>
      <c r="O94" s="80">
        <f t="shared" si="2"/>
        <v>5.2178256608658427E-3</v>
      </c>
      <c r="P94" s="80">
        <f>M94/'סכום נכסי הקרן'!$C$42</f>
        <v>1.3876257530184572E-3</v>
      </c>
    </row>
    <row r="95" spans="2:16">
      <c r="B95" s="74" t="s">
        <v>1202</v>
      </c>
      <c r="C95" s="70" t="s">
        <v>1203</v>
      </c>
      <c r="D95" s="70" t="s">
        <v>1049</v>
      </c>
      <c r="E95" s="70"/>
      <c r="F95" s="92">
        <v>43313</v>
      </c>
      <c r="G95" s="77">
        <v>8.2100000000000435</v>
      </c>
      <c r="H95" s="75" t="s">
        <v>112</v>
      </c>
      <c r="I95" s="78">
        <v>4.8000000000000001E-2</v>
      </c>
      <c r="J95" s="78">
        <v>4.8600000000000233E-2</v>
      </c>
      <c r="K95" s="77">
        <v>11322151.930683</v>
      </c>
      <c r="L95" s="79">
        <v>109.694039</v>
      </c>
      <c r="M95" s="77">
        <v>12419.725714345001</v>
      </c>
      <c r="N95" s="70"/>
      <c r="O95" s="80">
        <f t="shared" si="2"/>
        <v>1.4664152947184712E-2</v>
      </c>
      <c r="P95" s="80">
        <f>M95/'סכום נכסי הקרן'!$C$42</f>
        <v>3.8997769565835634E-3</v>
      </c>
    </row>
    <row r="96" spans="2:16">
      <c r="B96" s="74" t="s">
        <v>1204</v>
      </c>
      <c r="C96" s="70" t="s">
        <v>1205</v>
      </c>
      <c r="D96" s="70" t="s">
        <v>1049</v>
      </c>
      <c r="E96" s="70"/>
      <c r="F96" s="92">
        <v>43345</v>
      </c>
      <c r="G96" s="77">
        <v>8.2999999999997041</v>
      </c>
      <c r="H96" s="75" t="s">
        <v>112</v>
      </c>
      <c r="I96" s="78">
        <v>4.8000000000000001E-2</v>
      </c>
      <c r="J96" s="78">
        <v>4.8499999999997996E-2</v>
      </c>
      <c r="K96" s="77">
        <v>10508670.554055</v>
      </c>
      <c r="L96" s="79">
        <v>109.25872200000001</v>
      </c>
      <c r="M96" s="77">
        <v>11481.639131338001</v>
      </c>
      <c r="N96" s="70"/>
      <c r="O96" s="80">
        <f t="shared" si="2"/>
        <v>1.3556540311663477E-2</v>
      </c>
      <c r="P96" s="80">
        <f>M96/'סכום נכסי הקרן'!$C$42</f>
        <v>3.60521904734846E-3</v>
      </c>
    </row>
    <row r="97" spans="2:16">
      <c r="B97" s="74" t="s">
        <v>1206</v>
      </c>
      <c r="C97" s="70" t="s">
        <v>1207</v>
      </c>
      <c r="D97" s="70" t="s">
        <v>1049</v>
      </c>
      <c r="E97" s="70"/>
      <c r="F97" s="92">
        <v>43375</v>
      </c>
      <c r="G97" s="77">
        <v>8.1900000000010245</v>
      </c>
      <c r="H97" s="75" t="s">
        <v>112</v>
      </c>
      <c r="I97" s="78">
        <v>4.8000000000000001E-2</v>
      </c>
      <c r="J97" s="78">
        <v>4.8500000000006302E-2</v>
      </c>
      <c r="K97" s="77">
        <v>3773689.8117780001</v>
      </c>
      <c r="L97" s="79">
        <v>111.334687</v>
      </c>
      <c r="M97" s="77">
        <v>4201.4257427510001</v>
      </c>
      <c r="N97" s="70"/>
      <c r="O97" s="80">
        <f t="shared" si="2"/>
        <v>4.9606852119752345E-3</v>
      </c>
      <c r="P97" s="80">
        <f>M97/'סכום נכסי הקרן'!$C$42</f>
        <v>1.3192419601869955E-3</v>
      </c>
    </row>
    <row r="98" spans="2:16">
      <c r="B98" s="74" t="s">
        <v>1208</v>
      </c>
      <c r="C98" s="70" t="s">
        <v>1209</v>
      </c>
      <c r="D98" s="70" t="s">
        <v>1049</v>
      </c>
      <c r="E98" s="70"/>
      <c r="F98" s="92">
        <v>43405</v>
      </c>
      <c r="G98" s="77">
        <v>8.2699999985406087</v>
      </c>
      <c r="H98" s="75" t="s">
        <v>112</v>
      </c>
      <c r="I98" s="78">
        <v>4.8000000000000001E-2</v>
      </c>
      <c r="J98" s="78">
        <v>4.849999999240269E-2</v>
      </c>
      <c r="K98" s="77">
        <v>2553.5787719999998</v>
      </c>
      <c r="L98" s="79">
        <v>110.82275</v>
      </c>
      <c r="M98" s="77">
        <v>2.8299462189999995</v>
      </c>
      <c r="N98" s="70"/>
      <c r="O98" s="80">
        <f t="shared" si="2"/>
        <v>3.3413591525448327E-6</v>
      </c>
      <c r="P98" s="80">
        <f>M98/'סכום נכסי הקרן'!$C$42</f>
        <v>8.885992579111488E-7</v>
      </c>
    </row>
    <row r="99" spans="2:16">
      <c r="B99" s="74" t="s">
        <v>1210</v>
      </c>
      <c r="C99" s="70" t="s">
        <v>1211</v>
      </c>
      <c r="D99" s="70" t="s">
        <v>1049</v>
      </c>
      <c r="E99" s="70"/>
      <c r="F99" s="92">
        <v>43435</v>
      </c>
      <c r="G99" s="77">
        <v>8.3499999999996355</v>
      </c>
      <c r="H99" s="75" t="s">
        <v>112</v>
      </c>
      <c r="I99" s="78">
        <v>4.8000000000000001E-2</v>
      </c>
      <c r="J99" s="78">
        <v>4.8599999999998131E-2</v>
      </c>
      <c r="K99" s="77">
        <v>4366009.0617180001</v>
      </c>
      <c r="L99" s="79">
        <v>109.99556800000001</v>
      </c>
      <c r="M99" s="77">
        <v>4802.4164765649994</v>
      </c>
      <c r="N99" s="70"/>
      <c r="O99" s="80">
        <f t="shared" si="2"/>
        <v>5.6702838169033661E-3</v>
      </c>
      <c r="P99" s="80">
        <f>M99/'סכום נכסי הקרן'!$C$42</f>
        <v>1.5079522319558021E-3</v>
      </c>
    </row>
    <row r="100" spans="2:16">
      <c r="B100" s="74" t="s">
        <v>1212</v>
      </c>
      <c r="C100" s="70" t="s">
        <v>1213</v>
      </c>
      <c r="D100" s="70" t="s">
        <v>1049</v>
      </c>
      <c r="E100" s="70"/>
      <c r="F100" s="92">
        <v>43497</v>
      </c>
      <c r="G100" s="77">
        <v>8.5200000000005467</v>
      </c>
      <c r="H100" s="75" t="s">
        <v>112</v>
      </c>
      <c r="I100" s="78">
        <v>4.8000000000000001E-2</v>
      </c>
      <c r="J100" s="78">
        <v>4.8500000000003519E-2</v>
      </c>
      <c r="K100" s="77">
        <v>6589537.7774369987</v>
      </c>
      <c r="L100" s="79">
        <v>109.79259999999999</v>
      </c>
      <c r="M100" s="77">
        <v>7234.8248215770009</v>
      </c>
      <c r="N100" s="70"/>
      <c r="O100" s="80">
        <f t="shared" si="2"/>
        <v>8.542264150580613E-3</v>
      </c>
      <c r="P100" s="80">
        <f>M100/'סכום נכסי הקרן'!$C$42</f>
        <v>2.2717251389470605E-3</v>
      </c>
    </row>
    <row r="101" spans="2:16">
      <c r="B101" s="74" t="s">
        <v>1214</v>
      </c>
      <c r="C101" s="70" t="s">
        <v>1215</v>
      </c>
      <c r="D101" s="70" t="s">
        <v>1049</v>
      </c>
      <c r="E101" s="70"/>
      <c r="F101" s="92">
        <v>43525</v>
      </c>
      <c r="G101" s="77">
        <v>8.6000000000001062</v>
      </c>
      <c r="H101" s="75" t="s">
        <v>112</v>
      </c>
      <c r="I101" s="78">
        <v>4.8000000000000001E-2</v>
      </c>
      <c r="J101" s="78">
        <v>4.8700000000000791E-2</v>
      </c>
      <c r="K101" s="77">
        <v>10340245.380267</v>
      </c>
      <c r="L101" s="79">
        <v>109.39924499999999</v>
      </c>
      <c r="M101" s="77">
        <v>11312.150412253</v>
      </c>
      <c r="N101" s="70"/>
      <c r="O101" s="80">
        <f t="shared" si="2"/>
        <v>1.3356422486467531E-2</v>
      </c>
      <c r="P101" s="80">
        <f>M101/'סכום נכסי הקרן'!$C$42</f>
        <v>3.5519998204274405E-3</v>
      </c>
    </row>
    <row r="102" spans="2:16">
      <c r="B102" s="74" t="s">
        <v>1216</v>
      </c>
      <c r="C102" s="70" t="s">
        <v>1217</v>
      </c>
      <c r="D102" s="70" t="s">
        <v>1049</v>
      </c>
      <c r="E102" s="70"/>
      <c r="F102" s="92">
        <v>43556</v>
      </c>
      <c r="G102" s="77">
        <v>8.480000000000361</v>
      </c>
      <c r="H102" s="75" t="s">
        <v>112</v>
      </c>
      <c r="I102" s="78">
        <v>4.8000000000000001E-2</v>
      </c>
      <c r="J102" s="78">
        <v>4.8700000000003352E-2</v>
      </c>
      <c r="K102" s="77">
        <v>4578705.5196510004</v>
      </c>
      <c r="L102" s="79">
        <v>111.449601</v>
      </c>
      <c r="M102" s="77">
        <v>5102.9490521670004</v>
      </c>
      <c r="N102" s="70"/>
      <c r="O102" s="80">
        <f t="shared" si="2"/>
        <v>6.0251270522212663E-3</v>
      </c>
      <c r="P102" s="80">
        <f>M102/'סכום נכסי הקרן'!$C$42</f>
        <v>1.6023190513197515E-3</v>
      </c>
    </row>
    <row r="103" spans="2:16">
      <c r="B103" s="74" t="s">
        <v>1218</v>
      </c>
      <c r="C103" s="70" t="s">
        <v>1219</v>
      </c>
      <c r="D103" s="70" t="s">
        <v>1049</v>
      </c>
      <c r="E103" s="70"/>
      <c r="F103" s="92">
        <v>43586</v>
      </c>
      <c r="G103" s="77">
        <v>8.5599999999996434</v>
      </c>
      <c r="H103" s="75" t="s">
        <v>112</v>
      </c>
      <c r="I103" s="78">
        <v>4.8000000000000001E-2</v>
      </c>
      <c r="J103" s="78">
        <v>4.849999999999817E-2</v>
      </c>
      <c r="K103" s="77">
        <v>11154920.277407998</v>
      </c>
      <c r="L103" s="79">
        <v>110.60804400000001</v>
      </c>
      <c r="M103" s="77">
        <v>12338.239091665002</v>
      </c>
      <c r="N103" s="70"/>
      <c r="O103" s="80">
        <f t="shared" si="2"/>
        <v>1.4567940492448384E-2</v>
      </c>
      <c r="P103" s="80">
        <f>M103/'סכום נכסי הקרן'!$C$42</f>
        <v>3.8741902680603027E-3</v>
      </c>
    </row>
    <row r="104" spans="2:16">
      <c r="B104" s="74" t="s">
        <v>1220</v>
      </c>
      <c r="C104" s="70" t="s">
        <v>1221</v>
      </c>
      <c r="D104" s="70" t="s">
        <v>1049</v>
      </c>
      <c r="E104" s="70"/>
      <c r="F104" s="92">
        <v>43617</v>
      </c>
      <c r="G104" s="77">
        <v>8.6399999993894241</v>
      </c>
      <c r="H104" s="75" t="s">
        <v>112</v>
      </c>
      <c r="I104" s="78">
        <v>4.8000000000000001E-2</v>
      </c>
      <c r="J104" s="78">
        <v>4.8499999996102702E-2</v>
      </c>
      <c r="K104" s="77">
        <v>2803.3853909999998</v>
      </c>
      <c r="L104" s="79">
        <v>109.833832</v>
      </c>
      <c r="M104" s="77">
        <v>3.0790655920000005</v>
      </c>
      <c r="N104" s="70"/>
      <c r="O104" s="80">
        <f t="shared" si="2"/>
        <v>3.6354980628397151E-6</v>
      </c>
      <c r="P104" s="80">
        <f>M104/'סכום נכסי הקרן'!$C$42</f>
        <v>9.6682240169135639E-7</v>
      </c>
    </row>
    <row r="105" spans="2:16">
      <c r="B105" s="74" t="s">
        <v>1222</v>
      </c>
      <c r="C105" s="70" t="s">
        <v>1223</v>
      </c>
      <c r="D105" s="70" t="s">
        <v>1049</v>
      </c>
      <c r="E105" s="70"/>
      <c r="F105" s="92">
        <v>43647</v>
      </c>
      <c r="G105" s="77">
        <v>8.7299999999992135</v>
      </c>
      <c r="H105" s="75" t="s">
        <v>112</v>
      </c>
      <c r="I105" s="78">
        <v>4.8000000000000001E-2</v>
      </c>
      <c r="J105" s="78">
        <v>4.8499999999994152E-2</v>
      </c>
      <c r="K105" s="77">
        <v>3462375.2519220002</v>
      </c>
      <c r="L105" s="79">
        <v>108.64634599999999</v>
      </c>
      <c r="M105" s="77">
        <v>3761.7442102519999</v>
      </c>
      <c r="N105" s="70"/>
      <c r="O105" s="80">
        <f t="shared" si="2"/>
        <v>4.4415467552240632E-3</v>
      </c>
      <c r="P105" s="80">
        <f>M105/'סכום נכסי הקרן'!$C$42</f>
        <v>1.1811825579012844E-3</v>
      </c>
    </row>
    <row r="106" spans="2:16">
      <c r="B106" s="74" t="s">
        <v>1224</v>
      </c>
      <c r="C106" s="70" t="s">
        <v>1225</v>
      </c>
      <c r="D106" s="70" t="s">
        <v>1049</v>
      </c>
      <c r="E106" s="70"/>
      <c r="F106" s="92">
        <v>43678</v>
      </c>
      <c r="G106" s="77">
        <v>8.819999999999558</v>
      </c>
      <c r="H106" s="75" t="s">
        <v>112</v>
      </c>
      <c r="I106" s="78">
        <v>4.8000000000000001E-2</v>
      </c>
      <c r="J106" s="78">
        <v>4.8499999999997698E-2</v>
      </c>
      <c r="K106" s="77">
        <v>7776840.8812530003</v>
      </c>
      <c r="L106" s="79">
        <v>108.86049</v>
      </c>
      <c r="M106" s="77">
        <v>8465.9071238069992</v>
      </c>
      <c r="N106" s="70"/>
      <c r="O106" s="80">
        <f t="shared" si="2"/>
        <v>9.9958211441639484E-3</v>
      </c>
      <c r="P106" s="80">
        <f>M106/'סכום נכסי הקרן'!$C$42</f>
        <v>2.6582833049095512E-3</v>
      </c>
    </row>
    <row r="107" spans="2:16">
      <c r="B107" s="74" t="s">
        <v>1226</v>
      </c>
      <c r="C107" s="70" t="s">
        <v>1227</v>
      </c>
      <c r="D107" s="70" t="s">
        <v>1049</v>
      </c>
      <c r="E107" s="70"/>
      <c r="F107" s="92">
        <v>43709</v>
      </c>
      <c r="G107" s="77">
        <v>8.9000000002464041</v>
      </c>
      <c r="H107" s="75" t="s">
        <v>112</v>
      </c>
      <c r="I107" s="78">
        <v>4.8000000000000001E-2</v>
      </c>
      <c r="J107" s="78">
        <v>4.849999999958933E-2</v>
      </c>
      <c r="K107" s="77">
        <v>3358.511211</v>
      </c>
      <c r="L107" s="79">
        <v>108.754215</v>
      </c>
      <c r="M107" s="77">
        <v>3.6525224990000003</v>
      </c>
      <c r="N107" s="70"/>
      <c r="O107" s="80">
        <f t="shared" si="2"/>
        <v>4.312587073199633E-6</v>
      </c>
      <c r="P107" s="80">
        <f>M107/'סכום נכסי הקרן'!$C$42</f>
        <v>1.1468870893461936E-6</v>
      </c>
    </row>
    <row r="108" spans="2:16">
      <c r="B108" s="74" t="s">
        <v>1228</v>
      </c>
      <c r="C108" s="70" t="s">
        <v>1229</v>
      </c>
      <c r="D108" s="70" t="s">
        <v>1049</v>
      </c>
      <c r="E108" s="70"/>
      <c r="F108" s="92">
        <v>43740</v>
      </c>
      <c r="G108" s="77">
        <v>8.7700000000000564</v>
      </c>
      <c r="H108" s="75" t="s">
        <v>112</v>
      </c>
      <c r="I108" s="78">
        <v>4.8000000000000001E-2</v>
      </c>
      <c r="J108" s="78">
        <v>4.8499999999999745E-2</v>
      </c>
      <c r="K108" s="77">
        <v>8873242.1320440006</v>
      </c>
      <c r="L108" s="79">
        <v>110.670672</v>
      </c>
      <c r="M108" s="77">
        <v>9820.076738284999</v>
      </c>
      <c r="N108" s="70"/>
      <c r="O108" s="80">
        <f t="shared" si="2"/>
        <v>1.1594709138944663E-2</v>
      </c>
      <c r="P108" s="80">
        <f>M108/'סכום נכסי הקרן'!$C$42</f>
        <v>3.0834907192526357E-3</v>
      </c>
    </row>
    <row r="109" spans="2:16">
      <c r="B109" s="74" t="s">
        <v>1230</v>
      </c>
      <c r="C109" s="70" t="s">
        <v>1231</v>
      </c>
      <c r="D109" s="70" t="s">
        <v>1049</v>
      </c>
      <c r="E109" s="70"/>
      <c r="F109" s="92">
        <v>43770</v>
      </c>
      <c r="G109" s="77">
        <v>8.8500000000002732</v>
      </c>
      <c r="H109" s="75" t="s">
        <v>112</v>
      </c>
      <c r="I109" s="78">
        <v>4.8000000000000001E-2</v>
      </c>
      <c r="J109" s="78">
        <v>4.8500000000001341E-2</v>
      </c>
      <c r="K109" s="77">
        <v>12877975.310106002</v>
      </c>
      <c r="L109" s="79">
        <v>110.46750299999999</v>
      </c>
      <c r="M109" s="77">
        <v>14225.977795366</v>
      </c>
      <c r="N109" s="70"/>
      <c r="O109" s="80">
        <f t="shared" si="2"/>
        <v>1.6796821364062024E-2</v>
      </c>
      <c r="P109" s="80">
        <f>M109/'סכום נכסי הקרן'!$C$42</f>
        <v>4.4669376496100505E-3</v>
      </c>
    </row>
    <row r="110" spans="2:16">
      <c r="B110" s="74" t="s">
        <v>1232</v>
      </c>
      <c r="C110" s="70" t="s">
        <v>1233</v>
      </c>
      <c r="D110" s="70" t="s">
        <v>1049</v>
      </c>
      <c r="E110" s="70"/>
      <c r="F110" s="92">
        <v>43800</v>
      </c>
      <c r="G110" s="77">
        <v>8.940000000000154</v>
      </c>
      <c r="H110" s="75" t="s">
        <v>112</v>
      </c>
      <c r="I110" s="78">
        <v>4.8000000000000001E-2</v>
      </c>
      <c r="J110" s="78">
        <v>4.85000000000015E-2</v>
      </c>
      <c r="K110" s="77">
        <v>5772281.5452330001</v>
      </c>
      <c r="L110" s="79">
        <v>109.612039</v>
      </c>
      <c r="M110" s="77">
        <v>6327.1155078330003</v>
      </c>
      <c r="N110" s="70"/>
      <c r="O110" s="80">
        <f t="shared" si="2"/>
        <v>7.470518403977537E-3</v>
      </c>
      <c r="P110" s="80">
        <f>M110/'סכום נכסי הקרן'!$C$42</f>
        <v>1.9867056508816737E-3</v>
      </c>
    </row>
    <row r="111" spans="2:16">
      <c r="B111" s="74" t="s">
        <v>1234</v>
      </c>
      <c r="C111" s="70" t="s">
        <v>1235</v>
      </c>
      <c r="D111" s="70" t="s">
        <v>1049</v>
      </c>
      <c r="E111" s="70"/>
      <c r="F111" s="92">
        <v>43831</v>
      </c>
      <c r="G111" s="77">
        <v>9.0199999999995875</v>
      </c>
      <c r="H111" s="75" t="s">
        <v>112</v>
      </c>
      <c r="I111" s="78">
        <v>4.8000000000000001E-2</v>
      </c>
      <c r="J111" s="78">
        <v>4.8499999999998121E-2</v>
      </c>
      <c r="K111" s="77">
        <v>7782808.4838180002</v>
      </c>
      <c r="L111" s="79">
        <v>109.582894</v>
      </c>
      <c r="M111" s="77">
        <v>8528.6267849760006</v>
      </c>
      <c r="N111" s="70"/>
      <c r="O111" s="80">
        <f t="shared" si="2"/>
        <v>1.0069875171227972E-2</v>
      </c>
      <c r="P111" s="80">
        <f>M111/'סכום נכסי הקרן'!$C$42</f>
        <v>2.6779771930820649E-3</v>
      </c>
    </row>
    <row r="112" spans="2:16">
      <c r="B112" s="74" t="s">
        <v>1236</v>
      </c>
      <c r="C112" s="70" t="s">
        <v>1237</v>
      </c>
      <c r="D112" s="70" t="s">
        <v>1049</v>
      </c>
      <c r="E112" s="70"/>
      <c r="F112" s="92">
        <v>43863</v>
      </c>
      <c r="G112" s="77">
        <v>9.109999999999733</v>
      </c>
      <c r="H112" s="75" t="s">
        <v>112</v>
      </c>
      <c r="I112" s="78">
        <v>4.8000000000000001E-2</v>
      </c>
      <c r="J112" s="78">
        <v>4.869999999999855E-2</v>
      </c>
      <c r="K112" s="77">
        <v>8330467.8615390006</v>
      </c>
      <c r="L112" s="79">
        <v>108.938115</v>
      </c>
      <c r="M112" s="77">
        <v>9075.0546835130008</v>
      </c>
      <c r="N112" s="70"/>
      <c r="O112" s="80">
        <f t="shared" si="2"/>
        <v>1.0715050633476728E-2</v>
      </c>
      <c r="P112" s="80">
        <f>M112/'סכום נכסי הקרן'!$C$42</f>
        <v>2.8495548088975004E-3</v>
      </c>
    </row>
    <row r="113" spans="2:16">
      <c r="B113" s="74" t="s">
        <v>1238</v>
      </c>
      <c r="C113" s="70" t="s">
        <v>1239</v>
      </c>
      <c r="D113" s="70" t="s">
        <v>1049</v>
      </c>
      <c r="E113" s="70"/>
      <c r="F113" s="92">
        <v>43891</v>
      </c>
      <c r="G113" s="77">
        <v>9.1900000009096061</v>
      </c>
      <c r="H113" s="75" t="s">
        <v>112</v>
      </c>
      <c r="I113" s="78">
        <v>4.8000000000000001E-2</v>
      </c>
      <c r="J113" s="78">
        <v>4.850000000401615E-2</v>
      </c>
      <c r="K113" s="77">
        <v>4218.9562320000005</v>
      </c>
      <c r="L113" s="79">
        <v>109.183171</v>
      </c>
      <c r="M113" s="77">
        <v>4.6063901990000007</v>
      </c>
      <c r="N113" s="70"/>
      <c r="O113" s="80">
        <f t="shared" si="2"/>
        <v>5.4388327058244594E-6</v>
      </c>
      <c r="P113" s="80">
        <f>M113/'סכום נכסי הקרן'!$C$42</f>
        <v>1.4464002478206072E-6</v>
      </c>
    </row>
    <row r="114" spans="2:16">
      <c r="B114" s="74" t="s">
        <v>1240</v>
      </c>
      <c r="C114" s="70" t="s">
        <v>1241</v>
      </c>
      <c r="D114" s="70" t="s">
        <v>1049</v>
      </c>
      <c r="E114" s="70"/>
      <c r="F114" s="92">
        <v>44045</v>
      </c>
      <c r="G114" s="77">
        <v>9.3900000000018906</v>
      </c>
      <c r="H114" s="75" t="s">
        <v>112</v>
      </c>
      <c r="I114" s="78">
        <v>4.8000000000000001E-2</v>
      </c>
      <c r="J114" s="78">
        <v>4.8500000000007891E-2</v>
      </c>
      <c r="K114" s="77">
        <v>1153135.109595</v>
      </c>
      <c r="L114" s="79">
        <v>110.04333200000001</v>
      </c>
      <c r="M114" s="77">
        <v>1268.9483012399999</v>
      </c>
      <c r="N114" s="70"/>
      <c r="O114" s="80">
        <f t="shared" si="2"/>
        <v>1.4982659359345555E-3</v>
      </c>
      <c r="P114" s="80">
        <f>M114/'סכום נכסי הקרן'!$C$42</f>
        <v>3.9844803807187723E-4</v>
      </c>
    </row>
    <row r="115" spans="2:16">
      <c r="B115" s="74" t="s">
        <v>1242</v>
      </c>
      <c r="C115" s="70" t="s">
        <v>1243</v>
      </c>
      <c r="D115" s="70" t="s">
        <v>1049</v>
      </c>
      <c r="E115" s="70"/>
      <c r="F115" s="92">
        <v>44075</v>
      </c>
      <c r="G115" s="77">
        <v>9.46999999999999</v>
      </c>
      <c r="H115" s="75" t="s">
        <v>112</v>
      </c>
      <c r="I115" s="78">
        <v>4.8000000000000001E-2</v>
      </c>
      <c r="J115" s="78">
        <v>4.8600000000000101E-2</v>
      </c>
      <c r="K115" s="77">
        <v>15234650.953752</v>
      </c>
      <c r="L115" s="79">
        <v>109.367848</v>
      </c>
      <c r="M115" s="77">
        <v>16661.809867493997</v>
      </c>
      <c r="N115" s="70"/>
      <c r="O115" s="80">
        <f t="shared" si="2"/>
        <v>1.9672844142736297E-2</v>
      </c>
      <c r="P115" s="80">
        <f>M115/'סכום נכסי הקרן'!$C$42</f>
        <v>5.2317856022520495E-3</v>
      </c>
    </row>
    <row r="116" spans="2:16">
      <c r="B116" s="74" t="s">
        <v>1244</v>
      </c>
      <c r="C116" s="70" t="s">
        <v>1245</v>
      </c>
      <c r="D116" s="70" t="s">
        <v>1049</v>
      </c>
      <c r="E116" s="70"/>
      <c r="F116" s="92">
        <v>44166</v>
      </c>
      <c r="G116" s="77">
        <v>9.4899999999998723</v>
      </c>
      <c r="H116" s="75" t="s">
        <v>112</v>
      </c>
      <c r="I116" s="78">
        <v>4.8000000000000001E-2</v>
      </c>
      <c r="J116" s="78">
        <v>4.8499999999999543E-2</v>
      </c>
      <c r="K116" s="77">
        <v>27811054.162143003</v>
      </c>
      <c r="L116" s="79">
        <v>110.469313</v>
      </c>
      <c r="M116" s="77">
        <v>30722.680498303998</v>
      </c>
      <c r="N116" s="70"/>
      <c r="O116" s="80">
        <f t="shared" si="2"/>
        <v>3.6274721047523453E-2</v>
      </c>
      <c r="P116" s="80">
        <f>M116/'סכום נכסי הקרן'!$C$42</f>
        <v>9.6468798270947856E-3</v>
      </c>
    </row>
    <row r="117" spans="2:16">
      <c r="B117" s="74" t="s">
        <v>1246</v>
      </c>
      <c r="C117" s="70" t="s">
        <v>1247</v>
      </c>
      <c r="D117" s="70" t="s">
        <v>1049</v>
      </c>
      <c r="E117" s="70"/>
      <c r="F117" s="92">
        <v>44197</v>
      </c>
      <c r="G117" s="77">
        <v>9.5799999999996288</v>
      </c>
      <c r="H117" s="75" t="s">
        <v>112</v>
      </c>
      <c r="I117" s="78">
        <v>4.8000000000000001E-2</v>
      </c>
      <c r="J117" s="78">
        <v>4.8499999999998059E-2</v>
      </c>
      <c r="K117" s="77">
        <v>8387701.3335809996</v>
      </c>
      <c r="L117" s="79">
        <v>110.25264900000001</v>
      </c>
      <c r="M117" s="77">
        <v>9247.6629429679997</v>
      </c>
      <c r="N117" s="70"/>
      <c r="O117" s="80">
        <f t="shared" si="2"/>
        <v>1.0918851745901612E-2</v>
      </c>
      <c r="P117" s="80">
        <f>M117/'סכום נכסי הקרן'!$C$42</f>
        <v>2.9037535672453698E-3</v>
      </c>
    </row>
    <row r="118" spans="2:16">
      <c r="B118" s="74" t="s">
        <v>1248</v>
      </c>
      <c r="C118" s="70" t="s">
        <v>1249</v>
      </c>
      <c r="D118" s="70" t="s">
        <v>1049</v>
      </c>
      <c r="E118" s="70"/>
      <c r="F118" s="92">
        <v>44228</v>
      </c>
      <c r="G118" s="77">
        <v>9.6699999999999573</v>
      </c>
      <c r="H118" s="75" t="s">
        <v>112</v>
      </c>
      <c r="I118" s="78">
        <v>4.8000000000000001E-2</v>
      </c>
      <c r="J118" s="78">
        <v>4.8499999999999918E-2</v>
      </c>
      <c r="K118" s="77">
        <v>15332297.58549</v>
      </c>
      <c r="L118" s="79">
        <v>109.948142</v>
      </c>
      <c r="M118" s="77">
        <v>16857.576320218999</v>
      </c>
      <c r="N118" s="70"/>
      <c r="O118" s="80">
        <f t="shared" si="2"/>
        <v>1.9903988474802462E-2</v>
      </c>
      <c r="P118" s="80">
        <f>M118/'סכום נכסי הקרן'!$C$42</f>
        <v>5.2932560017414096E-3</v>
      </c>
    </row>
    <row r="119" spans="2:16">
      <c r="B119" s="74" t="s">
        <v>1250</v>
      </c>
      <c r="C119" s="70" t="s">
        <v>1251</v>
      </c>
      <c r="D119" s="70" t="s">
        <v>1049</v>
      </c>
      <c r="E119" s="70"/>
      <c r="F119" s="92">
        <v>44256</v>
      </c>
      <c r="G119" s="77">
        <v>9.7499999999995683</v>
      </c>
      <c r="H119" s="75" t="s">
        <v>112</v>
      </c>
      <c r="I119" s="78">
        <v>4.8000000000000001E-2</v>
      </c>
      <c r="J119" s="78">
        <v>4.8499999999998676E-2</v>
      </c>
      <c r="K119" s="77">
        <v>5816414.0479229996</v>
      </c>
      <c r="L119" s="79">
        <v>109.62450699999999</v>
      </c>
      <c r="M119" s="77">
        <v>6376.2152444409994</v>
      </c>
      <c r="N119" s="70"/>
      <c r="O119" s="80">
        <f t="shared" si="2"/>
        <v>7.5284911856513355E-3</v>
      </c>
      <c r="P119" s="80">
        <f>M119/'סכום נכסי הקרן'!$C$42</f>
        <v>2.0021229012946225E-3</v>
      </c>
    </row>
    <row r="120" spans="2:16">
      <c r="B120" s="74" t="s">
        <v>1252</v>
      </c>
      <c r="C120" s="70" t="s">
        <v>1253</v>
      </c>
      <c r="D120" s="70" t="s">
        <v>1049</v>
      </c>
      <c r="E120" s="70"/>
      <c r="F120" s="92">
        <v>44287</v>
      </c>
      <c r="G120" s="77">
        <v>9.6000000000000227</v>
      </c>
      <c r="H120" s="75" t="s">
        <v>112</v>
      </c>
      <c r="I120" s="78">
        <v>4.8000000000000001E-2</v>
      </c>
      <c r="J120" s="78">
        <v>4.8500000000000494E-2</v>
      </c>
      <c r="K120" s="77">
        <v>8138533.1092739999</v>
      </c>
      <c r="L120" s="79">
        <v>111.478189</v>
      </c>
      <c r="M120" s="77">
        <v>9072.6893004429985</v>
      </c>
      <c r="N120" s="70"/>
      <c r="O120" s="80">
        <f t="shared" si="2"/>
        <v>1.0712257790871746E-2</v>
      </c>
      <c r="P120" s="80">
        <f>M120/'סכום נכסי הקרן'!$C$42</f>
        <v>2.8488120818355627E-3</v>
      </c>
    </row>
    <row r="121" spans="2:16">
      <c r="B121" s="74" t="s">
        <v>1254</v>
      </c>
      <c r="C121" s="70" t="s">
        <v>1255</v>
      </c>
      <c r="D121" s="70" t="s">
        <v>1049</v>
      </c>
      <c r="E121" s="70"/>
      <c r="F121" s="92">
        <v>44318</v>
      </c>
      <c r="G121" s="77">
        <v>9.6900000000001683</v>
      </c>
      <c r="H121" s="75" t="s">
        <v>112</v>
      </c>
      <c r="I121" s="78">
        <v>4.8000000000000001E-2</v>
      </c>
      <c r="J121" s="78">
        <v>4.8500000000000945E-2</v>
      </c>
      <c r="K121" s="77">
        <v>12828929.943909001</v>
      </c>
      <c r="L121" s="79">
        <v>110.361526</v>
      </c>
      <c r="M121" s="77">
        <v>14158.202799869001</v>
      </c>
      <c r="N121" s="70"/>
      <c r="O121" s="80">
        <f t="shared" si="2"/>
        <v>1.6716798429351414E-2</v>
      </c>
      <c r="P121" s="80">
        <f>M121/'סכום נכסי הקרן'!$C$42</f>
        <v>4.4456563933447475E-3</v>
      </c>
    </row>
    <row r="122" spans="2:16">
      <c r="B122" s="74" t="s">
        <v>1256</v>
      </c>
      <c r="C122" s="70" t="s">
        <v>1257</v>
      </c>
      <c r="D122" s="70" t="s">
        <v>1049</v>
      </c>
      <c r="E122" s="70"/>
      <c r="F122" s="92">
        <v>44348</v>
      </c>
      <c r="G122" s="77">
        <v>9.770000000000195</v>
      </c>
      <c r="H122" s="75" t="s">
        <v>112</v>
      </c>
      <c r="I122" s="78">
        <v>4.8000000000000001E-2</v>
      </c>
      <c r="J122" s="78">
        <v>4.8500000000001015E-2</v>
      </c>
      <c r="K122" s="77">
        <v>10335027.197559001</v>
      </c>
      <c r="L122" s="79">
        <v>109.613124</v>
      </c>
      <c r="M122" s="77">
        <v>11328.546227101</v>
      </c>
      <c r="N122" s="70"/>
      <c r="O122" s="80">
        <f t="shared" si="2"/>
        <v>1.3375781266375777E-2</v>
      </c>
      <c r="P122" s="80">
        <f>M122/'סכום נכסי הקרן'!$C$42</f>
        <v>3.5571480839559004E-3</v>
      </c>
    </row>
    <row r="123" spans="2:16">
      <c r="B123" s="74" t="s">
        <v>1258</v>
      </c>
      <c r="C123" s="70" t="s">
        <v>1259</v>
      </c>
      <c r="D123" s="70" t="s">
        <v>1049</v>
      </c>
      <c r="E123" s="70"/>
      <c r="F123" s="92">
        <v>44378</v>
      </c>
      <c r="G123" s="77">
        <v>9.8499999999996621</v>
      </c>
      <c r="H123" s="75" t="s">
        <v>112</v>
      </c>
      <c r="I123" s="78">
        <v>4.8000000000000001E-2</v>
      </c>
      <c r="J123" s="78">
        <v>4.8499999999996629E-2</v>
      </c>
      <c r="K123" s="77">
        <v>3134212.6234289999</v>
      </c>
      <c r="L123" s="79">
        <v>108.750292</v>
      </c>
      <c r="M123" s="77">
        <v>3408.4653711790002</v>
      </c>
      <c r="N123" s="70"/>
      <c r="O123" s="80">
        <f t="shared" si="2"/>
        <v>4.0244252302948352E-3</v>
      </c>
      <c r="P123" s="80">
        <f>M123/'סכום נכסי הקרן'!$C$42</f>
        <v>1.070253483656577E-3</v>
      </c>
    </row>
    <row r="124" spans="2:16">
      <c r="B124" s="74" t="s">
        <v>1260</v>
      </c>
      <c r="C124" s="70" t="s">
        <v>1261</v>
      </c>
      <c r="D124" s="70" t="s">
        <v>1049</v>
      </c>
      <c r="E124" s="70"/>
      <c r="F124" s="92">
        <v>44409</v>
      </c>
      <c r="G124" s="77">
        <v>9.9300000000006587</v>
      </c>
      <c r="H124" s="75" t="s">
        <v>112</v>
      </c>
      <c r="I124" s="78">
        <v>4.8000000000000001E-2</v>
      </c>
      <c r="J124" s="78">
        <v>4.8600000000003835E-2</v>
      </c>
      <c r="K124" s="77">
        <v>3967623.0169950002</v>
      </c>
      <c r="L124" s="79">
        <v>108.094956</v>
      </c>
      <c r="M124" s="77">
        <v>4288.8003707259995</v>
      </c>
      <c r="N124" s="70"/>
      <c r="O124" s="80">
        <f t="shared" si="2"/>
        <v>5.0638497212243281E-3</v>
      </c>
      <c r="P124" s="80">
        <f>M124/'סכום נכסי הקרן'!$C$42</f>
        <v>1.3466774743524494E-3</v>
      </c>
    </row>
    <row r="125" spans="2:16">
      <c r="B125" s="74" t="s">
        <v>1262</v>
      </c>
      <c r="C125" s="70" t="s">
        <v>1263</v>
      </c>
      <c r="D125" s="70" t="s">
        <v>1049</v>
      </c>
      <c r="E125" s="70"/>
      <c r="F125" s="92">
        <v>44440</v>
      </c>
      <c r="G125" s="77">
        <v>10.020000000000017</v>
      </c>
      <c r="H125" s="75" t="s">
        <v>112</v>
      </c>
      <c r="I125" s="78">
        <v>4.8000000000000001E-2</v>
      </c>
      <c r="J125" s="78">
        <v>4.8500000000000168E-2</v>
      </c>
      <c r="K125" s="77">
        <v>11624195.889345</v>
      </c>
      <c r="L125" s="79">
        <v>107.36398</v>
      </c>
      <c r="M125" s="77">
        <v>12480.199354488001</v>
      </c>
      <c r="N125" s="70"/>
      <c r="O125" s="80">
        <f t="shared" si="2"/>
        <v>1.4735555064165903E-2</v>
      </c>
      <c r="P125" s="80">
        <f>M125/'סכום נכסי הקרן'!$C$42</f>
        <v>3.9187655972133641E-3</v>
      </c>
    </row>
    <row r="126" spans="2:16">
      <c r="B126" s="74" t="s">
        <v>1264</v>
      </c>
      <c r="C126" s="70" t="s">
        <v>1265</v>
      </c>
      <c r="D126" s="70" t="s">
        <v>1049</v>
      </c>
      <c r="E126" s="70"/>
      <c r="F126" s="92">
        <v>44501</v>
      </c>
      <c r="G126" s="77">
        <v>9.9499999999999105</v>
      </c>
      <c r="H126" s="75" t="s">
        <v>112</v>
      </c>
      <c r="I126" s="78">
        <v>4.8000000000000001E-2</v>
      </c>
      <c r="J126" s="78">
        <v>4.8499999999999238E-2</v>
      </c>
      <c r="K126" s="77">
        <v>14656598.437386001</v>
      </c>
      <c r="L126" s="79">
        <v>108.54188499999999</v>
      </c>
      <c r="M126" s="77">
        <v>15908.548196752001</v>
      </c>
      <c r="N126" s="70"/>
      <c r="O126" s="80">
        <f t="shared" si="2"/>
        <v>1.8783457001420104E-2</v>
      </c>
      <c r="P126" s="80">
        <f>M126/'סכום נכסי הקרן'!$C$42</f>
        <v>4.9952624637060548E-3</v>
      </c>
    </row>
    <row r="127" spans="2:16">
      <c r="B127" s="74" t="s">
        <v>1266</v>
      </c>
      <c r="C127" s="70" t="s">
        <v>1267</v>
      </c>
      <c r="D127" s="70" t="s">
        <v>1049</v>
      </c>
      <c r="E127" s="70"/>
      <c r="F127" s="92">
        <v>44531</v>
      </c>
      <c r="G127" s="77">
        <v>10.02999999999906</v>
      </c>
      <c r="H127" s="75" t="s">
        <v>112</v>
      </c>
      <c r="I127" s="78">
        <v>4.8000000000000001E-2</v>
      </c>
      <c r="J127" s="78">
        <v>4.8499999999996254E-2</v>
      </c>
      <c r="K127" s="77">
        <v>4200664.8362309998</v>
      </c>
      <c r="L127" s="79">
        <v>108.008031</v>
      </c>
      <c r="M127" s="77">
        <v>4537.0553786420005</v>
      </c>
      <c r="N127" s="70"/>
      <c r="O127" s="80">
        <f t="shared" si="2"/>
        <v>5.3569680629426165E-3</v>
      </c>
      <c r="P127" s="80">
        <f>M127/'סכום נכסי הקרן'!$C$42</f>
        <v>1.4246292086736892E-3</v>
      </c>
    </row>
    <row r="128" spans="2:16">
      <c r="B128" s="74" t="s">
        <v>1268</v>
      </c>
      <c r="C128" s="70" t="s">
        <v>1269</v>
      </c>
      <c r="D128" s="70" t="s">
        <v>1049</v>
      </c>
      <c r="E128" s="70"/>
      <c r="F128" s="92">
        <v>44563</v>
      </c>
      <c r="G128" s="77">
        <v>10.120000000000386</v>
      </c>
      <c r="H128" s="75" t="s">
        <v>112</v>
      </c>
      <c r="I128" s="78">
        <v>4.8000000000000001E-2</v>
      </c>
      <c r="J128" s="78">
        <v>4.8500000000001681E-2</v>
      </c>
      <c r="K128" s="77">
        <v>12067380.587741999</v>
      </c>
      <c r="L128" s="79">
        <v>107.668902</v>
      </c>
      <c r="M128" s="77">
        <v>12992.816158908001</v>
      </c>
      <c r="N128" s="70"/>
      <c r="O128" s="80">
        <f t="shared" si="2"/>
        <v>1.5340809269951589E-2</v>
      </c>
      <c r="P128" s="80">
        <f>M128/'סכום נכסי הקרן'!$C$42</f>
        <v>4.0797265755323654E-3</v>
      </c>
    </row>
    <row r="129" spans="2:16">
      <c r="B129" s="74" t="s">
        <v>1270</v>
      </c>
      <c r="C129" s="70" t="s">
        <v>1271</v>
      </c>
      <c r="D129" s="70" t="s">
        <v>1049</v>
      </c>
      <c r="E129" s="70"/>
      <c r="F129" s="92">
        <v>44652</v>
      </c>
      <c r="G129" s="77">
        <v>10.119999999999697</v>
      </c>
      <c r="H129" s="75" t="s">
        <v>112</v>
      </c>
      <c r="I129" s="78">
        <v>4.8000000000000001E-2</v>
      </c>
      <c r="J129" s="78">
        <v>4.8499999999992945E-2</v>
      </c>
      <c r="K129" s="77">
        <v>855282.350874</v>
      </c>
      <c r="L129" s="79">
        <v>107.70826700000001</v>
      </c>
      <c r="M129" s="77">
        <v>921.20979576899992</v>
      </c>
      <c r="N129" s="70"/>
      <c r="O129" s="80">
        <f t="shared" si="2"/>
        <v>1.0876859644330591E-3</v>
      </c>
      <c r="P129" s="80">
        <f>M129/'סכום נכסי הקרן'!$C$42</f>
        <v>2.8925862103134704E-4</v>
      </c>
    </row>
    <row r="130" spans="2:16">
      <c r="B130" s="74" t="s">
        <v>1272</v>
      </c>
      <c r="C130" s="70" t="s">
        <v>1273</v>
      </c>
      <c r="D130" s="70" t="s">
        <v>1049</v>
      </c>
      <c r="E130" s="70"/>
      <c r="F130" s="92">
        <v>40057</v>
      </c>
      <c r="G130" s="77">
        <v>1.3899999999999386</v>
      </c>
      <c r="H130" s="75" t="s">
        <v>112</v>
      </c>
      <c r="I130" s="78">
        <v>4.8000000000000001E-2</v>
      </c>
      <c r="J130" s="78">
        <v>4.8299999999996263E-2</v>
      </c>
      <c r="K130" s="77">
        <v>3002342.4848879999</v>
      </c>
      <c r="L130" s="79">
        <v>119.29795799999999</v>
      </c>
      <c r="M130" s="77">
        <v>3581.7332624980004</v>
      </c>
      <c r="N130" s="70"/>
      <c r="O130" s="80">
        <f t="shared" si="2"/>
        <v>4.2290051797701528E-3</v>
      </c>
      <c r="P130" s="80">
        <f>M130/'סכום נכסי הקרן'!$C$42</f>
        <v>1.1246593655112149E-3</v>
      </c>
    </row>
    <row r="131" spans="2:16">
      <c r="B131" s="74" t="s">
        <v>1274</v>
      </c>
      <c r="C131" s="70" t="s">
        <v>1275</v>
      </c>
      <c r="D131" s="70" t="s">
        <v>1049</v>
      </c>
      <c r="E131" s="70"/>
      <c r="F131" s="92">
        <v>40087</v>
      </c>
      <c r="G131" s="77">
        <v>1.4400000000000712</v>
      </c>
      <c r="H131" s="75" t="s">
        <v>112</v>
      </c>
      <c r="I131" s="78">
        <v>4.8000000000000001E-2</v>
      </c>
      <c r="J131" s="78">
        <v>4.84000000000019E-2</v>
      </c>
      <c r="K131" s="77">
        <v>2784844.1886120006</v>
      </c>
      <c r="L131" s="79">
        <v>121.099281</v>
      </c>
      <c r="M131" s="77">
        <v>3372.4262926289998</v>
      </c>
      <c r="N131" s="70"/>
      <c r="O131" s="80">
        <f t="shared" si="2"/>
        <v>3.9818733598197568E-3</v>
      </c>
      <c r="P131" s="80">
        <f>M131/'סכום נכסי הקרן'!$C$42</f>
        <v>1.0589372620830632E-3</v>
      </c>
    </row>
    <row r="132" spans="2:16">
      <c r="B132" s="74" t="s">
        <v>1276</v>
      </c>
      <c r="C132" s="70" t="s">
        <v>1277</v>
      </c>
      <c r="D132" s="70" t="s">
        <v>1049</v>
      </c>
      <c r="E132" s="70"/>
      <c r="F132" s="92">
        <v>40118</v>
      </c>
      <c r="G132" s="77">
        <v>1.5200000000000871</v>
      </c>
      <c r="H132" s="75" t="s">
        <v>112</v>
      </c>
      <c r="I132" s="78">
        <v>4.8000000000000001E-2</v>
      </c>
      <c r="J132" s="78">
        <v>4.8299999999998636E-2</v>
      </c>
      <c r="K132" s="77">
        <v>3409221.9546570005</v>
      </c>
      <c r="L132" s="79">
        <v>120.966442</v>
      </c>
      <c r="M132" s="77">
        <v>4124.0144927320007</v>
      </c>
      <c r="N132" s="70"/>
      <c r="O132" s="80">
        <f t="shared" si="2"/>
        <v>4.8692846097219801E-3</v>
      </c>
      <c r="P132" s="80">
        <f>M132/'סכום נכסי הקרן'!$C$42</f>
        <v>1.2949349331279568E-3</v>
      </c>
    </row>
    <row r="133" spans="2:16">
      <c r="B133" s="74" t="s">
        <v>1278</v>
      </c>
      <c r="C133" s="70" t="s">
        <v>1279</v>
      </c>
      <c r="D133" s="70" t="s">
        <v>1049</v>
      </c>
      <c r="E133" s="70"/>
      <c r="F133" s="92">
        <v>39600</v>
      </c>
      <c r="G133" s="77">
        <v>0.17000000000022678</v>
      </c>
      <c r="H133" s="75" t="s">
        <v>112</v>
      </c>
      <c r="I133" s="78">
        <v>4.8000000000000001E-2</v>
      </c>
      <c r="J133" s="78">
        <v>4.7700000000002254E-2</v>
      </c>
      <c r="K133" s="77">
        <v>1211700.8836050001</v>
      </c>
      <c r="L133" s="79">
        <v>127.36648</v>
      </c>
      <c r="M133" s="77">
        <v>1543.3007612450001</v>
      </c>
      <c r="N133" s="70"/>
      <c r="O133" s="80">
        <f t="shared" si="2"/>
        <v>1.822197923442371E-3</v>
      </c>
      <c r="P133" s="80">
        <f>M133/'סכום נכסי הקרן'!$C$42</f>
        <v>4.8459433680001618E-4</v>
      </c>
    </row>
    <row r="134" spans="2:16">
      <c r="B134" s="74" t="s">
        <v>1280</v>
      </c>
      <c r="C134" s="70" t="s">
        <v>1281</v>
      </c>
      <c r="D134" s="70" t="s">
        <v>1049</v>
      </c>
      <c r="E134" s="70"/>
      <c r="F134" s="92">
        <v>39630</v>
      </c>
      <c r="G134" s="77">
        <v>0.25000000000069805</v>
      </c>
      <c r="H134" s="75" t="s">
        <v>112</v>
      </c>
      <c r="I134" s="78">
        <v>4.8000000000000001E-2</v>
      </c>
      <c r="J134" s="78">
        <v>4.8200000000020102E-2</v>
      </c>
      <c r="K134" s="77">
        <v>568421.08338900004</v>
      </c>
      <c r="L134" s="79">
        <v>126.016992</v>
      </c>
      <c r="M134" s="77">
        <v>716.30714835799995</v>
      </c>
      <c r="N134" s="70"/>
      <c r="O134" s="80">
        <f t="shared" si="2"/>
        <v>8.4575439283261257E-4</v>
      </c>
      <c r="P134" s="80">
        <f>M134/'סכום נכסי הקרן'!$C$42</f>
        <v>2.2491946885559171E-4</v>
      </c>
    </row>
    <row r="135" spans="2:16">
      <c r="B135" s="74" t="s">
        <v>1282</v>
      </c>
      <c r="C135" s="70" t="s">
        <v>1283</v>
      </c>
      <c r="D135" s="70" t="s">
        <v>1049</v>
      </c>
      <c r="E135" s="70"/>
      <c r="F135" s="92">
        <v>39904</v>
      </c>
      <c r="G135" s="77">
        <v>0.96999999999987419</v>
      </c>
      <c r="H135" s="75" t="s">
        <v>112</v>
      </c>
      <c r="I135" s="78">
        <v>4.8000000000000001E-2</v>
      </c>
      <c r="J135" s="78">
        <v>4.8299999999996519E-2</v>
      </c>
      <c r="K135" s="77">
        <v>4338030.7203900004</v>
      </c>
      <c r="L135" s="79">
        <v>126.39644800000001</v>
      </c>
      <c r="M135" s="77">
        <v>5483.1167445769997</v>
      </c>
      <c r="N135" s="70"/>
      <c r="O135" s="80">
        <f t="shared" si="2"/>
        <v>6.4739966420415528E-3</v>
      </c>
      <c r="P135" s="80">
        <f>M135/'סכום נכסי הקרן'!$C$42</f>
        <v>1.7216911888852107E-3</v>
      </c>
    </row>
    <row r="136" spans="2:16">
      <c r="B136" s="74" t="s">
        <v>1284</v>
      </c>
      <c r="C136" s="70" t="s">
        <v>1285</v>
      </c>
      <c r="D136" s="70" t="s">
        <v>1049</v>
      </c>
      <c r="E136" s="70"/>
      <c r="F136" s="92">
        <v>39965</v>
      </c>
      <c r="G136" s="77">
        <v>1.1399999999997781</v>
      </c>
      <c r="H136" s="75" t="s">
        <v>112</v>
      </c>
      <c r="I136" s="78">
        <v>4.8000000000000001E-2</v>
      </c>
      <c r="J136" s="78">
        <v>4.8399999999994614E-2</v>
      </c>
      <c r="K136" s="77">
        <v>2043917.7566579999</v>
      </c>
      <c r="L136" s="79">
        <v>123.556428</v>
      </c>
      <c r="M136" s="77">
        <v>2525.3917808040001</v>
      </c>
      <c r="N136" s="70"/>
      <c r="O136" s="80">
        <f t="shared" si="2"/>
        <v>2.9817672448675396E-3</v>
      </c>
      <c r="P136" s="80">
        <f>M136/'סכום נכסי הקרן'!$C$42</f>
        <v>7.9296957917112613E-4</v>
      </c>
    </row>
    <row r="137" spans="2:16">
      <c r="B137" s="74" t="s">
        <v>1286</v>
      </c>
      <c r="C137" s="70" t="s">
        <v>1287</v>
      </c>
      <c r="D137" s="70" t="s">
        <v>1049</v>
      </c>
      <c r="E137" s="70"/>
      <c r="F137" s="92">
        <v>39995</v>
      </c>
      <c r="G137" s="77">
        <v>1.2199999999998536</v>
      </c>
      <c r="H137" s="75" t="s">
        <v>112</v>
      </c>
      <c r="I137" s="78">
        <v>4.8000000000000001E-2</v>
      </c>
      <c r="J137" s="78">
        <v>4.8499999999992688E-2</v>
      </c>
      <c r="K137" s="77">
        <v>3122471.7123360001</v>
      </c>
      <c r="L137" s="79">
        <v>122.577544</v>
      </c>
      <c r="M137" s="77">
        <v>3827.4491368479999</v>
      </c>
      <c r="N137" s="70"/>
      <c r="O137" s="80">
        <f t="shared" si="2"/>
        <v>4.5191255291155358E-3</v>
      </c>
      <c r="P137" s="80">
        <f>M137/'סכום נכסי הקרן'!$C$42</f>
        <v>1.2018138153514501E-3</v>
      </c>
    </row>
    <row r="138" spans="2:16">
      <c r="B138" s="74" t="s">
        <v>1288</v>
      </c>
      <c r="C138" s="70" t="s">
        <v>1289</v>
      </c>
      <c r="D138" s="70" t="s">
        <v>1049</v>
      </c>
      <c r="E138" s="70"/>
      <c r="F138" s="92">
        <v>40027</v>
      </c>
      <c r="G138" s="77">
        <v>1.3100000000000924</v>
      </c>
      <c r="H138" s="75" t="s">
        <v>112</v>
      </c>
      <c r="I138" s="78">
        <v>4.8000000000000001E-2</v>
      </c>
      <c r="J138" s="78">
        <v>4.8400000000000325E-2</v>
      </c>
      <c r="K138" s="77">
        <v>3931678.6201499999</v>
      </c>
      <c r="L138" s="79">
        <v>121.028952</v>
      </c>
      <c r="M138" s="77">
        <v>4758.4694294760002</v>
      </c>
      <c r="N138" s="70"/>
      <c r="O138" s="80">
        <f t="shared" si="2"/>
        <v>5.61839489158307E-3</v>
      </c>
      <c r="P138" s="80">
        <f>M138/'סכום נכסי הקרן'!$C$42</f>
        <v>1.4941529190330039E-3</v>
      </c>
    </row>
    <row r="139" spans="2:16">
      <c r="B139" s="74" t="s">
        <v>1290</v>
      </c>
      <c r="C139" s="70" t="s">
        <v>1291</v>
      </c>
      <c r="D139" s="70" t="s">
        <v>1049</v>
      </c>
      <c r="E139" s="70"/>
      <c r="F139" s="92">
        <v>40179</v>
      </c>
      <c r="G139" s="77">
        <v>1.6900000000005635</v>
      </c>
      <c r="H139" s="75" t="s">
        <v>112</v>
      </c>
      <c r="I139" s="78">
        <v>4.8000000000000001E-2</v>
      </c>
      <c r="J139" s="78">
        <v>4.8400000000005904E-2</v>
      </c>
      <c r="K139" s="77">
        <v>1529704.7095920003</v>
      </c>
      <c r="L139" s="79">
        <v>119.444315</v>
      </c>
      <c r="M139" s="77">
        <v>1827.1453168130001</v>
      </c>
      <c r="N139" s="70"/>
      <c r="O139" s="80">
        <f t="shared" si="2"/>
        <v>2.1573373678881727E-3</v>
      </c>
      <c r="P139" s="80">
        <f>M139/'סכום נכסי הקרן'!$C$42</f>
        <v>5.7372114060513281E-4</v>
      </c>
    </row>
    <row r="140" spans="2:16">
      <c r="B140" s="74" t="s">
        <v>1292</v>
      </c>
      <c r="C140" s="70" t="s">
        <v>1293</v>
      </c>
      <c r="D140" s="70" t="s">
        <v>1049</v>
      </c>
      <c r="E140" s="70"/>
      <c r="F140" s="92">
        <v>40210</v>
      </c>
      <c r="G140" s="77">
        <v>1.7699999999997784</v>
      </c>
      <c r="H140" s="75" t="s">
        <v>112</v>
      </c>
      <c r="I140" s="78">
        <v>4.8000000000000001E-2</v>
      </c>
      <c r="J140" s="78">
        <v>4.8299999999997699E-2</v>
      </c>
      <c r="K140" s="77">
        <v>2241042.9353399999</v>
      </c>
      <c r="L140" s="79">
        <v>118.97310899999999</v>
      </c>
      <c r="M140" s="77">
        <v>2666.2384595670001</v>
      </c>
      <c r="N140" s="70"/>
      <c r="O140" s="80">
        <f t="shared" si="2"/>
        <v>3.1480669914954423E-3</v>
      </c>
      <c r="P140" s="80">
        <f>M140/'סכום נכסי הקרן'!$C$42</f>
        <v>8.3719524444623419E-4</v>
      </c>
    </row>
    <row r="141" spans="2:16">
      <c r="B141" s="74" t="s">
        <v>1294</v>
      </c>
      <c r="C141" s="70" t="s">
        <v>1295</v>
      </c>
      <c r="D141" s="70" t="s">
        <v>1049</v>
      </c>
      <c r="E141" s="70"/>
      <c r="F141" s="92">
        <v>40238</v>
      </c>
      <c r="G141" s="77">
        <v>1.850000000000118</v>
      </c>
      <c r="H141" s="75" t="s">
        <v>112</v>
      </c>
      <c r="I141" s="78">
        <v>4.8000000000000001E-2</v>
      </c>
      <c r="J141" s="78">
        <v>4.8500000000003797E-2</v>
      </c>
      <c r="K141" s="77">
        <v>3196969.5973800002</v>
      </c>
      <c r="L141" s="79">
        <v>119.297431</v>
      </c>
      <c r="M141" s="77">
        <v>3813.9025949229999</v>
      </c>
      <c r="N141" s="70"/>
      <c r="O141" s="80">
        <f t="shared" si="2"/>
        <v>4.5031309276837017E-3</v>
      </c>
      <c r="P141" s="80">
        <f>M141/'סכום נכסי הקרן'!$C$42</f>
        <v>1.197560219639631E-3</v>
      </c>
    </row>
    <row r="142" spans="2:16">
      <c r="B142" s="74" t="s">
        <v>1296</v>
      </c>
      <c r="C142" s="70" t="s">
        <v>1297</v>
      </c>
      <c r="D142" s="70" t="s">
        <v>1049</v>
      </c>
      <c r="E142" s="70"/>
      <c r="F142" s="92">
        <v>40300</v>
      </c>
      <c r="G142" s="77">
        <v>1.9800000000008242</v>
      </c>
      <c r="H142" s="75" t="s">
        <v>112</v>
      </c>
      <c r="I142" s="78">
        <v>4.8000000000000001E-2</v>
      </c>
      <c r="J142" s="78">
        <v>4.8500000000012367E-2</v>
      </c>
      <c r="K142" s="77">
        <v>499640.99429100001</v>
      </c>
      <c r="L142" s="79">
        <v>121.41767299999999</v>
      </c>
      <c r="M142" s="77">
        <v>606.65246732499998</v>
      </c>
      <c r="N142" s="70"/>
      <c r="O142" s="80">
        <f t="shared" ref="O142:O158" si="3">IFERROR(M142/$M$11,0)</f>
        <v>7.1628349701521096E-4</v>
      </c>
      <c r="P142" s="80">
        <f>M142/'סכום נכסי הקרן'!$C$42</f>
        <v>1.9048804837904325E-4</v>
      </c>
    </row>
    <row r="143" spans="2:16">
      <c r="B143" s="74" t="s">
        <v>1298</v>
      </c>
      <c r="C143" s="70" t="s">
        <v>1299</v>
      </c>
      <c r="D143" s="70" t="s">
        <v>1049</v>
      </c>
      <c r="E143" s="70"/>
      <c r="F143" s="92">
        <v>40360</v>
      </c>
      <c r="G143" s="77">
        <v>2.1400000000000481</v>
      </c>
      <c r="H143" s="75" t="s">
        <v>112</v>
      </c>
      <c r="I143" s="78">
        <v>4.8000000000000001E-2</v>
      </c>
      <c r="J143" s="78">
        <v>4.8499999999995207E-2</v>
      </c>
      <c r="K143" s="77">
        <v>1403191.5352140001</v>
      </c>
      <c r="L143" s="79">
        <v>118.990949</v>
      </c>
      <c r="M143" s="77">
        <v>1669.6709288280001</v>
      </c>
      <c r="N143" s="70"/>
      <c r="O143" s="80">
        <f t="shared" si="3"/>
        <v>1.9714050402515693E-3</v>
      </c>
      <c r="P143" s="80">
        <f>M143/'סכום נכסי הקרן'!$C$42</f>
        <v>5.2427439728400704E-4</v>
      </c>
    </row>
    <row r="144" spans="2:16">
      <c r="B144" s="74" t="s">
        <v>1300</v>
      </c>
      <c r="C144" s="70" t="s">
        <v>1301</v>
      </c>
      <c r="D144" s="70" t="s">
        <v>1049</v>
      </c>
      <c r="E144" s="70"/>
      <c r="F144" s="92">
        <v>40422</v>
      </c>
      <c r="G144" s="77">
        <v>2.3099999999997793</v>
      </c>
      <c r="H144" s="75" t="s">
        <v>112</v>
      </c>
      <c r="I144" s="78">
        <v>4.8000000000000001E-2</v>
      </c>
      <c r="J144" s="78">
        <v>4.8399999999996696E-2</v>
      </c>
      <c r="K144" s="77">
        <v>2787286.7422199999</v>
      </c>
      <c r="L144" s="79">
        <v>117.164395</v>
      </c>
      <c r="M144" s="77">
        <v>3265.7076454119997</v>
      </c>
      <c r="N144" s="70"/>
      <c r="O144" s="80">
        <f t="shared" si="3"/>
        <v>3.8558690823420985E-3</v>
      </c>
      <c r="P144" s="80">
        <f>M144/'סכום נכסי הקרן'!$C$42</f>
        <v>1.0254277522253749E-3</v>
      </c>
    </row>
    <row r="145" spans="2:16">
      <c r="B145" s="74" t="s">
        <v>1302</v>
      </c>
      <c r="C145" s="70" t="s">
        <v>1303</v>
      </c>
      <c r="D145" s="70" t="s">
        <v>1049</v>
      </c>
      <c r="E145" s="70"/>
      <c r="F145" s="92">
        <v>40483</v>
      </c>
      <c r="G145" s="77">
        <v>2.4200000000001878</v>
      </c>
      <c r="H145" s="75" t="s">
        <v>112</v>
      </c>
      <c r="I145" s="78">
        <v>4.8000000000000001E-2</v>
      </c>
      <c r="J145" s="78">
        <v>4.8400000000003753E-2</v>
      </c>
      <c r="K145" s="77">
        <v>5417389.6085069999</v>
      </c>
      <c r="L145" s="79">
        <v>118.143359</v>
      </c>
      <c r="M145" s="77">
        <v>6400.28603819</v>
      </c>
      <c r="N145" s="70"/>
      <c r="O145" s="80">
        <f t="shared" si="3"/>
        <v>7.5569119261100224E-3</v>
      </c>
      <c r="P145" s="80">
        <f>M145/'סכום נכסי הקרן'!$C$42</f>
        <v>2.009681097743406E-3</v>
      </c>
    </row>
    <row r="146" spans="2:16">
      <c r="B146" s="74" t="s">
        <v>1304</v>
      </c>
      <c r="C146" s="70" t="s">
        <v>1305</v>
      </c>
      <c r="D146" s="70" t="s">
        <v>1049</v>
      </c>
      <c r="E146" s="70"/>
      <c r="F146" s="92">
        <v>40513</v>
      </c>
      <c r="G146" s="77">
        <v>2.5000000000002314</v>
      </c>
      <c r="H146" s="75" t="s">
        <v>112</v>
      </c>
      <c r="I146" s="78">
        <v>4.8000000000000001E-2</v>
      </c>
      <c r="J146" s="78">
        <v>4.8500000000004394E-2</v>
      </c>
      <c r="K146" s="77">
        <v>1841407.8575220001</v>
      </c>
      <c r="L146" s="79">
        <v>117.349904</v>
      </c>
      <c r="M146" s="77">
        <v>2160.8903610530001</v>
      </c>
      <c r="N146" s="70"/>
      <c r="O146" s="80">
        <f t="shared" si="3"/>
        <v>2.551395053755384E-3</v>
      </c>
      <c r="P146" s="80">
        <f>M146/'סכום נכסי הקרן'!$C$42</f>
        <v>6.7851662988053791E-4</v>
      </c>
    </row>
    <row r="147" spans="2:16">
      <c r="B147" s="74" t="s">
        <v>1306</v>
      </c>
      <c r="C147" s="70" t="s">
        <v>1307</v>
      </c>
      <c r="D147" s="70" t="s">
        <v>1049</v>
      </c>
      <c r="E147" s="70"/>
      <c r="F147" s="92">
        <v>40544</v>
      </c>
      <c r="G147" s="77">
        <v>2.589999999999713</v>
      </c>
      <c r="H147" s="75" t="s">
        <v>112</v>
      </c>
      <c r="I147" s="78">
        <v>4.8000000000000001E-2</v>
      </c>
      <c r="J147" s="78">
        <v>4.8399999999994808E-2</v>
      </c>
      <c r="K147" s="77">
        <v>4627945.179885</v>
      </c>
      <c r="L147" s="79">
        <v>116.778769</v>
      </c>
      <c r="M147" s="77">
        <v>5404.4574315450009</v>
      </c>
      <c r="N147" s="70"/>
      <c r="O147" s="80">
        <f t="shared" si="3"/>
        <v>6.3811224334195836E-3</v>
      </c>
      <c r="P147" s="80">
        <f>M147/'סכום נכסי הקרן'!$C$42</f>
        <v>1.6969922717401584E-3</v>
      </c>
    </row>
    <row r="148" spans="2:16">
      <c r="B148" s="74" t="s">
        <v>1308</v>
      </c>
      <c r="C148" s="70" t="s">
        <v>1309</v>
      </c>
      <c r="D148" s="70" t="s">
        <v>1049</v>
      </c>
      <c r="E148" s="70"/>
      <c r="F148" s="92">
        <v>40575</v>
      </c>
      <c r="G148" s="77">
        <v>2.6700000000001181</v>
      </c>
      <c r="H148" s="75" t="s">
        <v>112</v>
      </c>
      <c r="I148" s="78">
        <v>4.8000000000000001E-2</v>
      </c>
      <c r="J148" s="78">
        <v>4.8399999999999999E-2</v>
      </c>
      <c r="K148" s="77">
        <v>1824087.931938</v>
      </c>
      <c r="L148" s="79">
        <v>115.88802</v>
      </c>
      <c r="M148" s="77">
        <v>2113.899389225</v>
      </c>
      <c r="N148" s="70"/>
      <c r="O148" s="80">
        <f t="shared" si="3"/>
        <v>2.4959121216945948E-3</v>
      </c>
      <c r="P148" s="80">
        <f>M148/'סכום נכסי הקרן'!$C$42</f>
        <v>6.6376152873602232E-4</v>
      </c>
    </row>
    <row r="149" spans="2:16">
      <c r="B149" s="74" t="s">
        <v>1310</v>
      </c>
      <c r="C149" s="70" t="s">
        <v>1311</v>
      </c>
      <c r="D149" s="70" t="s">
        <v>1049</v>
      </c>
      <c r="E149" s="70"/>
      <c r="F149" s="92">
        <v>40603</v>
      </c>
      <c r="G149" s="77">
        <v>2.7499999999999232</v>
      </c>
      <c r="H149" s="75" t="s">
        <v>112</v>
      </c>
      <c r="I149" s="78">
        <v>4.8000000000000001E-2</v>
      </c>
      <c r="J149" s="78">
        <v>4.8499999999998933E-2</v>
      </c>
      <c r="K149" s="77">
        <v>2828227.2714450001</v>
      </c>
      <c r="L149" s="79">
        <v>115.193217</v>
      </c>
      <c r="M149" s="77">
        <v>3257.9259641109998</v>
      </c>
      <c r="N149" s="70"/>
      <c r="O149" s="80">
        <f t="shared" si="3"/>
        <v>3.8466811366975094E-3</v>
      </c>
      <c r="P149" s="80">
        <f>M149/'סכום נכסי הקרן'!$C$42</f>
        <v>1.0229843148967981E-3</v>
      </c>
    </row>
    <row r="150" spans="2:16">
      <c r="B150" s="74" t="s">
        <v>1312</v>
      </c>
      <c r="C150" s="70" t="s">
        <v>1313</v>
      </c>
      <c r="D150" s="70" t="s">
        <v>1049</v>
      </c>
      <c r="E150" s="70"/>
      <c r="F150" s="92">
        <v>40634</v>
      </c>
      <c r="G150" s="77">
        <v>2.7699999999995235</v>
      </c>
      <c r="H150" s="75" t="s">
        <v>112</v>
      </c>
      <c r="I150" s="78">
        <v>4.8000000000000001E-2</v>
      </c>
      <c r="J150" s="78">
        <v>4.8499999999993194E-2</v>
      </c>
      <c r="K150" s="77">
        <v>1003056.8441579998</v>
      </c>
      <c r="L150" s="79">
        <v>117.147637</v>
      </c>
      <c r="M150" s="77">
        <v>1175.0573857279999</v>
      </c>
      <c r="N150" s="70"/>
      <c r="O150" s="80">
        <f t="shared" si="3"/>
        <v>1.3874075500823703E-3</v>
      </c>
      <c r="P150" s="80">
        <f>M150/'סכום נכסי הקרן'!$C$42</f>
        <v>3.6896641849606661E-4</v>
      </c>
    </row>
    <row r="151" spans="2:16">
      <c r="B151" s="74" t="s">
        <v>1314</v>
      </c>
      <c r="C151" s="70" t="s">
        <v>1315</v>
      </c>
      <c r="D151" s="70" t="s">
        <v>1049</v>
      </c>
      <c r="E151" s="70"/>
      <c r="F151" s="92">
        <v>40664</v>
      </c>
      <c r="G151" s="77">
        <v>2.8500000000002763</v>
      </c>
      <c r="H151" s="75" t="s">
        <v>112</v>
      </c>
      <c r="I151" s="78">
        <v>4.8000000000000001E-2</v>
      </c>
      <c r="J151" s="78">
        <v>4.8500000000005067E-2</v>
      </c>
      <c r="K151" s="77">
        <v>3722479.4548829999</v>
      </c>
      <c r="L151" s="79">
        <v>116.46052400000001</v>
      </c>
      <c r="M151" s="77">
        <v>4335.2190927680003</v>
      </c>
      <c r="N151" s="70"/>
      <c r="O151" s="80">
        <f t="shared" si="3"/>
        <v>5.1186569895402901E-3</v>
      </c>
      <c r="P151" s="80">
        <f>M151/'סכום נכסי הקרן'!$C$42</f>
        <v>1.3612528898436602E-3</v>
      </c>
    </row>
    <row r="152" spans="2:16">
      <c r="B152" s="74" t="s">
        <v>1316</v>
      </c>
      <c r="C152" s="70" t="s">
        <v>1317</v>
      </c>
      <c r="D152" s="70" t="s">
        <v>1049</v>
      </c>
      <c r="E152" s="70"/>
      <c r="F152" s="92">
        <v>40756</v>
      </c>
      <c r="G152" s="77">
        <v>3.0999999999996128</v>
      </c>
      <c r="H152" s="75" t="s">
        <v>112</v>
      </c>
      <c r="I152" s="78">
        <v>4.8000000000000001E-2</v>
      </c>
      <c r="J152" s="78">
        <v>4.8499999999995047E-2</v>
      </c>
      <c r="K152" s="77">
        <v>2048331.0069269999</v>
      </c>
      <c r="L152" s="79">
        <v>113.42447799999999</v>
      </c>
      <c r="M152" s="77">
        <v>2323.3087534389997</v>
      </c>
      <c r="N152" s="70"/>
      <c r="O152" s="80">
        <f t="shared" si="3"/>
        <v>2.7431648401551934E-3</v>
      </c>
      <c r="P152" s="80">
        <f>M152/'סכום נכסי הקרן'!$C$42</f>
        <v>7.2951578384902575E-4</v>
      </c>
    </row>
    <row r="153" spans="2:16">
      <c r="B153" s="74" t="s">
        <v>1318</v>
      </c>
      <c r="C153" s="70" t="s">
        <v>1319</v>
      </c>
      <c r="D153" s="70" t="s">
        <v>1049</v>
      </c>
      <c r="E153" s="70"/>
      <c r="F153" s="92">
        <v>40848</v>
      </c>
      <c r="G153" s="77">
        <v>3.2800000000001996</v>
      </c>
      <c r="H153" s="75" t="s">
        <v>112</v>
      </c>
      <c r="I153" s="78">
        <v>4.8000000000000001E-2</v>
      </c>
      <c r="J153" s="78">
        <v>4.8500000000003235E-2</v>
      </c>
      <c r="K153" s="77">
        <v>5776278.4511370007</v>
      </c>
      <c r="L153" s="79">
        <v>114.77843799999999</v>
      </c>
      <c r="M153" s="77">
        <v>6629.9221968809998</v>
      </c>
      <c r="N153" s="70"/>
      <c r="O153" s="80">
        <f t="shared" si="3"/>
        <v>7.8280467185120294E-3</v>
      </c>
      <c r="P153" s="80">
        <f>M153/'סכום נכסי הקרן'!$C$42</f>
        <v>2.0817865387699479E-3</v>
      </c>
    </row>
    <row r="154" spans="2:16">
      <c r="B154" s="74" t="s">
        <v>1320</v>
      </c>
      <c r="C154" s="70" t="s">
        <v>1321</v>
      </c>
      <c r="D154" s="70" t="s">
        <v>1049</v>
      </c>
      <c r="E154" s="70"/>
      <c r="F154" s="92">
        <v>40940</v>
      </c>
      <c r="G154" s="77">
        <v>3.5299999999999425</v>
      </c>
      <c r="H154" s="75" t="s">
        <v>112</v>
      </c>
      <c r="I154" s="78">
        <v>4.8000000000000001E-2</v>
      </c>
      <c r="J154" s="78">
        <v>4.8399999999998583E-2</v>
      </c>
      <c r="K154" s="77">
        <v>7264848.3374670008</v>
      </c>
      <c r="L154" s="79">
        <v>113.430826</v>
      </c>
      <c r="M154" s="77">
        <v>8240.5774954990011</v>
      </c>
      <c r="N154" s="70"/>
      <c r="O154" s="80">
        <f t="shared" si="3"/>
        <v>9.7297711355696145E-3</v>
      </c>
      <c r="P154" s="80">
        <f>M154/'סכום נכסי הקרן'!$C$42</f>
        <v>2.5875301085570655E-3</v>
      </c>
    </row>
    <row r="155" spans="2:16">
      <c r="B155" s="74" t="s">
        <v>1322</v>
      </c>
      <c r="C155" s="70" t="s">
        <v>1323</v>
      </c>
      <c r="D155" s="70" t="s">
        <v>1049</v>
      </c>
      <c r="E155" s="70"/>
      <c r="F155" s="92">
        <v>40969</v>
      </c>
      <c r="G155" s="77">
        <v>3.6100000000001704</v>
      </c>
      <c r="H155" s="75" t="s">
        <v>112</v>
      </c>
      <c r="I155" s="78">
        <v>4.8000000000000001E-2</v>
      </c>
      <c r="J155" s="78">
        <v>4.8600000000002197E-2</v>
      </c>
      <c r="K155" s="77">
        <v>4426378.994643</v>
      </c>
      <c r="L155" s="79">
        <v>112.970878</v>
      </c>
      <c r="M155" s="77">
        <v>5000.5192182149995</v>
      </c>
      <c r="N155" s="70"/>
      <c r="O155" s="80">
        <f t="shared" si="3"/>
        <v>5.9041866396892899E-3</v>
      </c>
      <c r="P155" s="80">
        <f>M155/'סכום נכסי הקרן'!$C$42</f>
        <v>1.5701562229851998E-3</v>
      </c>
    </row>
    <row r="156" spans="2:16">
      <c r="B156" s="74" t="s">
        <v>1324</v>
      </c>
      <c r="C156" s="70" t="s">
        <v>1325</v>
      </c>
      <c r="D156" s="70" t="s">
        <v>1049</v>
      </c>
      <c r="E156" s="70"/>
      <c r="F156" s="92">
        <v>41000</v>
      </c>
      <c r="G156" s="77">
        <v>3.6099999999996877</v>
      </c>
      <c r="H156" s="75" t="s">
        <v>112</v>
      </c>
      <c r="I156" s="78">
        <v>4.8000000000000001E-2</v>
      </c>
      <c r="J156" s="78">
        <v>4.8499999999996588E-2</v>
      </c>
      <c r="K156" s="77">
        <v>2418433.3911210001</v>
      </c>
      <c r="L156" s="79">
        <v>115.23331399999999</v>
      </c>
      <c r="M156" s="77">
        <v>2786.8409442669999</v>
      </c>
      <c r="N156" s="70"/>
      <c r="O156" s="80">
        <f t="shared" si="3"/>
        <v>3.2904641202346559E-3</v>
      </c>
      <c r="P156" s="80">
        <f>M156/'סכום נכסי הקרן'!$C$42</f>
        <v>8.7506426036150118E-4</v>
      </c>
    </row>
    <row r="157" spans="2:16">
      <c r="B157" s="74" t="s">
        <v>1326</v>
      </c>
      <c r="C157" s="70" t="s">
        <v>1327</v>
      </c>
      <c r="D157" s="70" t="s">
        <v>1049</v>
      </c>
      <c r="E157" s="70"/>
      <c r="F157" s="92">
        <v>41640</v>
      </c>
      <c r="G157" s="77">
        <v>5.0400000000002549</v>
      </c>
      <c r="H157" s="75" t="s">
        <v>112</v>
      </c>
      <c r="I157" s="78">
        <v>4.8000000000000001E-2</v>
      </c>
      <c r="J157" s="78">
        <v>4.8500000000002402E-2</v>
      </c>
      <c r="K157" s="77">
        <v>4539430.3678860003</v>
      </c>
      <c r="L157" s="79">
        <v>110.143771</v>
      </c>
      <c r="M157" s="77">
        <v>4999.899810768</v>
      </c>
      <c r="N157" s="70"/>
      <c r="O157" s="80">
        <f t="shared" si="3"/>
        <v>5.903455296200043E-3</v>
      </c>
      <c r="P157" s="80">
        <f>M157/'סכום נכסי הקרן'!$C$42</f>
        <v>1.5699617298905774E-3</v>
      </c>
    </row>
    <row r="158" spans="2:16">
      <c r="B158" s="74" t="s">
        <v>1328</v>
      </c>
      <c r="C158" s="70" t="s">
        <v>1329</v>
      </c>
      <c r="D158" s="70" t="s">
        <v>1049</v>
      </c>
      <c r="E158" s="70"/>
      <c r="F158" s="92">
        <v>44774</v>
      </c>
      <c r="G158" s="77">
        <v>10.460000000371888</v>
      </c>
      <c r="H158" s="75" t="s">
        <v>112</v>
      </c>
      <c r="I158" s="78">
        <v>4.8000000000000001E-2</v>
      </c>
      <c r="J158" s="78">
        <v>4.8500000001542587E-2</v>
      </c>
      <c r="K158" s="77">
        <v>11574.373347000001</v>
      </c>
      <c r="L158" s="79">
        <v>103.615988</v>
      </c>
      <c r="M158" s="77">
        <v>11.992901298999998</v>
      </c>
      <c r="N158" s="70"/>
      <c r="O158" s="80">
        <f t="shared" si="3"/>
        <v>1.4160195077891147E-5</v>
      </c>
      <c r="P158" s="80">
        <f>M158/'סכום נכסי הקרן'!$C$42</f>
        <v>3.7657546715706872E-6</v>
      </c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20" t="s">
        <v>92</v>
      </c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20" t="s">
        <v>178</v>
      </c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20" t="s">
        <v>186</v>
      </c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A1:B17 C5:C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125</v>
      </c>
      <c r="C1" s="67" t="s" vm="1">
        <v>202</v>
      </c>
    </row>
    <row r="2" spans="2:19">
      <c r="B2" s="46" t="s">
        <v>124</v>
      </c>
      <c r="C2" s="67" t="s">
        <v>203</v>
      </c>
    </row>
    <row r="3" spans="2:19">
      <c r="B3" s="46" t="s">
        <v>126</v>
      </c>
      <c r="C3" s="67" t="s">
        <v>204</v>
      </c>
    </row>
    <row r="4" spans="2:19">
      <c r="B4" s="46" t="s">
        <v>127</v>
      </c>
      <c r="C4" s="67">
        <v>2142</v>
      </c>
    </row>
    <row r="6" spans="2:19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19" ht="26.25" customHeight="1">
      <c r="B7" s="137" t="s">
        <v>70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1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29" t="s">
        <v>180</v>
      </c>
      <c r="O8" s="29" t="s">
        <v>179</v>
      </c>
      <c r="P8" s="29" t="s">
        <v>91</v>
      </c>
      <c r="Q8" s="29" t="s">
        <v>45</v>
      </c>
      <c r="R8" s="29" t="s">
        <v>128</v>
      </c>
      <c r="S8" s="30" t="s">
        <v>130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187</v>
      </c>
      <c r="O9" s="31"/>
      <c r="P9" s="31" t="s">
        <v>183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</row>
    <row r="11" spans="2:19" s="4" customFormat="1" ht="18" customHeight="1">
      <c r="B11" s="116" t="s">
        <v>1899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118">
        <v>0</v>
      </c>
      <c r="S11" s="118">
        <v>0</v>
      </c>
    </row>
    <row r="12" spans="2:19" ht="20.25" customHeight="1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125</v>
      </c>
      <c r="C1" s="67" t="s" vm="1">
        <v>202</v>
      </c>
    </row>
    <row r="2" spans="2:30">
      <c r="B2" s="46" t="s">
        <v>124</v>
      </c>
      <c r="C2" s="67" t="s">
        <v>203</v>
      </c>
    </row>
    <row r="3" spans="2:30">
      <c r="B3" s="46" t="s">
        <v>126</v>
      </c>
      <c r="C3" s="67" t="s">
        <v>204</v>
      </c>
    </row>
    <row r="4" spans="2:30">
      <c r="B4" s="46" t="s">
        <v>127</v>
      </c>
      <c r="C4" s="67">
        <v>2142</v>
      </c>
    </row>
    <row r="6" spans="2:30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0" ht="26.25" customHeight="1">
      <c r="B7" s="137" t="s">
        <v>71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0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58" t="s">
        <v>180</v>
      </c>
      <c r="O8" s="29" t="s">
        <v>179</v>
      </c>
      <c r="P8" s="29" t="s">
        <v>91</v>
      </c>
      <c r="Q8" s="29" t="s">
        <v>45</v>
      </c>
      <c r="R8" s="29" t="s">
        <v>128</v>
      </c>
      <c r="S8" s="30" t="s">
        <v>130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187</v>
      </c>
      <c r="O9" s="31"/>
      <c r="P9" s="31" t="s">
        <v>183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  <c r="AA10" s="1"/>
    </row>
    <row r="11" spans="2:30" s="4" customFormat="1" ht="18" customHeight="1">
      <c r="B11" s="116" t="s">
        <v>1901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118">
        <v>0</v>
      </c>
      <c r="S11" s="118">
        <v>0</v>
      </c>
      <c r="AA11" s="1"/>
      <c r="AD11" s="1"/>
    </row>
    <row r="12" spans="2:30" ht="17.25" customHeight="1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</row>
    <row r="313" spans="2:19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</row>
    <row r="314" spans="2:19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</row>
    <row r="315" spans="2:19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</row>
    <row r="316" spans="2:19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</row>
    <row r="317" spans="2:19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</row>
    <row r="318" spans="2:19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</row>
    <row r="319" spans="2:19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</row>
    <row r="320" spans="2:19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</row>
    <row r="321" spans="2:19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</row>
    <row r="322" spans="2:19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</row>
    <row r="323" spans="2:19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</row>
    <row r="324" spans="2:19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</row>
    <row r="325" spans="2:19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</row>
    <row r="326" spans="2:19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</row>
    <row r="327" spans="2:19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</row>
    <row r="328" spans="2:19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</row>
    <row r="329" spans="2:19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</row>
    <row r="330" spans="2:19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2:19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</row>
    <row r="332" spans="2:19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</row>
    <row r="333" spans="2:19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</row>
    <row r="334" spans="2:19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</row>
    <row r="335" spans="2:19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</row>
    <row r="336" spans="2:19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</row>
    <row r="337" spans="2:19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2:19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2:19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2:19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2:19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2:19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2:19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2:19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2:19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2:19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2:19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2:19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2:19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2:19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2:19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2:19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2:19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2:19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2:19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2:19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2:19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2:19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2:19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2:19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2:19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2:19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2:19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2:19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2:19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2:19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2:19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2:19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2:19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2:19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2:19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2:19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2:19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2:19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2:19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2:19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2:19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2:19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2:19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2:19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2:19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2:19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2:19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2:19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2:19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2:19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2:19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2:19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2:19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2:19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2:19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2:19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2:19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2:19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2:19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2:19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2:19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2:19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2:19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2:19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2:19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2:19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2:19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2:19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2:19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2:19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2:19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2:19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2:19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2:19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2:19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2:19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2:19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2:19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2:19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2:19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2:19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2:19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2:19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2:19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2:19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2:19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2:19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2:19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2:19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2:19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2:19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2:19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2:19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2:19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2:19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2:19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2:19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2:19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2:19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2:19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2:19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2:19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2:19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2:19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2:19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2:19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2:19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2:19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2:19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2:19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2:19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2:19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2:19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2:19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2:19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2:19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2:19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2:19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2:19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2:19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2:19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2:19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2:19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2:19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2:19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2:19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2:19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2:19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2:19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2:19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2:19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2:19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2:19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2:19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2:19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2:19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2:19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2:19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2:19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2:19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2:19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2:19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2:19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2:19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2:19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2:19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2:19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2:19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2:19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2:19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2:19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2:19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2:19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  <row r="490" spans="2:19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</row>
    <row r="491" spans="2:19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</row>
    <row r="492" spans="2:19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</row>
    <row r="493" spans="2:19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</row>
    <row r="494" spans="2:19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</row>
    <row r="495" spans="2:19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</row>
    <row r="496" spans="2:19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</row>
    <row r="497" spans="2:19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</row>
    <row r="498" spans="2:19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</row>
    <row r="499" spans="2:19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</row>
    <row r="500" spans="2:19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</row>
    <row r="501" spans="2:19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</row>
    <row r="502" spans="2:19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</row>
    <row r="503" spans="2:19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</row>
    <row r="504" spans="2:19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</row>
    <row r="505" spans="2:19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</row>
    <row r="506" spans="2:19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</row>
    <row r="507" spans="2:19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</row>
    <row r="508" spans="2:19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</row>
    <row r="509" spans="2:19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</row>
    <row r="510" spans="2:19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</row>
    <row r="511" spans="2:19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</row>
    <row r="512" spans="2:19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</row>
    <row r="513" spans="2:19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</row>
    <row r="514" spans="2:19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</row>
    <row r="515" spans="2:19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</row>
    <row r="516" spans="2:19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</row>
    <row r="517" spans="2:19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</row>
    <row r="518" spans="2:19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</row>
    <row r="519" spans="2:19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</row>
    <row r="520" spans="2:19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</row>
    <row r="521" spans="2:19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</row>
    <row r="522" spans="2:19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</row>
    <row r="523" spans="2:19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</row>
    <row r="524" spans="2:19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</row>
    <row r="525" spans="2:19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2:19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</row>
    <row r="527" spans="2:19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</row>
    <row r="528" spans="2:19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</row>
    <row r="529" spans="2:19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</row>
    <row r="530" spans="2:19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</row>
    <row r="531" spans="2:19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</row>
    <row r="532" spans="2:19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</row>
    <row r="533" spans="2:19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</row>
    <row r="534" spans="2:19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</row>
    <row r="535" spans="2:19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</row>
    <row r="536" spans="2:19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</row>
    <row r="537" spans="2:19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</row>
    <row r="538" spans="2:19">
      <c r="B538" s="12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</row>
    <row r="539" spans="2:19">
      <c r="B539" s="12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</row>
    <row r="540" spans="2:19">
      <c r="B540" s="122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</row>
    <row r="541" spans="2:19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</row>
    <row r="542" spans="2:19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</row>
    <row r="543" spans="2:19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</row>
    <row r="544" spans="2:19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</row>
    <row r="545" spans="2:19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</row>
    <row r="546" spans="2:19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</row>
    <row r="547" spans="2:19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</row>
    <row r="548" spans="2:19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</row>
    <row r="549" spans="2:19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</row>
    <row r="550" spans="2:19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</row>
    <row r="551" spans="2:19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</row>
    <row r="552" spans="2:19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</row>
    <row r="553" spans="2:19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</row>
    <row r="554" spans="2:19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</row>
    <row r="555" spans="2:19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</row>
    <row r="556" spans="2:19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</row>
    <row r="557" spans="2:19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</row>
    <row r="558" spans="2:19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</row>
    <row r="559" spans="2:19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</row>
    <row r="560" spans="2:19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</row>
    <row r="561" spans="2:19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</row>
    <row r="562" spans="2:19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</row>
    <row r="563" spans="2:19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</row>
    <row r="564" spans="2:19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</row>
    <row r="565" spans="2:19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</row>
    <row r="566" spans="2:19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</row>
    <row r="567" spans="2:19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</row>
    <row r="568" spans="2:19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</row>
    <row r="569" spans="2:19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</row>
    <row r="570" spans="2:19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</row>
    <row r="571" spans="2:19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</row>
    <row r="572" spans="2:19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</row>
    <row r="573" spans="2:19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</row>
    <row r="574" spans="2:19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</row>
    <row r="575" spans="2:19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</row>
    <row r="576" spans="2:19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</row>
    <row r="577" spans="2:19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</row>
    <row r="578" spans="2:19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</row>
    <row r="579" spans="2:19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</row>
    <row r="580" spans="2:19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</row>
    <row r="581" spans="2:19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</row>
    <row r="582" spans="2:19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</row>
    <row r="583" spans="2:19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</row>
    <row r="584" spans="2:19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</row>
    <row r="585" spans="2:19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</row>
    <row r="586" spans="2:19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</row>
    <row r="587" spans="2:19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</row>
    <row r="588" spans="2:19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</row>
    <row r="589" spans="2:19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2:19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</row>
    <row r="591" spans="2:19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</row>
    <row r="592" spans="2:19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</row>
    <row r="593" spans="2:19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</row>
    <row r="594" spans="2:19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</row>
    <row r="595" spans="2:19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</row>
    <row r="596" spans="2:19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</row>
    <row r="597" spans="2:19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</row>
    <row r="598" spans="2:19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</row>
    <row r="599" spans="2:19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</row>
    <row r="600" spans="2:19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</row>
    <row r="601" spans="2:19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</row>
    <row r="602" spans="2:19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</row>
    <row r="603" spans="2:19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</row>
    <row r="604" spans="2:19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</row>
    <row r="605" spans="2:19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</row>
    <row r="606" spans="2:19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</row>
    <row r="607" spans="2:19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</row>
    <row r="608" spans="2:19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</row>
    <row r="609" spans="2:19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</row>
    <row r="610" spans="2:19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</row>
    <row r="611" spans="2:19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</row>
    <row r="612" spans="2:19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</row>
    <row r="613" spans="2:19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</row>
    <row r="614" spans="2:19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</row>
    <row r="615" spans="2:19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</row>
    <row r="616" spans="2:19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</row>
    <row r="617" spans="2:19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</row>
    <row r="618" spans="2:19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</row>
    <row r="619" spans="2:19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</row>
    <row r="620" spans="2:19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</row>
    <row r="621" spans="2:19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</row>
    <row r="622" spans="2:19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</row>
    <row r="623" spans="2:19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</row>
    <row r="624" spans="2:19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2:19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</row>
    <row r="626" spans="2:19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</row>
    <row r="627" spans="2:19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</row>
    <row r="628" spans="2:19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</row>
    <row r="629" spans="2:19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</row>
    <row r="630" spans="2:19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</row>
    <row r="631" spans="2:19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</row>
    <row r="632" spans="2:19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</row>
    <row r="633" spans="2:19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</row>
    <row r="634" spans="2:19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</row>
    <row r="635" spans="2:19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</row>
    <row r="636" spans="2:19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</row>
    <row r="637" spans="2:19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</row>
    <row r="638" spans="2:19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</row>
    <row r="639" spans="2:19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</row>
    <row r="640" spans="2:19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</row>
    <row r="641" spans="2:19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</row>
    <row r="642" spans="2:19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</row>
    <row r="643" spans="2:19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</row>
    <row r="644" spans="2:19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</row>
    <row r="645" spans="2:19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</row>
    <row r="646" spans="2:19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</row>
    <row r="647" spans="2:19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</row>
    <row r="648" spans="2:19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</row>
    <row r="649" spans="2:19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</row>
    <row r="650" spans="2:19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</row>
    <row r="651" spans="2:19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</row>
    <row r="652" spans="2:19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</row>
    <row r="653" spans="2:19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</row>
    <row r="654" spans="2:19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</row>
    <row r="655" spans="2:19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</row>
    <row r="656" spans="2:19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</row>
    <row r="657" spans="2:19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</row>
    <row r="658" spans="2:19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</row>
    <row r="659" spans="2:19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</row>
    <row r="660" spans="2:19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</row>
    <row r="661" spans="2:19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</row>
    <row r="662" spans="2:19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</row>
    <row r="663" spans="2:19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</row>
    <row r="664" spans="2:19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2:19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</row>
    <row r="666" spans="2:19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</row>
    <row r="667" spans="2:19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</row>
    <row r="668" spans="2:19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9.425781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125</v>
      </c>
      <c r="C1" s="67" t="s" vm="1">
        <v>202</v>
      </c>
    </row>
    <row r="2" spans="2:49">
      <c r="B2" s="46" t="s">
        <v>124</v>
      </c>
      <c r="C2" s="67" t="s">
        <v>203</v>
      </c>
    </row>
    <row r="3" spans="2:49">
      <c r="B3" s="46" t="s">
        <v>126</v>
      </c>
      <c r="C3" s="67" t="s">
        <v>204</v>
      </c>
    </row>
    <row r="4" spans="2:49">
      <c r="B4" s="46" t="s">
        <v>127</v>
      </c>
      <c r="C4" s="67">
        <v>2142</v>
      </c>
    </row>
    <row r="6" spans="2:49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49" ht="26.25" customHeight="1">
      <c r="B7" s="137" t="s">
        <v>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49" s="3" customFormat="1" ht="63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83</v>
      </c>
      <c r="H8" s="29" t="s">
        <v>180</v>
      </c>
      <c r="I8" s="29" t="s">
        <v>179</v>
      </c>
      <c r="J8" s="29" t="s">
        <v>91</v>
      </c>
      <c r="K8" s="29" t="s">
        <v>45</v>
      </c>
      <c r="L8" s="29" t="s">
        <v>128</v>
      </c>
      <c r="M8" s="30" t="s">
        <v>130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187</v>
      </c>
      <c r="I9" s="31"/>
      <c r="J9" s="31" t="s">
        <v>183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26</v>
      </c>
      <c r="C11" s="70"/>
      <c r="D11" s="70"/>
      <c r="E11" s="70"/>
      <c r="F11" s="70"/>
      <c r="G11" s="70"/>
      <c r="H11" s="77"/>
      <c r="I11" s="77"/>
      <c r="J11" s="77">
        <v>537.17309468400003</v>
      </c>
      <c r="K11" s="70"/>
      <c r="L11" s="80">
        <f>IFERROR(J11/$J$11,0)</f>
        <v>1</v>
      </c>
      <c r="M11" s="80">
        <f>J11/'סכום נכסי הקרן'!$C$42</f>
        <v>1.6867162001216738E-4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72" t="s">
        <v>175</v>
      </c>
      <c r="C12" s="73"/>
      <c r="D12" s="73"/>
      <c r="E12" s="73"/>
      <c r="F12" s="73"/>
      <c r="G12" s="73"/>
      <c r="H12" s="81"/>
      <c r="I12" s="81"/>
      <c r="J12" s="81">
        <v>537.17309468400003</v>
      </c>
      <c r="K12" s="73"/>
      <c r="L12" s="84">
        <f t="shared" ref="L12:L18" si="0">IFERROR(J12/$J$11,0)</f>
        <v>1</v>
      </c>
      <c r="M12" s="84">
        <f>J12/'סכום נכסי הקרן'!$C$42</f>
        <v>1.6867162001216738E-4</v>
      </c>
    </row>
    <row r="13" spans="2:49">
      <c r="B13" s="74" t="s">
        <v>1330</v>
      </c>
      <c r="C13" s="70">
        <v>9326</v>
      </c>
      <c r="D13" s="75" t="s">
        <v>24</v>
      </c>
      <c r="E13" s="70" t="s">
        <v>1331</v>
      </c>
      <c r="F13" s="75" t="s">
        <v>706</v>
      </c>
      <c r="G13" s="75" t="s">
        <v>111</v>
      </c>
      <c r="H13" s="77">
        <v>11364.773557</v>
      </c>
      <c r="I13" s="77">
        <v>100</v>
      </c>
      <c r="J13" s="77">
        <v>41.083656409</v>
      </c>
      <c r="K13" s="80">
        <v>5.6823867785000003E-6</v>
      </c>
      <c r="L13" s="80">
        <f t="shared" si="0"/>
        <v>7.6481225168524236E-2</v>
      </c>
      <c r="M13" s="80">
        <f>J13/'סכום נכסי הקרן'!$C$42</f>
        <v>1.2900212149690332E-5</v>
      </c>
    </row>
    <row r="14" spans="2:49">
      <c r="B14" s="74" t="s">
        <v>1332</v>
      </c>
      <c r="C14" s="70">
        <v>9398</v>
      </c>
      <c r="D14" s="75" t="s">
        <v>24</v>
      </c>
      <c r="E14" s="70" t="s">
        <v>1333</v>
      </c>
      <c r="F14" s="75" t="s">
        <v>706</v>
      </c>
      <c r="G14" s="75" t="s">
        <v>111</v>
      </c>
      <c r="H14" s="77">
        <v>11364.773557</v>
      </c>
      <c r="I14" s="77">
        <v>100</v>
      </c>
      <c r="J14" s="77">
        <v>41.083656409</v>
      </c>
      <c r="K14" s="80">
        <v>5.6823867785000003E-6</v>
      </c>
      <c r="L14" s="80">
        <f t="shared" si="0"/>
        <v>7.6481225168524236E-2</v>
      </c>
      <c r="M14" s="80">
        <f>J14/'סכום נכסי הקרן'!$C$42</f>
        <v>1.2900212149690332E-5</v>
      </c>
    </row>
    <row r="15" spans="2:49">
      <c r="B15" s="74" t="s">
        <v>1334</v>
      </c>
      <c r="C15" s="70">
        <v>9152</v>
      </c>
      <c r="D15" s="75" t="s">
        <v>24</v>
      </c>
      <c r="E15" s="70" t="s">
        <v>1335</v>
      </c>
      <c r="F15" s="75" t="s">
        <v>706</v>
      </c>
      <c r="G15" s="75" t="s">
        <v>111</v>
      </c>
      <c r="H15" s="77">
        <v>11364.773557</v>
      </c>
      <c r="I15" s="77">
        <v>100</v>
      </c>
      <c r="J15" s="77">
        <v>41.083656409</v>
      </c>
      <c r="K15" s="80">
        <v>5.6823867785000003E-6</v>
      </c>
      <c r="L15" s="80">
        <f t="shared" si="0"/>
        <v>7.6481225168524236E-2</v>
      </c>
      <c r="M15" s="80">
        <f>J15/'סכום נכסי הקרן'!$C$42</f>
        <v>1.2900212149690332E-5</v>
      </c>
    </row>
    <row r="16" spans="2:49">
      <c r="B16" s="74" t="s">
        <v>1336</v>
      </c>
      <c r="C16" s="70">
        <v>9262</v>
      </c>
      <c r="D16" s="75" t="s">
        <v>24</v>
      </c>
      <c r="E16" s="70" t="s">
        <v>1337</v>
      </c>
      <c r="F16" s="75" t="s">
        <v>706</v>
      </c>
      <c r="G16" s="75" t="s">
        <v>111</v>
      </c>
      <c r="H16" s="77">
        <v>11364.773557</v>
      </c>
      <c r="I16" s="77">
        <v>100</v>
      </c>
      <c r="J16" s="77">
        <v>41.083656409</v>
      </c>
      <c r="K16" s="80">
        <v>5.6823867785000003E-6</v>
      </c>
      <c r="L16" s="80">
        <f t="shared" si="0"/>
        <v>7.6481225168524236E-2</v>
      </c>
      <c r="M16" s="80">
        <f>J16/'סכום נכסי הקרן'!$C$42</f>
        <v>1.2900212149690332E-5</v>
      </c>
    </row>
    <row r="17" spans="2:13">
      <c r="B17" s="74" t="s">
        <v>1338</v>
      </c>
      <c r="C17" s="70">
        <v>8838</v>
      </c>
      <c r="D17" s="75" t="s">
        <v>24</v>
      </c>
      <c r="E17" s="70" t="s">
        <v>1339</v>
      </c>
      <c r="F17" s="75" t="s">
        <v>226</v>
      </c>
      <c r="G17" s="75" t="s">
        <v>111</v>
      </c>
      <c r="H17" s="77">
        <v>8144.9241680000005</v>
      </c>
      <c r="I17" s="77">
        <v>1115.5499</v>
      </c>
      <c r="J17" s="77">
        <v>328.46140682999999</v>
      </c>
      <c r="K17" s="80">
        <v>3.4514089966439145E-4</v>
      </c>
      <c r="L17" s="80">
        <f t="shared" si="0"/>
        <v>0.61146287868945159</v>
      </c>
      <c r="M17" s="80">
        <f>J17/'סכום נכסי הקרן'!$C$42</f>
        <v>1.0313643432585317E-4</v>
      </c>
    </row>
    <row r="18" spans="2:13">
      <c r="B18" s="74" t="s">
        <v>1340</v>
      </c>
      <c r="C18" s="70">
        <v>8824</v>
      </c>
      <c r="D18" s="75" t="s">
        <v>24</v>
      </c>
      <c r="E18" s="70" t="s">
        <v>1341</v>
      </c>
      <c r="F18" s="75" t="s">
        <v>706</v>
      </c>
      <c r="G18" s="75" t="s">
        <v>112</v>
      </c>
      <c r="H18" s="77">
        <v>1136.5983590000001</v>
      </c>
      <c r="I18" s="77">
        <v>3904.375</v>
      </c>
      <c r="J18" s="77">
        <v>44.377062217999992</v>
      </c>
      <c r="K18" s="80">
        <v>1.136598359E-3</v>
      </c>
      <c r="L18" s="80">
        <f t="shared" si="0"/>
        <v>8.2612220636451364E-2</v>
      </c>
      <c r="M18" s="80">
        <f>J18/'סכום נכסי הקרן'!$C$42</f>
        <v>1.3934337087552857E-5</v>
      </c>
    </row>
    <row r="19" spans="2:13">
      <c r="B19" s="76"/>
      <c r="C19" s="70"/>
      <c r="D19" s="70"/>
      <c r="E19" s="70"/>
      <c r="F19" s="70"/>
      <c r="G19" s="70"/>
      <c r="H19" s="77"/>
      <c r="I19" s="77"/>
      <c r="J19" s="70"/>
      <c r="K19" s="70"/>
      <c r="L19" s="80"/>
      <c r="M19" s="70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120" t="s">
        <v>195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120" t="s">
        <v>92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20" t="s">
        <v>178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120" t="s">
        <v>186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2:13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2:13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2:13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2:13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2:13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2:13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2:13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2:13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2:13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2:13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2:13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2:13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2:13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2:13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2:13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2:13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2:13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2:13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2:13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2:13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2:13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2:13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2:13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2:13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2:13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2:13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2:13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2:13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2:13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2:13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2:13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2:13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2:13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2:13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2:13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2:13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2:13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2:13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2:13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2:13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2:13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2:13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2:13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2:13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2:13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2:13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2:13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2:13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2:13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2:13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2:13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2:13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2:13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2:13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2:13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2:13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2:13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2:13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2:13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2:13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2:13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2:13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2:13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2:13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2:13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2:13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2:13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2:13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2:13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2:13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2:13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2:13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9.42578125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125</v>
      </c>
      <c r="C1" s="67" t="s" vm="1">
        <v>202</v>
      </c>
    </row>
    <row r="2" spans="2:11">
      <c r="B2" s="46" t="s">
        <v>124</v>
      </c>
      <c r="C2" s="67" t="s">
        <v>203</v>
      </c>
    </row>
    <row r="3" spans="2:11">
      <c r="B3" s="46" t="s">
        <v>126</v>
      </c>
      <c r="C3" s="67" t="s">
        <v>204</v>
      </c>
    </row>
    <row r="4" spans="2:11">
      <c r="B4" s="46" t="s">
        <v>127</v>
      </c>
      <c r="C4" s="67">
        <v>2142</v>
      </c>
    </row>
    <row r="6" spans="2:11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78.75">
      <c r="B8" s="21" t="s">
        <v>96</v>
      </c>
      <c r="C8" s="29" t="s">
        <v>35</v>
      </c>
      <c r="D8" s="29" t="s">
        <v>83</v>
      </c>
      <c r="E8" s="29" t="s">
        <v>84</v>
      </c>
      <c r="F8" s="29" t="s">
        <v>180</v>
      </c>
      <c r="G8" s="29" t="s">
        <v>179</v>
      </c>
      <c r="H8" s="29" t="s">
        <v>91</v>
      </c>
      <c r="I8" s="29" t="s">
        <v>45</v>
      </c>
      <c r="J8" s="29" t="s">
        <v>128</v>
      </c>
      <c r="K8" s="30" t="s">
        <v>130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187</v>
      </c>
      <c r="G9" s="31"/>
      <c r="H9" s="31" t="s">
        <v>183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1342</v>
      </c>
      <c r="C11" s="70"/>
      <c r="D11" s="70"/>
      <c r="E11" s="70"/>
      <c r="F11" s="77"/>
      <c r="G11" s="79"/>
      <c r="H11" s="77">
        <v>2259.2683896379999</v>
      </c>
      <c r="I11" s="70"/>
      <c r="J11" s="80">
        <f>IFERROR(H11/$H$11,0)</f>
        <v>1</v>
      </c>
      <c r="K11" s="80">
        <f>H11/'סכום נכסי הקרן'!$C$42</f>
        <v>7.0940719684908023E-4</v>
      </c>
    </row>
    <row r="12" spans="2:11" ht="21" customHeight="1">
      <c r="B12" s="71" t="s">
        <v>1343</v>
      </c>
      <c r="C12" s="70"/>
      <c r="D12" s="70"/>
      <c r="E12" s="70"/>
      <c r="F12" s="77"/>
      <c r="G12" s="79"/>
      <c r="H12" s="77">
        <v>155.49818415300001</v>
      </c>
      <c r="I12" s="70"/>
      <c r="J12" s="80">
        <f t="shared" ref="J12:J32" si="0">IFERROR(H12/$H$11,0)</f>
        <v>6.8826786966162665E-2</v>
      </c>
      <c r="K12" s="80">
        <f>H12/'סכום נכסי הקרן'!$C$42</f>
        <v>4.8826218009794268E-5</v>
      </c>
    </row>
    <row r="13" spans="2:11">
      <c r="B13" s="72" t="s">
        <v>171</v>
      </c>
      <c r="C13" s="73"/>
      <c r="D13" s="73"/>
      <c r="E13" s="73"/>
      <c r="F13" s="81"/>
      <c r="G13" s="83"/>
      <c r="H13" s="81">
        <v>106.461873287</v>
      </c>
      <c r="I13" s="73"/>
      <c r="J13" s="84">
        <f t="shared" si="0"/>
        <v>4.7122278068104283E-2</v>
      </c>
      <c r="K13" s="84">
        <f>H13/'סכום נכסי הקרן'!$C$42</f>
        <v>3.3428883193436753E-5</v>
      </c>
    </row>
    <row r="14" spans="2:11">
      <c r="B14" s="74" t="s">
        <v>1344</v>
      </c>
      <c r="C14" s="70">
        <v>8401</v>
      </c>
      <c r="D14" s="75" t="s">
        <v>111</v>
      </c>
      <c r="E14" s="92">
        <v>44621</v>
      </c>
      <c r="F14" s="77">
        <v>10817.553232</v>
      </c>
      <c r="G14" s="79">
        <v>59.898299999999999</v>
      </c>
      <c r="H14" s="77">
        <v>23.423502977999998</v>
      </c>
      <c r="I14" s="80">
        <v>9.6156027913035997E-4</v>
      </c>
      <c r="J14" s="80">
        <f t="shared" si="0"/>
        <v>1.0367738107358339E-2</v>
      </c>
      <c r="K14" s="80">
        <f>H14/'סכום נכסי הקרן'!$C$42</f>
        <v>7.3549480284064672E-6</v>
      </c>
    </row>
    <row r="15" spans="2:11">
      <c r="B15" s="74" t="s">
        <v>1345</v>
      </c>
      <c r="C15" s="70">
        <v>8507</v>
      </c>
      <c r="D15" s="75" t="s">
        <v>111</v>
      </c>
      <c r="E15" s="92">
        <v>44621</v>
      </c>
      <c r="F15" s="77">
        <v>8654.0425849999992</v>
      </c>
      <c r="G15" s="79">
        <v>87.794200000000004</v>
      </c>
      <c r="H15" s="77">
        <v>27.465857083</v>
      </c>
      <c r="I15" s="80">
        <v>5.7693614207072E-4</v>
      </c>
      <c r="J15" s="80">
        <f t="shared" si="0"/>
        <v>1.2156969578723148E-2</v>
      </c>
      <c r="K15" s="80">
        <f>H15/'סכום נכסי הקרן'!$C$42</f>
        <v>8.6242417110215313E-6</v>
      </c>
    </row>
    <row r="16" spans="2:11">
      <c r="B16" s="74" t="s">
        <v>1346</v>
      </c>
      <c r="C16" s="70">
        <v>8402</v>
      </c>
      <c r="D16" s="75" t="s">
        <v>111</v>
      </c>
      <c r="E16" s="92">
        <v>44560</v>
      </c>
      <c r="F16" s="77">
        <v>14584.659342000001</v>
      </c>
      <c r="G16" s="79">
        <v>105.4036</v>
      </c>
      <c r="H16" s="77">
        <v>55.572513226000005</v>
      </c>
      <c r="I16" s="80">
        <v>5.7010330417144007E-4</v>
      </c>
      <c r="J16" s="80">
        <f t="shared" si="0"/>
        <v>2.4597570382022794E-2</v>
      </c>
      <c r="K16" s="80">
        <f>H16/'סכום נכסי הקרן'!$C$42</f>
        <v>1.7449693454008753E-5</v>
      </c>
    </row>
    <row r="17" spans="2:11">
      <c r="B17" s="76"/>
      <c r="C17" s="70"/>
      <c r="D17" s="70"/>
      <c r="E17" s="70"/>
      <c r="F17" s="77"/>
      <c r="G17" s="79"/>
      <c r="H17" s="70"/>
      <c r="I17" s="70"/>
      <c r="J17" s="80"/>
      <c r="K17" s="70"/>
    </row>
    <row r="18" spans="2:11">
      <c r="B18" s="72" t="s">
        <v>173</v>
      </c>
      <c r="C18" s="73"/>
      <c r="D18" s="73"/>
      <c r="E18" s="73"/>
      <c r="F18" s="81"/>
      <c r="G18" s="83"/>
      <c r="H18" s="81">
        <v>49.036310866000001</v>
      </c>
      <c r="I18" s="73"/>
      <c r="J18" s="84">
        <f t="shared" si="0"/>
        <v>2.1704508898058382E-2</v>
      </c>
      <c r="K18" s="84">
        <f>H18/'סכום נכסי הקרן'!$C$42</f>
        <v>1.5397334816357516E-5</v>
      </c>
    </row>
    <row r="19" spans="2:11">
      <c r="B19" s="74" t="s">
        <v>1347</v>
      </c>
      <c r="C19" s="70">
        <v>8405</v>
      </c>
      <c r="D19" s="75" t="s">
        <v>111</v>
      </c>
      <c r="E19" s="92">
        <v>44581</v>
      </c>
      <c r="F19" s="77">
        <v>8953.1101080000008</v>
      </c>
      <c r="G19" s="79">
        <v>151.50800000000001</v>
      </c>
      <c r="H19" s="77">
        <v>49.036310866000001</v>
      </c>
      <c r="I19" s="80">
        <v>8.1443325537706296E-4</v>
      </c>
      <c r="J19" s="80">
        <f t="shared" si="0"/>
        <v>2.1704508898058382E-2</v>
      </c>
      <c r="K19" s="80">
        <f>H19/'סכום נכסי הקרן'!$C$42</f>
        <v>1.5397334816357516E-5</v>
      </c>
    </row>
    <row r="20" spans="2:11">
      <c r="B20" s="76"/>
      <c r="C20" s="70"/>
      <c r="D20" s="70"/>
      <c r="E20" s="70"/>
      <c r="F20" s="77"/>
      <c r="G20" s="79"/>
      <c r="H20" s="70"/>
      <c r="I20" s="70"/>
      <c r="J20" s="80"/>
      <c r="K20" s="70"/>
    </row>
    <row r="21" spans="2:11">
      <c r="B21" s="71" t="s">
        <v>1348</v>
      </c>
      <c r="C21" s="70"/>
      <c r="D21" s="70"/>
      <c r="E21" s="70"/>
      <c r="F21" s="77"/>
      <c r="G21" s="79"/>
      <c r="H21" s="77">
        <v>2103.7702054849997</v>
      </c>
      <c r="I21" s="70"/>
      <c r="J21" s="80">
        <f t="shared" si="0"/>
        <v>0.93117321303383727</v>
      </c>
      <c r="K21" s="80">
        <f>H21/'סכום נכסי הקרן'!$C$42</f>
        <v>6.6058097883928591E-4</v>
      </c>
    </row>
    <row r="22" spans="2:11" ht="16.5" customHeight="1">
      <c r="B22" s="72" t="s">
        <v>171</v>
      </c>
      <c r="C22" s="73"/>
      <c r="D22" s="73"/>
      <c r="E22" s="73"/>
      <c r="F22" s="81"/>
      <c r="G22" s="83"/>
      <c r="H22" s="81">
        <v>101.12394776399999</v>
      </c>
      <c r="I22" s="73"/>
      <c r="J22" s="84">
        <f t="shared" si="0"/>
        <v>4.475959927018807E-2</v>
      </c>
      <c r="K22" s="84">
        <f>H22/'סכום נכסי הקרן'!$C$42</f>
        <v>3.1752781850352253E-5</v>
      </c>
    </row>
    <row r="23" spans="2:11" ht="16.5" customHeight="1">
      <c r="B23" s="74" t="s">
        <v>1349</v>
      </c>
      <c r="C23" s="70">
        <v>9457</v>
      </c>
      <c r="D23" s="75" t="s">
        <v>111</v>
      </c>
      <c r="E23" s="92">
        <v>44893</v>
      </c>
      <c r="F23" s="77">
        <v>5805.4861030000002</v>
      </c>
      <c r="G23" s="79">
        <v>100</v>
      </c>
      <c r="H23" s="77">
        <v>20.986832263000004</v>
      </c>
      <c r="I23" s="80">
        <v>2.8117129860165302E-3</v>
      </c>
      <c r="J23" s="80">
        <f t="shared" si="0"/>
        <v>9.2892160839565859E-3</v>
      </c>
      <c r="K23" s="80">
        <f>H23/'סכום נכסי הקרן'!$C$42</f>
        <v>6.5898367430450316E-6</v>
      </c>
    </row>
    <row r="24" spans="2:11" ht="16.5" customHeight="1">
      <c r="B24" s="74" t="s">
        <v>1350</v>
      </c>
      <c r="C24" s="70">
        <v>8338</v>
      </c>
      <c r="D24" s="75" t="s">
        <v>111</v>
      </c>
      <c r="E24" s="92">
        <v>44561</v>
      </c>
      <c r="F24" s="77">
        <v>28679.474839999995</v>
      </c>
      <c r="G24" s="79">
        <v>77.295500000000004</v>
      </c>
      <c r="H24" s="77">
        <v>80.137115500999997</v>
      </c>
      <c r="I24" s="80">
        <v>9.559824152456203E-4</v>
      </c>
      <c r="J24" s="80">
        <f t="shared" si="0"/>
        <v>3.5470383186231483E-2</v>
      </c>
      <c r="K24" s="80">
        <f>H24/'סכום נכסי הקרן'!$C$42</f>
        <v>2.5162945107307225E-5</v>
      </c>
    </row>
    <row r="25" spans="2:11">
      <c r="B25" s="76"/>
      <c r="C25" s="70"/>
      <c r="D25" s="70"/>
      <c r="E25" s="70"/>
      <c r="F25" s="77"/>
      <c r="G25" s="79"/>
      <c r="H25" s="70"/>
      <c r="I25" s="70"/>
      <c r="J25" s="80"/>
      <c r="K25" s="70"/>
    </row>
    <row r="26" spans="2:11">
      <c r="B26" s="72" t="s">
        <v>1351</v>
      </c>
      <c r="C26" s="70"/>
      <c r="D26" s="70"/>
      <c r="E26" s="70"/>
      <c r="F26" s="77"/>
      <c r="G26" s="79"/>
      <c r="H26" s="77">
        <v>899.87613112899999</v>
      </c>
      <c r="I26" s="70"/>
      <c r="J26" s="80">
        <f t="shared" si="0"/>
        <v>0.39830421885962214</v>
      </c>
      <c r="K26" s="80">
        <f>H26/'סכום נכסי הקרן'!$C$42</f>
        <v>2.825598793943671E-4</v>
      </c>
    </row>
    <row r="27" spans="2:11">
      <c r="B27" s="74" t="s">
        <v>1352</v>
      </c>
      <c r="C27" s="70" t="s">
        <v>1353</v>
      </c>
      <c r="D27" s="75" t="s">
        <v>111</v>
      </c>
      <c r="E27" s="92">
        <v>44616</v>
      </c>
      <c r="F27" s="77">
        <v>250.32243600000001</v>
      </c>
      <c r="G27" s="79">
        <v>99443.1</v>
      </c>
      <c r="H27" s="77">
        <v>899.87613112899999</v>
      </c>
      <c r="I27" s="80">
        <v>3.191050110386525E-4</v>
      </c>
      <c r="J27" s="80">
        <f t="shared" si="0"/>
        <v>0.39830421885962214</v>
      </c>
      <c r="K27" s="80">
        <f>H27/'סכום נכסי הקרן'!$C$42</f>
        <v>2.825598793943671E-4</v>
      </c>
    </row>
    <row r="28" spans="2:11">
      <c r="B28" s="76"/>
      <c r="C28" s="70"/>
      <c r="D28" s="70"/>
      <c r="E28" s="70"/>
      <c r="F28" s="77"/>
      <c r="G28" s="79"/>
      <c r="H28" s="70"/>
      <c r="I28" s="70"/>
      <c r="J28" s="80"/>
      <c r="K28" s="70"/>
    </row>
    <row r="29" spans="2:11">
      <c r="B29" s="72" t="s">
        <v>173</v>
      </c>
      <c r="C29" s="73"/>
      <c r="D29" s="73"/>
      <c r="E29" s="73"/>
      <c r="F29" s="81"/>
      <c r="G29" s="83"/>
      <c r="H29" s="81">
        <v>1102.770126592</v>
      </c>
      <c r="I29" s="73"/>
      <c r="J29" s="84">
        <f t="shared" si="0"/>
        <v>0.48810939490402716</v>
      </c>
      <c r="K29" s="84">
        <f>H29/'סכום נכסי הקרן'!$C$42</f>
        <v>3.4626831759456664E-4</v>
      </c>
    </row>
    <row r="30" spans="2:11">
      <c r="B30" s="74" t="s">
        <v>1354</v>
      </c>
      <c r="C30" s="70">
        <v>8843</v>
      </c>
      <c r="D30" s="75" t="s">
        <v>111</v>
      </c>
      <c r="E30" s="92">
        <v>44562</v>
      </c>
      <c r="F30" s="77">
        <v>57678.145084999996</v>
      </c>
      <c r="G30" s="79">
        <v>100.10809999999999</v>
      </c>
      <c r="H30" s="77">
        <v>208.731889674</v>
      </c>
      <c r="I30" s="80">
        <v>1.2216499487938793E-4</v>
      </c>
      <c r="J30" s="80">
        <f t="shared" si="0"/>
        <v>9.2389151563991426E-2</v>
      </c>
      <c r="K30" s="80">
        <f>H30/'סכום נכסי הקרן'!$C$42</f>
        <v>6.5541529030275968E-5</v>
      </c>
    </row>
    <row r="31" spans="2:11">
      <c r="B31" s="74" t="s">
        <v>1355</v>
      </c>
      <c r="C31" s="70">
        <v>9391</v>
      </c>
      <c r="D31" s="75" t="s">
        <v>113</v>
      </c>
      <c r="E31" s="92">
        <v>44608</v>
      </c>
      <c r="F31" s="77">
        <v>63524.599824999998</v>
      </c>
      <c r="G31" s="79">
        <v>100</v>
      </c>
      <c r="H31" s="77">
        <v>249.79143138299997</v>
      </c>
      <c r="I31" s="80">
        <v>5.748832261660339E-5</v>
      </c>
      <c r="J31" s="80">
        <f t="shared" si="0"/>
        <v>0.1105629736283894</v>
      </c>
      <c r="K31" s="80">
        <f>H31/'סכום נכסי הקרן'!$C$42</f>
        <v>7.8434169197014501E-5</v>
      </c>
    </row>
    <row r="32" spans="2:11">
      <c r="B32" s="74" t="s">
        <v>1356</v>
      </c>
      <c r="C32" s="70">
        <v>8337</v>
      </c>
      <c r="D32" s="75" t="s">
        <v>111</v>
      </c>
      <c r="E32" s="92">
        <v>44470</v>
      </c>
      <c r="F32" s="77">
        <v>130911.85046399999</v>
      </c>
      <c r="G32" s="79">
        <v>136.1335</v>
      </c>
      <c r="H32" s="77">
        <v>644.24680553500002</v>
      </c>
      <c r="I32" s="80">
        <v>2.5425735546466614E-4</v>
      </c>
      <c r="J32" s="80">
        <f t="shared" si="0"/>
        <v>0.28515726971164634</v>
      </c>
      <c r="K32" s="80">
        <f>H32/'סכום נכסי הקרן'!$C$42</f>
        <v>2.0229261936727616E-4</v>
      </c>
    </row>
    <row r="33" spans="2:11">
      <c r="B33" s="76"/>
      <c r="C33" s="70"/>
      <c r="D33" s="70"/>
      <c r="E33" s="70"/>
      <c r="F33" s="77"/>
      <c r="G33" s="79"/>
      <c r="H33" s="70"/>
      <c r="I33" s="70"/>
      <c r="J33" s="80"/>
      <c r="K33" s="70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120" t="s">
        <v>92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120" t="s">
        <v>178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120" t="s">
        <v>186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2:11"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1"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2:11"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2:11"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9.425781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202</v>
      </c>
    </row>
    <row r="2" spans="2:12">
      <c r="B2" s="46" t="s">
        <v>124</v>
      </c>
      <c r="C2" s="67" t="s">
        <v>203</v>
      </c>
    </row>
    <row r="3" spans="2:12">
      <c r="B3" s="46" t="s">
        <v>126</v>
      </c>
      <c r="C3" s="67" t="s">
        <v>204</v>
      </c>
    </row>
    <row r="4" spans="2:12">
      <c r="B4" s="46" t="s">
        <v>127</v>
      </c>
      <c r="C4" s="67">
        <v>2142</v>
      </c>
    </row>
    <row r="6" spans="2:12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180</v>
      </c>
      <c r="H8" s="29" t="s">
        <v>179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187</v>
      </c>
      <c r="H9" s="15"/>
      <c r="I9" s="15" t="s">
        <v>183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36</v>
      </c>
      <c r="C11" s="70"/>
      <c r="D11" s="70"/>
      <c r="E11" s="70"/>
      <c r="F11" s="70"/>
      <c r="G11" s="77"/>
      <c r="H11" s="79"/>
      <c r="I11" s="77">
        <v>5.4996696549999999</v>
      </c>
      <c r="J11" s="70"/>
      <c r="K11" s="80">
        <f>IFERROR(I11/$I$11,0)</f>
        <v>1</v>
      </c>
      <c r="L11" s="80">
        <f>I11/'סכום נכסי הקרן'!$C$42</f>
        <v>1.7268887802102307E-6</v>
      </c>
    </row>
    <row r="12" spans="2:12" ht="21" customHeight="1">
      <c r="B12" s="71" t="s">
        <v>1357</v>
      </c>
      <c r="C12" s="70"/>
      <c r="D12" s="70"/>
      <c r="E12" s="70"/>
      <c r="F12" s="70"/>
      <c r="G12" s="77"/>
      <c r="H12" s="79"/>
      <c r="I12" s="77">
        <v>5.4996696549999999</v>
      </c>
      <c r="J12" s="70"/>
      <c r="K12" s="80">
        <f t="shared" ref="K12:K15" si="0">IFERROR(I12/$I$11,0)</f>
        <v>1</v>
      </c>
      <c r="L12" s="80">
        <f>I12/'סכום נכסי הקרן'!$C$42</f>
        <v>1.7268887802102307E-6</v>
      </c>
    </row>
    <row r="13" spans="2:12">
      <c r="B13" s="76" t="s">
        <v>1358</v>
      </c>
      <c r="C13" s="70">
        <v>8944</v>
      </c>
      <c r="D13" s="75" t="s">
        <v>343</v>
      </c>
      <c r="E13" s="75" t="s">
        <v>112</v>
      </c>
      <c r="F13" s="92">
        <v>44607</v>
      </c>
      <c r="G13" s="77">
        <v>32333.31465</v>
      </c>
      <c r="H13" s="79">
        <v>17.0045</v>
      </c>
      <c r="I13" s="77">
        <v>5.4981184899999986</v>
      </c>
      <c r="J13" s="80">
        <v>1.9410851917989088E-4</v>
      </c>
      <c r="K13" s="80">
        <f t="shared" si="0"/>
        <v>0.99971795305949129</v>
      </c>
      <c r="L13" s="80">
        <f>I13/'סכום נכסי הקרן'!$C$42</f>
        <v>1.7264017165131736E-6</v>
      </c>
    </row>
    <row r="14" spans="2:12">
      <c r="B14" s="76" t="s">
        <v>1359</v>
      </c>
      <c r="C14" s="70" t="s">
        <v>1360</v>
      </c>
      <c r="D14" s="75" t="s">
        <v>424</v>
      </c>
      <c r="E14" s="75" t="s">
        <v>112</v>
      </c>
      <c r="F14" s="92">
        <v>44628</v>
      </c>
      <c r="G14" s="77">
        <v>57365.558250000002</v>
      </c>
      <c r="H14" s="79">
        <v>1E-4</v>
      </c>
      <c r="I14" s="77">
        <v>5.7365999999999999E-5</v>
      </c>
      <c r="J14" s="80">
        <v>6.3069887065596438E-4</v>
      </c>
      <c r="K14" s="80">
        <f t="shared" si="0"/>
        <v>1.0430808320977235E-5</v>
      </c>
      <c r="L14" s="80">
        <f>I14/'סכום נכסי הקרן'!$C$42</f>
        <v>1.8012845858019103E-11</v>
      </c>
    </row>
    <row r="15" spans="2:12">
      <c r="B15" s="76" t="s">
        <v>1361</v>
      </c>
      <c r="C15" s="70">
        <v>8731</v>
      </c>
      <c r="D15" s="75" t="s">
        <v>134</v>
      </c>
      <c r="E15" s="75" t="s">
        <v>112</v>
      </c>
      <c r="F15" s="92">
        <v>44537</v>
      </c>
      <c r="G15" s="77">
        <v>6883.8669900000004</v>
      </c>
      <c r="H15" s="79">
        <v>2.1700000000000001E-2</v>
      </c>
      <c r="I15" s="77">
        <v>1.4937990000000001E-3</v>
      </c>
      <c r="J15" s="80">
        <v>1.0520408045058293E-3</v>
      </c>
      <c r="K15" s="80">
        <f t="shared" si="0"/>
        <v>2.7161613218748863E-4</v>
      </c>
      <c r="L15" s="80">
        <f>I15/'סכום נכסי הקרן'!$C$42</f>
        <v>4.6905085119867312E-10</v>
      </c>
    </row>
    <row r="16" spans="2:12">
      <c r="B16" s="68"/>
      <c r="C16" s="70"/>
      <c r="D16" s="70"/>
      <c r="E16" s="70"/>
      <c r="F16" s="70"/>
      <c r="G16" s="77"/>
      <c r="H16" s="79"/>
      <c r="I16" s="70"/>
      <c r="J16" s="70"/>
      <c r="K16" s="80"/>
      <c r="L16" s="70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5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5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5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125</v>
      </c>
      <c r="C1" s="67" t="s" vm="1">
        <v>202</v>
      </c>
    </row>
    <row r="2" spans="2:12">
      <c r="B2" s="46" t="s">
        <v>124</v>
      </c>
      <c r="C2" s="67" t="s">
        <v>203</v>
      </c>
    </row>
    <row r="3" spans="2:12">
      <c r="B3" s="46" t="s">
        <v>126</v>
      </c>
      <c r="C3" s="67" t="s">
        <v>204</v>
      </c>
    </row>
    <row r="4" spans="2:12">
      <c r="B4" s="46" t="s">
        <v>127</v>
      </c>
      <c r="C4" s="67">
        <v>2142</v>
      </c>
    </row>
    <row r="6" spans="2:12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80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180</v>
      </c>
      <c r="H8" s="29" t="s">
        <v>179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187</v>
      </c>
      <c r="H9" s="15"/>
      <c r="I9" s="15" t="s">
        <v>183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6" t="s">
        <v>38</v>
      </c>
      <c r="C11" s="68"/>
      <c r="D11" s="68"/>
      <c r="E11" s="68"/>
      <c r="F11" s="68"/>
      <c r="G11" s="68"/>
      <c r="H11" s="68"/>
      <c r="I11" s="117">
        <v>0</v>
      </c>
      <c r="J11" s="68"/>
      <c r="K11" s="118">
        <v>0</v>
      </c>
      <c r="L11" s="118">
        <v>0</v>
      </c>
    </row>
    <row r="12" spans="2:12" ht="19.5" customHeight="1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1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1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1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1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1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1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1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1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1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1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1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1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1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1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1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1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1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1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1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1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1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1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1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1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1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1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1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1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1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1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1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1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1"/>
      <c r="D506" s="111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1"/>
      <c r="D507" s="111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1"/>
      <c r="D508" s="111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1"/>
      <c r="D509" s="111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1"/>
      <c r="D510" s="111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1"/>
      <c r="D511" s="111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1"/>
      <c r="D512" s="111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1"/>
      <c r="D513" s="111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1"/>
      <c r="D514" s="111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1"/>
      <c r="D515" s="111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1"/>
      <c r="D516" s="111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1"/>
      <c r="D517" s="111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1"/>
      <c r="D518" s="111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1"/>
      <c r="D519" s="111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1"/>
      <c r="D520" s="111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1"/>
      <c r="D521" s="111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1"/>
      <c r="D522" s="111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1"/>
      <c r="D523" s="111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1"/>
      <c r="D524" s="111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1"/>
      <c r="D525" s="111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1"/>
      <c r="D526" s="111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1"/>
      <c r="D527" s="111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1"/>
      <c r="D528" s="111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1"/>
      <c r="D529" s="111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1"/>
      <c r="D530" s="111"/>
      <c r="E530" s="112"/>
      <c r="F530" s="112"/>
      <c r="G530" s="112"/>
      <c r="H530" s="112"/>
      <c r="I530" s="112"/>
      <c r="J530" s="112"/>
      <c r="K530" s="112"/>
      <c r="L530" s="11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125</v>
      </c>
      <c r="C1" s="67" t="s" vm="1">
        <v>202</v>
      </c>
    </row>
    <row r="2" spans="2:12">
      <c r="B2" s="46" t="s">
        <v>124</v>
      </c>
      <c r="C2" s="67" t="s">
        <v>203</v>
      </c>
    </row>
    <row r="3" spans="2:12">
      <c r="B3" s="46" t="s">
        <v>126</v>
      </c>
      <c r="C3" s="67" t="s">
        <v>204</v>
      </c>
    </row>
    <row r="4" spans="2:12">
      <c r="B4" s="46" t="s">
        <v>127</v>
      </c>
      <c r="C4" s="67">
        <v>2142</v>
      </c>
    </row>
    <row r="6" spans="2:12" ht="26.25" customHeight="1">
      <c r="B6" s="137" t="s">
        <v>151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95</v>
      </c>
      <c r="C7" s="49" t="s">
        <v>35</v>
      </c>
      <c r="D7" s="49" t="s">
        <v>97</v>
      </c>
      <c r="E7" s="49" t="s">
        <v>14</v>
      </c>
      <c r="F7" s="49" t="s">
        <v>50</v>
      </c>
      <c r="G7" s="49" t="s">
        <v>83</v>
      </c>
      <c r="H7" s="49" t="s">
        <v>16</v>
      </c>
      <c r="I7" s="49" t="s">
        <v>18</v>
      </c>
      <c r="J7" s="49" t="s">
        <v>46</v>
      </c>
      <c r="K7" s="49" t="s">
        <v>128</v>
      </c>
      <c r="L7" s="51" t="s">
        <v>129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34</v>
      </c>
      <c r="C10" s="87"/>
      <c r="D10" s="87"/>
      <c r="E10" s="87"/>
      <c r="F10" s="87"/>
      <c r="G10" s="87"/>
      <c r="H10" s="87"/>
      <c r="I10" s="87"/>
      <c r="J10" s="88">
        <f>J11+J54</f>
        <v>786455.91641223384</v>
      </c>
      <c r="K10" s="90">
        <f>IFERROR(J10/$J$10,0)</f>
        <v>1</v>
      </c>
      <c r="L10" s="90">
        <f>J10/'סכום נכסי הקרן'!$C$42</f>
        <v>0.24694608647039579</v>
      </c>
    </row>
    <row r="11" spans="2:12">
      <c r="B11" s="86" t="s">
        <v>175</v>
      </c>
      <c r="C11" s="73"/>
      <c r="D11" s="73"/>
      <c r="E11" s="73"/>
      <c r="F11" s="73"/>
      <c r="G11" s="73"/>
      <c r="H11" s="73"/>
      <c r="I11" s="73"/>
      <c r="J11" s="81">
        <f>J12+J21</f>
        <v>760105.41326307389</v>
      </c>
      <c r="K11" s="90">
        <f t="shared" ref="K11:K12" si="0">IFERROR(J11/$J$10,0)</f>
        <v>0.96649462150482712</v>
      </c>
      <c r="L11" s="90">
        <f>J11/'סכום נכסי הקרן'!$C$42</f>
        <v>0.23867206437530347</v>
      </c>
    </row>
    <row r="12" spans="2:12">
      <c r="B12" s="72" t="s">
        <v>32</v>
      </c>
      <c r="C12" s="73"/>
      <c r="D12" s="73"/>
      <c r="E12" s="73"/>
      <c r="F12" s="73"/>
      <c r="G12" s="73"/>
      <c r="H12" s="73"/>
      <c r="I12" s="73"/>
      <c r="J12" s="81">
        <f>SUM(J13:J19)</f>
        <v>508630.32500255597</v>
      </c>
      <c r="K12" s="90">
        <f t="shared" si="0"/>
        <v>0.64673723521961402</v>
      </c>
      <c r="L12" s="90">
        <f>J12/'סכום נכסי הקרן'!$C$42</f>
        <v>0.15970922921216749</v>
      </c>
    </row>
    <row r="13" spans="2:12">
      <c r="B13" s="74" t="s">
        <v>1856</v>
      </c>
      <c r="C13" s="70" t="s">
        <v>1857</v>
      </c>
      <c r="D13" s="70">
        <v>11</v>
      </c>
      <c r="E13" s="70" t="s">
        <v>1858</v>
      </c>
      <c r="F13" s="70" t="s">
        <v>1859</v>
      </c>
      <c r="G13" s="75" t="s">
        <v>112</v>
      </c>
      <c r="H13" s="78">
        <v>0</v>
      </c>
      <c r="I13" s="78">
        <v>0</v>
      </c>
      <c r="J13" s="77">
        <v>34752.853773493996</v>
      </c>
      <c r="K13" s="80">
        <v>4.4189194903681943E-2</v>
      </c>
      <c r="L13" s="80">
        <v>1.0912348745741835E-2</v>
      </c>
    </row>
    <row r="14" spans="2:12">
      <c r="B14" s="74" t="s">
        <v>1860</v>
      </c>
      <c r="C14" s="70" t="s">
        <v>1861</v>
      </c>
      <c r="D14" s="70">
        <v>12</v>
      </c>
      <c r="E14" s="70" t="s">
        <v>1858</v>
      </c>
      <c r="F14" s="70" t="s">
        <v>1859</v>
      </c>
      <c r="G14" s="75" t="s">
        <v>112</v>
      </c>
      <c r="H14" s="78">
        <v>0</v>
      </c>
      <c r="I14" s="78">
        <v>0</v>
      </c>
      <c r="J14" s="77">
        <v>17404.770663897998</v>
      </c>
      <c r="K14" s="80">
        <v>2.2130637332220159E-2</v>
      </c>
      <c r="L14" s="80">
        <v>5.4650742802874186E-3</v>
      </c>
    </row>
    <row r="15" spans="2:12">
      <c r="B15" s="74" t="s">
        <v>1862</v>
      </c>
      <c r="C15" s="70" t="s">
        <v>1863</v>
      </c>
      <c r="D15" s="70">
        <v>10</v>
      </c>
      <c r="E15" s="70" t="s">
        <v>1858</v>
      </c>
      <c r="F15" s="70" t="s">
        <v>1859</v>
      </c>
      <c r="G15" s="75" t="s">
        <v>112</v>
      </c>
      <c r="H15" s="78">
        <v>0</v>
      </c>
      <c r="I15" s="78">
        <v>0</v>
      </c>
      <c r="J15" s="77">
        <v>101.82858945</v>
      </c>
      <c r="K15" s="80">
        <v>1.2947780965846898E-4</v>
      </c>
      <c r="L15" s="80">
        <v>3.197403837991779E-5</v>
      </c>
    </row>
    <row r="16" spans="2:12">
      <c r="B16" s="74" t="s">
        <v>1862</v>
      </c>
      <c r="C16" s="70" t="s">
        <v>1864</v>
      </c>
      <c r="D16" s="70">
        <v>10</v>
      </c>
      <c r="E16" s="70" t="s">
        <v>1858</v>
      </c>
      <c r="F16" s="70" t="s">
        <v>1859</v>
      </c>
      <c r="G16" s="75" t="s">
        <v>112</v>
      </c>
      <c r="H16" s="78">
        <v>0</v>
      </c>
      <c r="I16" s="78">
        <v>0</v>
      </c>
      <c r="J16" s="77">
        <v>384784.21383999998</v>
      </c>
      <c r="K16" s="80">
        <v>0.48926355032760538</v>
      </c>
      <c r="L16" s="80">
        <v>0.12082171900601391</v>
      </c>
    </row>
    <row r="17" spans="2:12">
      <c r="B17" s="74" t="s">
        <v>1862</v>
      </c>
      <c r="C17" s="70" t="s">
        <v>1865</v>
      </c>
      <c r="D17" s="70">
        <v>10</v>
      </c>
      <c r="E17" s="70" t="s">
        <v>1858</v>
      </c>
      <c r="F17" s="70" t="s">
        <v>1859</v>
      </c>
      <c r="G17" s="75" t="s">
        <v>112</v>
      </c>
      <c r="H17" s="78">
        <v>0</v>
      </c>
      <c r="I17" s="78">
        <v>0</v>
      </c>
      <c r="J17" s="77">
        <v>24940.520756977996</v>
      </c>
      <c r="K17" s="80">
        <v>3.1712547692126475E-2</v>
      </c>
      <c r="L17" s="80">
        <v>7.831289544576429E-3</v>
      </c>
    </row>
    <row r="18" spans="2:12">
      <c r="B18" s="74" t="s">
        <v>1866</v>
      </c>
      <c r="C18" s="70" t="s">
        <v>1867</v>
      </c>
      <c r="D18" s="70">
        <v>20</v>
      </c>
      <c r="E18" s="70" t="s">
        <v>1858</v>
      </c>
      <c r="F18" s="70" t="s">
        <v>1859</v>
      </c>
      <c r="G18" s="75" t="s">
        <v>112</v>
      </c>
      <c r="H18" s="78">
        <v>0</v>
      </c>
      <c r="I18" s="78">
        <v>0</v>
      </c>
      <c r="J18" s="77">
        <v>21178.564988736001</v>
      </c>
      <c r="K18" s="80">
        <v>2.6929119034861334E-2</v>
      </c>
      <c r="L18" s="80">
        <v>6.650040557754461E-3</v>
      </c>
    </row>
    <row r="19" spans="2:12">
      <c r="B19" s="74" t="s">
        <v>1868</v>
      </c>
      <c r="C19" s="70" t="s">
        <v>1869</v>
      </c>
      <c r="D19" s="70">
        <v>26</v>
      </c>
      <c r="E19" s="70" t="s">
        <v>1858</v>
      </c>
      <c r="F19" s="70" t="s">
        <v>1859</v>
      </c>
      <c r="G19" s="75" t="s">
        <v>112</v>
      </c>
      <c r="H19" s="78">
        <v>0</v>
      </c>
      <c r="I19" s="78">
        <v>0</v>
      </c>
      <c r="J19" s="77">
        <v>25467.572390000001</v>
      </c>
      <c r="K19" s="80">
        <v>3.2382708119460257E-2</v>
      </c>
      <c r="L19" s="80">
        <v>7.9967830394138354E-3</v>
      </c>
    </row>
    <row r="20" spans="2:12">
      <c r="B20" s="76"/>
      <c r="C20" s="70"/>
      <c r="D20" s="70"/>
      <c r="E20" s="70"/>
      <c r="F20" s="70"/>
      <c r="G20" s="70"/>
      <c r="H20" s="70"/>
      <c r="I20" s="70"/>
      <c r="J20" s="70"/>
      <c r="K20" s="80"/>
      <c r="L20" s="70"/>
    </row>
    <row r="21" spans="2:12">
      <c r="B21" s="72" t="s">
        <v>33</v>
      </c>
      <c r="C21" s="73"/>
      <c r="D21" s="73"/>
      <c r="E21" s="73"/>
      <c r="F21" s="73"/>
      <c r="G21" s="73"/>
      <c r="H21" s="73"/>
      <c r="I21" s="73"/>
      <c r="J21" s="81">
        <f>SUM(J22:J50)</f>
        <v>251475.08826051798</v>
      </c>
      <c r="K21" s="90">
        <f>IFERROR(J21/$J$10,0)</f>
        <v>0.31975738628521316</v>
      </c>
      <c r="L21" s="90">
        <f>J21/'סכום נכסי הקרן'!$C$42</f>
        <v>7.8962835163136E-2</v>
      </c>
    </row>
    <row r="22" spans="2:12">
      <c r="B22" s="74" t="s">
        <v>1856</v>
      </c>
      <c r="C22" s="70" t="s">
        <v>1870</v>
      </c>
      <c r="D22" s="70">
        <v>11</v>
      </c>
      <c r="E22" s="70" t="s">
        <v>1858</v>
      </c>
      <c r="F22" s="70" t="s">
        <v>1859</v>
      </c>
      <c r="G22" s="75" t="s">
        <v>113</v>
      </c>
      <c r="H22" s="78">
        <v>0</v>
      </c>
      <c r="I22" s="78">
        <v>0</v>
      </c>
      <c r="J22" s="77">
        <v>113.65880673600002</v>
      </c>
      <c r="K22" s="80">
        <v>1.4452025137595109E-4</v>
      </c>
      <c r="L22" s="80">
        <v>3.5688710493009025E-5</v>
      </c>
    </row>
    <row r="23" spans="2:12">
      <c r="B23" s="74" t="s">
        <v>1856</v>
      </c>
      <c r="C23" s="70" t="s">
        <v>1871</v>
      </c>
      <c r="D23" s="70">
        <v>11</v>
      </c>
      <c r="E23" s="70" t="s">
        <v>1858</v>
      </c>
      <c r="F23" s="70" t="s">
        <v>1859</v>
      </c>
      <c r="G23" s="75" t="s">
        <v>115</v>
      </c>
      <c r="H23" s="78">
        <v>0</v>
      </c>
      <c r="I23" s="78">
        <v>0</v>
      </c>
      <c r="J23" s="77">
        <v>7.2072E-4</v>
      </c>
      <c r="K23" s="80">
        <v>9.1641500173065352E-10</v>
      </c>
      <c r="L23" s="80">
        <v>2.2630509826014633E-10</v>
      </c>
    </row>
    <row r="24" spans="2:12">
      <c r="B24" s="74" t="s">
        <v>1856</v>
      </c>
      <c r="C24" s="70" t="s">
        <v>1872</v>
      </c>
      <c r="D24" s="70">
        <v>11</v>
      </c>
      <c r="E24" s="70" t="s">
        <v>1858</v>
      </c>
      <c r="F24" s="70" t="s">
        <v>1859</v>
      </c>
      <c r="G24" s="75" t="s">
        <v>114</v>
      </c>
      <c r="H24" s="78">
        <v>0</v>
      </c>
      <c r="I24" s="78">
        <v>0</v>
      </c>
      <c r="J24" s="77">
        <v>8.664494E-3</v>
      </c>
      <c r="K24" s="80">
        <v>1.1017138811196078E-8</v>
      </c>
      <c r="L24" s="80">
        <v>2.720639313525985E-9</v>
      </c>
    </row>
    <row r="25" spans="2:12">
      <c r="B25" s="74" t="s">
        <v>1856</v>
      </c>
      <c r="C25" s="70" t="s">
        <v>1873</v>
      </c>
      <c r="D25" s="70">
        <v>11</v>
      </c>
      <c r="E25" s="70" t="s">
        <v>1858</v>
      </c>
      <c r="F25" s="70" t="s">
        <v>1859</v>
      </c>
      <c r="G25" s="75" t="s">
        <v>111</v>
      </c>
      <c r="H25" s="78">
        <v>0</v>
      </c>
      <c r="I25" s="78">
        <v>0</v>
      </c>
      <c r="J25" s="77">
        <v>14088.825898396</v>
      </c>
      <c r="K25" s="80">
        <v>1.7914323745784003E-2</v>
      </c>
      <c r="L25" s="80">
        <v>4.42387214078505E-3</v>
      </c>
    </row>
    <row r="26" spans="2:12">
      <c r="B26" s="74" t="s">
        <v>1860</v>
      </c>
      <c r="C26" s="70" t="s">
        <v>1874</v>
      </c>
      <c r="D26" s="70">
        <v>12</v>
      </c>
      <c r="E26" s="70" t="s">
        <v>1858</v>
      </c>
      <c r="F26" s="70" t="s">
        <v>1859</v>
      </c>
      <c r="G26" s="75" t="s">
        <v>113</v>
      </c>
      <c r="H26" s="78">
        <v>0</v>
      </c>
      <c r="I26" s="78">
        <v>0</v>
      </c>
      <c r="J26" s="77">
        <v>4.1421000000000002E-5</v>
      </c>
      <c r="K26" s="80">
        <v>5.2667923446949441E-11</v>
      </c>
      <c r="L26" s="80">
        <v>1.3006137577746587E-11</v>
      </c>
    </row>
    <row r="27" spans="2:12">
      <c r="B27" s="74" t="s">
        <v>1860</v>
      </c>
      <c r="C27" s="70" t="s">
        <v>1875</v>
      </c>
      <c r="D27" s="70">
        <v>12</v>
      </c>
      <c r="E27" s="70" t="s">
        <v>1858</v>
      </c>
      <c r="F27" s="70" t="s">
        <v>1859</v>
      </c>
      <c r="G27" s="75" t="s">
        <v>111</v>
      </c>
      <c r="H27" s="78">
        <v>0</v>
      </c>
      <c r="I27" s="78">
        <v>0</v>
      </c>
      <c r="J27" s="77">
        <v>15013.096947567999</v>
      </c>
      <c r="K27" s="80">
        <v>1.9089559420007767E-2</v>
      </c>
      <c r="L27" s="80">
        <v>4.7140919912150052E-3</v>
      </c>
    </row>
    <row r="28" spans="2:12">
      <c r="B28" s="74" t="s">
        <v>1860</v>
      </c>
      <c r="C28" s="70" t="s">
        <v>1876</v>
      </c>
      <c r="D28" s="70">
        <v>12</v>
      </c>
      <c r="E28" s="70" t="s">
        <v>1858</v>
      </c>
      <c r="F28" s="70" t="s">
        <v>1859</v>
      </c>
      <c r="G28" s="75" t="s">
        <v>114</v>
      </c>
      <c r="H28" s="78">
        <v>0</v>
      </c>
      <c r="I28" s="78">
        <v>0</v>
      </c>
      <c r="J28" s="77">
        <v>3.9753289999999997E-3</v>
      </c>
      <c r="K28" s="80">
        <v>5.0547385009641979E-9</v>
      </c>
      <c r="L28" s="80">
        <v>1.2482478909443462E-9</v>
      </c>
    </row>
    <row r="29" spans="2:12">
      <c r="B29" s="74" t="s">
        <v>1860</v>
      </c>
      <c r="C29" s="70" t="s">
        <v>1877</v>
      </c>
      <c r="D29" s="70">
        <v>12</v>
      </c>
      <c r="E29" s="70" t="s">
        <v>1858</v>
      </c>
      <c r="F29" s="70" t="s">
        <v>1859</v>
      </c>
      <c r="G29" s="75" t="s">
        <v>120</v>
      </c>
      <c r="H29" s="78">
        <v>0</v>
      </c>
      <c r="I29" s="78">
        <v>0</v>
      </c>
      <c r="J29" s="77">
        <v>5.9564704580000001</v>
      </c>
      <c r="K29" s="80">
        <v>7.5738135268573883E-6</v>
      </c>
      <c r="L29" s="80">
        <v>1.8703236101139814E-6</v>
      </c>
    </row>
    <row r="30" spans="2:12">
      <c r="B30" s="74" t="s">
        <v>1862</v>
      </c>
      <c r="C30" s="70" t="s">
        <v>1878</v>
      </c>
      <c r="D30" s="70">
        <v>10</v>
      </c>
      <c r="E30" s="70" t="s">
        <v>1858</v>
      </c>
      <c r="F30" s="70" t="s">
        <v>1859</v>
      </c>
      <c r="G30" s="75" t="s">
        <v>116</v>
      </c>
      <c r="H30" s="78">
        <v>0</v>
      </c>
      <c r="I30" s="78">
        <v>0</v>
      </c>
      <c r="J30" s="77">
        <v>7.7914270000000001E-3</v>
      </c>
      <c r="K30" s="80">
        <v>9.9070104724293214E-9</v>
      </c>
      <c r="L30" s="80">
        <v>2.4464974647876524E-9</v>
      </c>
    </row>
    <row r="31" spans="2:12">
      <c r="B31" s="74" t="s">
        <v>1862</v>
      </c>
      <c r="C31" s="70" t="s">
        <v>1879</v>
      </c>
      <c r="D31" s="70">
        <v>10</v>
      </c>
      <c r="E31" s="70" t="s">
        <v>1858</v>
      </c>
      <c r="F31" s="70" t="s">
        <v>1859</v>
      </c>
      <c r="G31" s="75" t="s">
        <v>113</v>
      </c>
      <c r="H31" s="78">
        <v>0</v>
      </c>
      <c r="I31" s="78">
        <v>0</v>
      </c>
      <c r="J31" s="77">
        <v>12131.119532189001</v>
      </c>
      <c r="K31" s="80">
        <v>1.542504707387855E-2</v>
      </c>
      <c r="L31" s="80">
        <v>3.8091550085159452E-3</v>
      </c>
    </row>
    <row r="32" spans="2:12">
      <c r="B32" s="74" t="s">
        <v>1862</v>
      </c>
      <c r="C32" s="70" t="s">
        <v>1880</v>
      </c>
      <c r="D32" s="70">
        <v>10</v>
      </c>
      <c r="E32" s="70" t="s">
        <v>1858</v>
      </c>
      <c r="F32" s="70" t="s">
        <v>1859</v>
      </c>
      <c r="G32" s="75" t="s">
        <v>111</v>
      </c>
      <c r="H32" s="78">
        <v>0</v>
      </c>
      <c r="I32" s="78">
        <v>0</v>
      </c>
      <c r="J32" s="77">
        <v>13936.97034</v>
      </c>
      <c r="K32" s="80">
        <v>1.7721235290058784E-2</v>
      </c>
      <c r="L32" s="80">
        <v>4.376189702301094E-3</v>
      </c>
    </row>
    <row r="33" spans="2:12">
      <c r="B33" s="74" t="s">
        <v>1862</v>
      </c>
      <c r="C33" s="70" t="s">
        <v>1881</v>
      </c>
      <c r="D33" s="70">
        <v>10</v>
      </c>
      <c r="E33" s="70" t="s">
        <v>1858</v>
      </c>
      <c r="F33" s="70" t="s">
        <v>1859</v>
      </c>
      <c r="G33" s="75" t="s">
        <v>113</v>
      </c>
      <c r="H33" s="78">
        <v>0</v>
      </c>
      <c r="I33" s="78">
        <v>0</v>
      </c>
      <c r="J33" s="77">
        <v>4.1799999999999997E-2</v>
      </c>
      <c r="K33" s="80">
        <v>5.3149832212705791E-8</v>
      </c>
      <c r="L33" s="80">
        <v>1.3125143061485896E-8</v>
      </c>
    </row>
    <row r="34" spans="2:12">
      <c r="B34" s="74" t="s">
        <v>1862</v>
      </c>
      <c r="C34" s="70" t="s">
        <v>1882</v>
      </c>
      <c r="D34" s="70">
        <v>10</v>
      </c>
      <c r="E34" s="70" t="s">
        <v>1858</v>
      </c>
      <c r="F34" s="70" t="s">
        <v>1859</v>
      </c>
      <c r="G34" s="75" t="s">
        <v>114</v>
      </c>
      <c r="H34" s="78">
        <v>0</v>
      </c>
      <c r="I34" s="78">
        <v>0</v>
      </c>
      <c r="J34" s="77">
        <v>2.9958185270000004</v>
      </c>
      <c r="K34" s="80">
        <v>3.8092644031044365E-6</v>
      </c>
      <c r="L34" s="80">
        <v>9.4068293667763047E-7</v>
      </c>
    </row>
    <row r="35" spans="2:12">
      <c r="B35" s="74" t="s">
        <v>1862</v>
      </c>
      <c r="C35" s="70" t="s">
        <v>1883</v>
      </c>
      <c r="D35" s="70">
        <v>10</v>
      </c>
      <c r="E35" s="70" t="s">
        <v>1858</v>
      </c>
      <c r="F35" s="70" t="s">
        <v>1859</v>
      </c>
      <c r="G35" s="75" t="s">
        <v>119</v>
      </c>
      <c r="H35" s="78">
        <v>0</v>
      </c>
      <c r="I35" s="78">
        <v>0</v>
      </c>
      <c r="J35" s="77">
        <v>0.29630000000000001</v>
      </c>
      <c r="K35" s="80">
        <v>3.7675347570872553E-7</v>
      </c>
      <c r="L35" s="80">
        <v>9.303779639038927E-8</v>
      </c>
    </row>
    <row r="36" spans="2:12">
      <c r="B36" s="74" t="s">
        <v>1862</v>
      </c>
      <c r="C36" s="70" t="s">
        <v>1884</v>
      </c>
      <c r="D36" s="70">
        <v>10</v>
      </c>
      <c r="E36" s="70" t="s">
        <v>1858</v>
      </c>
      <c r="F36" s="70" t="s">
        <v>1859</v>
      </c>
      <c r="G36" s="75" t="s">
        <v>115</v>
      </c>
      <c r="H36" s="78">
        <v>0</v>
      </c>
      <c r="I36" s="78">
        <v>0</v>
      </c>
      <c r="J36" s="77">
        <v>7.1327021000000004E-2</v>
      </c>
      <c r="K36" s="80">
        <v>9.0694239195745037E-8</v>
      </c>
      <c r="L36" s="80">
        <v>2.2396587434799256E-8</v>
      </c>
    </row>
    <row r="37" spans="2:12">
      <c r="B37" s="74" t="s">
        <v>1862</v>
      </c>
      <c r="C37" s="70" t="s">
        <v>1885</v>
      </c>
      <c r="D37" s="70">
        <v>10</v>
      </c>
      <c r="E37" s="70" t="s">
        <v>1858</v>
      </c>
      <c r="F37" s="70" t="s">
        <v>1859</v>
      </c>
      <c r="G37" s="75" t="s">
        <v>114</v>
      </c>
      <c r="H37" s="78">
        <v>0</v>
      </c>
      <c r="I37" s="78">
        <v>0</v>
      </c>
      <c r="J37" s="77">
        <v>0.22863</v>
      </c>
      <c r="K37" s="80">
        <v>2.9070923777011783E-7</v>
      </c>
      <c r="L37" s="80">
        <v>7.1789508568122506E-8</v>
      </c>
    </row>
    <row r="38" spans="2:12">
      <c r="B38" s="74" t="s">
        <v>1862</v>
      </c>
      <c r="C38" s="70" t="s">
        <v>1886</v>
      </c>
      <c r="D38" s="70">
        <v>10</v>
      </c>
      <c r="E38" s="70" t="s">
        <v>1858</v>
      </c>
      <c r="F38" s="70" t="s">
        <v>1859</v>
      </c>
      <c r="G38" s="75" t="s">
        <v>120</v>
      </c>
      <c r="H38" s="78">
        <v>0</v>
      </c>
      <c r="I38" s="78">
        <v>0</v>
      </c>
      <c r="J38" s="77">
        <v>2.6936756919999998</v>
      </c>
      <c r="K38" s="80">
        <v>3.4250816044316783E-6</v>
      </c>
      <c r="L38" s="80">
        <v>8.4581049805614884E-7</v>
      </c>
    </row>
    <row r="39" spans="2:12">
      <c r="B39" s="74" t="s">
        <v>1862</v>
      </c>
      <c r="C39" s="70" t="s">
        <v>1887</v>
      </c>
      <c r="D39" s="70">
        <v>10</v>
      </c>
      <c r="E39" s="70" t="s">
        <v>1858</v>
      </c>
      <c r="F39" s="70" t="s">
        <v>1859</v>
      </c>
      <c r="G39" s="75" t="s">
        <v>1851</v>
      </c>
      <c r="H39" s="78">
        <v>0</v>
      </c>
      <c r="I39" s="78">
        <v>0</v>
      </c>
      <c r="J39" s="77">
        <v>0.99517376300000004</v>
      </c>
      <c r="K39" s="80">
        <v>1.2653903953573454E-6</v>
      </c>
      <c r="L39" s="80">
        <v>3.1248320599072392E-7</v>
      </c>
    </row>
    <row r="40" spans="2:12">
      <c r="B40" s="74" t="s">
        <v>1862</v>
      </c>
      <c r="C40" s="70" t="s">
        <v>1888</v>
      </c>
      <c r="D40" s="70">
        <v>10</v>
      </c>
      <c r="E40" s="70" t="s">
        <v>1858</v>
      </c>
      <c r="F40" s="70" t="s">
        <v>1859</v>
      </c>
      <c r="G40" s="75" t="s">
        <v>119</v>
      </c>
      <c r="H40" s="78">
        <v>0</v>
      </c>
      <c r="I40" s="78">
        <v>0</v>
      </c>
      <c r="J40" s="77">
        <v>3.2076810629999999</v>
      </c>
      <c r="K40" s="80">
        <v>4.0786533562278411E-6</v>
      </c>
      <c r="L40" s="80">
        <v>1.0072074843898123E-6</v>
      </c>
    </row>
    <row r="41" spans="2:12">
      <c r="B41" s="74" t="s">
        <v>1862</v>
      </c>
      <c r="C41" s="70" t="s">
        <v>1889</v>
      </c>
      <c r="D41" s="70">
        <v>10</v>
      </c>
      <c r="E41" s="70" t="s">
        <v>1858</v>
      </c>
      <c r="F41" s="70" t="s">
        <v>1859</v>
      </c>
      <c r="G41" s="75" t="s">
        <v>111</v>
      </c>
      <c r="H41" s="78">
        <v>0</v>
      </c>
      <c r="I41" s="78">
        <v>0</v>
      </c>
      <c r="J41" s="77">
        <v>154032.89326397399</v>
      </c>
      <c r="K41" s="80">
        <v>0.16606889927889715</v>
      </c>
      <c r="L41" s="80">
        <v>4.1010064761370056E-2</v>
      </c>
    </row>
    <row r="42" spans="2:12">
      <c r="B42" s="74" t="s">
        <v>1866</v>
      </c>
      <c r="C42" s="70" t="s">
        <v>1890</v>
      </c>
      <c r="D42" s="70">
        <v>20</v>
      </c>
      <c r="E42" s="70" t="s">
        <v>1858</v>
      </c>
      <c r="F42" s="70" t="s">
        <v>1859</v>
      </c>
      <c r="G42" s="75" t="s">
        <v>120</v>
      </c>
      <c r="H42" s="78">
        <v>0</v>
      </c>
      <c r="I42" s="78">
        <v>0</v>
      </c>
      <c r="J42" s="77">
        <v>1.013888594</v>
      </c>
      <c r="K42" s="80">
        <v>1.2891868098917747E-6</v>
      </c>
      <c r="L42" s="80">
        <v>3.1835963743202853E-7</v>
      </c>
    </row>
    <row r="43" spans="2:12">
      <c r="B43" s="74" t="s">
        <v>1866</v>
      </c>
      <c r="C43" s="70" t="s">
        <v>1891</v>
      </c>
      <c r="D43" s="70">
        <v>20</v>
      </c>
      <c r="E43" s="70" t="s">
        <v>1858</v>
      </c>
      <c r="F43" s="70" t="s">
        <v>1859</v>
      </c>
      <c r="G43" s="75" t="s">
        <v>111</v>
      </c>
      <c r="H43" s="78">
        <v>0</v>
      </c>
      <c r="I43" s="78">
        <v>0</v>
      </c>
      <c r="J43" s="77">
        <v>36566.865877599004</v>
      </c>
      <c r="K43" s="80">
        <v>4.6495760429160378E-2</v>
      </c>
      <c r="L43" s="80">
        <v>1.1481946075446267E-2</v>
      </c>
    </row>
    <row r="44" spans="2:12">
      <c r="B44" s="74" t="s">
        <v>1866</v>
      </c>
      <c r="C44" s="70" t="s">
        <v>1892</v>
      </c>
      <c r="D44" s="70">
        <v>20</v>
      </c>
      <c r="E44" s="70" t="s">
        <v>1858</v>
      </c>
      <c r="F44" s="70" t="s">
        <v>1859</v>
      </c>
      <c r="G44" s="75" t="s">
        <v>115</v>
      </c>
      <c r="H44" s="78">
        <v>0</v>
      </c>
      <c r="I44" s="78">
        <v>0</v>
      </c>
      <c r="J44" s="77">
        <v>2780.9764924320002</v>
      </c>
      <c r="K44" s="80">
        <v>3.5360869368478444E-3</v>
      </c>
      <c r="L44" s="80">
        <v>8.7322283047366639E-4</v>
      </c>
    </row>
    <row r="45" spans="2:12">
      <c r="B45" s="74" t="s">
        <v>1866</v>
      </c>
      <c r="C45" s="70" t="s">
        <v>1893</v>
      </c>
      <c r="D45" s="70">
        <v>20</v>
      </c>
      <c r="E45" s="70" t="s">
        <v>1858</v>
      </c>
      <c r="F45" s="70" t="s">
        <v>1859</v>
      </c>
      <c r="G45" s="75" t="s">
        <v>117</v>
      </c>
      <c r="H45" s="78">
        <v>0</v>
      </c>
      <c r="I45" s="78">
        <v>0</v>
      </c>
      <c r="J45" s="77">
        <v>2.0596000000000001E-5</v>
      </c>
      <c r="K45" s="80">
        <v>2.6188371872078673E-11</v>
      </c>
      <c r="L45" s="80">
        <v>6.4671159448412329E-12</v>
      </c>
    </row>
    <row r="46" spans="2:12">
      <c r="B46" s="74" t="s">
        <v>1866</v>
      </c>
      <c r="C46" s="70" t="s">
        <v>1894</v>
      </c>
      <c r="D46" s="70">
        <v>20</v>
      </c>
      <c r="E46" s="70" t="s">
        <v>1858</v>
      </c>
      <c r="F46" s="70" t="s">
        <v>1859</v>
      </c>
      <c r="G46" s="75" t="s">
        <v>113</v>
      </c>
      <c r="H46" s="78">
        <v>0</v>
      </c>
      <c r="I46" s="78">
        <v>0</v>
      </c>
      <c r="J46" s="77">
        <v>4.9873561980000005</v>
      </c>
      <c r="K46" s="80">
        <v>6.341558495423405E-6</v>
      </c>
      <c r="L46" s="80">
        <v>1.5660230525679041E-6</v>
      </c>
    </row>
    <row r="47" spans="2:12">
      <c r="B47" s="74" t="s">
        <v>1866</v>
      </c>
      <c r="C47" s="70" t="s">
        <v>1895</v>
      </c>
      <c r="D47" s="70">
        <v>20</v>
      </c>
      <c r="E47" s="70" t="s">
        <v>1858</v>
      </c>
      <c r="F47" s="70" t="s">
        <v>1859</v>
      </c>
      <c r="G47" s="75" t="s">
        <v>119</v>
      </c>
      <c r="H47" s="78">
        <v>0</v>
      </c>
      <c r="I47" s="78">
        <v>0</v>
      </c>
      <c r="J47" s="77">
        <v>2788.1071063210002</v>
      </c>
      <c r="K47" s="80">
        <v>3.5451537055505699E-3</v>
      </c>
      <c r="L47" s="80">
        <v>8.7546183352173678E-4</v>
      </c>
    </row>
    <row r="48" spans="2:12">
      <c r="B48" s="74" t="s">
        <v>1868</v>
      </c>
      <c r="C48" s="70" t="s">
        <v>1896</v>
      </c>
      <c r="D48" s="70">
        <v>26</v>
      </c>
      <c r="E48" s="70" t="s">
        <v>1858</v>
      </c>
      <c r="F48" s="70" t="s">
        <v>1859</v>
      </c>
      <c r="G48" s="75" t="s">
        <v>119</v>
      </c>
      <c r="H48" s="78">
        <v>0</v>
      </c>
      <c r="I48" s="78">
        <v>0</v>
      </c>
      <c r="J48" s="77">
        <v>2.2899999999999999E-3</v>
      </c>
      <c r="K48" s="80">
        <v>2.911797027920963E-9</v>
      </c>
      <c r="L48" s="80">
        <v>7.1905688064121299E-10</v>
      </c>
    </row>
    <row r="49" spans="2:12">
      <c r="B49" s="74" t="s">
        <v>1868</v>
      </c>
      <c r="C49" s="70" t="s">
        <v>1897</v>
      </c>
      <c r="D49" s="70">
        <v>26</v>
      </c>
      <c r="E49" s="70" t="s">
        <v>1858</v>
      </c>
      <c r="F49" s="70" t="s">
        <v>1859</v>
      </c>
      <c r="G49" s="75" t="s">
        <v>120</v>
      </c>
      <c r="H49" s="78">
        <v>0</v>
      </c>
      <c r="I49" s="78">
        <v>0</v>
      </c>
      <c r="J49" s="77">
        <v>8.0000000000000007E-5</v>
      </c>
      <c r="K49" s="80">
        <v>1.0172216691426947E-10</v>
      </c>
      <c r="L49" s="80">
        <v>2.5119891026767269E-11</v>
      </c>
    </row>
    <row r="50" spans="2:12">
      <c r="B50" s="74" t="s">
        <v>1868</v>
      </c>
      <c r="C50" s="70" t="s">
        <v>1898</v>
      </c>
      <c r="D50" s="70">
        <v>26</v>
      </c>
      <c r="E50" s="70" t="s">
        <v>1858</v>
      </c>
      <c r="F50" s="70" t="s">
        <v>1859</v>
      </c>
      <c r="G50" s="75" t="s">
        <v>111</v>
      </c>
      <c r="H50" s="78">
        <v>0</v>
      </c>
      <c r="I50" s="78">
        <v>0</v>
      </c>
      <c r="J50" s="77">
        <v>6.2289999999999998E-2</v>
      </c>
      <c r="K50" s="80">
        <v>7.9203422213623053E-8</v>
      </c>
      <c r="L50" s="80">
        <v>1.9558975150716664E-8</v>
      </c>
    </row>
    <row r="51" spans="2:12">
      <c r="B51" s="111"/>
      <c r="C51" s="111"/>
      <c r="D51" s="111"/>
      <c r="E51" s="112"/>
      <c r="F51" s="112"/>
      <c r="G51" s="112"/>
      <c r="H51" s="112"/>
      <c r="I51" s="112"/>
      <c r="J51" s="112"/>
      <c r="K51" s="112"/>
      <c r="L51" s="112"/>
    </row>
    <row r="52" spans="2:12">
      <c r="B52" s="111"/>
      <c r="C52" s="111"/>
      <c r="D52" s="111"/>
      <c r="E52" s="112"/>
      <c r="F52" s="112"/>
      <c r="G52" s="112"/>
      <c r="H52" s="112"/>
      <c r="I52" s="112"/>
      <c r="J52" s="112"/>
      <c r="K52" s="112"/>
      <c r="L52" s="112"/>
    </row>
    <row r="53" spans="2:12">
      <c r="B53" s="76"/>
      <c r="C53" s="70"/>
      <c r="D53" s="70"/>
      <c r="E53" s="70"/>
      <c r="F53" s="70"/>
      <c r="G53" s="70"/>
      <c r="H53" s="70"/>
      <c r="I53" s="70"/>
      <c r="J53" s="70"/>
      <c r="K53" s="80"/>
      <c r="L53" s="70"/>
    </row>
    <row r="54" spans="2:12">
      <c r="B54" s="86" t="s">
        <v>174</v>
      </c>
      <c r="C54" s="73"/>
      <c r="D54" s="73"/>
      <c r="E54" s="73"/>
      <c r="F54" s="73"/>
      <c r="G54" s="73"/>
      <c r="H54" s="73"/>
      <c r="I54" s="73"/>
      <c r="J54" s="81">
        <f>J55</f>
        <v>26350.503149160002</v>
      </c>
      <c r="K54" s="90">
        <f>IFERROR(J54/$J$10,0)</f>
        <v>3.3505378495172961E-2</v>
      </c>
      <c r="L54" s="90">
        <f>J54/'סכום נכסי הקרן'!$C$42</f>
        <v>8.2740220950923201E-3</v>
      </c>
    </row>
    <row r="55" spans="2:12">
      <c r="B55" s="113" t="s">
        <v>33</v>
      </c>
      <c r="C55" s="111"/>
      <c r="D55" s="112"/>
      <c r="E55" s="112"/>
      <c r="F55" s="112"/>
      <c r="G55" s="112"/>
      <c r="H55" s="112"/>
      <c r="I55" s="112"/>
      <c r="J55" s="81">
        <f>SUM(J56:J57)</f>
        <v>26350.503149160002</v>
      </c>
      <c r="K55" s="90">
        <f>IFERROR(J55/$J$10,0)</f>
        <v>3.3505378495172961E-2</v>
      </c>
      <c r="L55" s="90">
        <f>J55/'סכום נכסי הקרן'!$C$42</f>
        <v>8.2740220950923201E-3</v>
      </c>
    </row>
    <row r="56" spans="2:12">
      <c r="B56" s="74" t="s">
        <v>1911</v>
      </c>
      <c r="C56" s="70" t="s">
        <v>1912</v>
      </c>
      <c r="D56" s="70">
        <v>85</v>
      </c>
      <c r="E56" s="70" t="s">
        <v>1913</v>
      </c>
      <c r="F56" s="70" t="s">
        <v>1914</v>
      </c>
      <c r="G56" s="75" t="s">
        <v>113</v>
      </c>
      <c r="H56" s="78">
        <v>0</v>
      </c>
      <c r="I56" s="78">
        <v>0</v>
      </c>
      <c r="J56" s="77">
        <v>4205.1887876559995</v>
      </c>
      <c r="K56" s="80">
        <v>5.3470114470494752E-3</v>
      </c>
      <c r="L56" s="80">
        <v>1.3204235511612783E-3</v>
      </c>
    </row>
    <row r="57" spans="2:12">
      <c r="B57" s="74" t="s">
        <v>1911</v>
      </c>
      <c r="C57" s="70" t="s">
        <v>1915</v>
      </c>
      <c r="D57" s="70">
        <v>85</v>
      </c>
      <c r="E57" s="70" t="s">
        <v>1913</v>
      </c>
      <c r="F57" s="70" t="s">
        <v>1914</v>
      </c>
      <c r="G57" s="75" t="s">
        <v>111</v>
      </c>
      <c r="H57" s="78">
        <v>0</v>
      </c>
      <c r="I57" s="78">
        <v>0</v>
      </c>
      <c r="J57" s="77">
        <v>22145.314361504003</v>
      </c>
      <c r="K57" s="80">
        <v>2.8158367048123484E-2</v>
      </c>
      <c r="L57" s="80">
        <v>6.9535985439310591E-3</v>
      </c>
    </row>
    <row r="58" spans="2:12">
      <c r="B58" s="74"/>
      <c r="C58" s="70"/>
      <c r="D58" s="70"/>
      <c r="E58" s="70"/>
      <c r="F58" s="70"/>
      <c r="G58" s="75"/>
      <c r="H58" s="78"/>
      <c r="I58" s="77"/>
      <c r="J58" s="77"/>
      <c r="K58" s="80"/>
      <c r="L58" s="80"/>
    </row>
    <row r="59" spans="2:12">
      <c r="B59" s="74"/>
      <c r="C59" s="70"/>
      <c r="D59" s="70"/>
      <c r="E59" s="70"/>
      <c r="F59" s="70"/>
      <c r="G59" s="75"/>
      <c r="H59" s="78"/>
      <c r="I59" s="77"/>
      <c r="J59" s="77"/>
      <c r="K59" s="80"/>
      <c r="L59" s="80"/>
    </row>
    <row r="60" spans="2:12">
      <c r="B60" s="114" t="s">
        <v>195</v>
      </c>
      <c r="C60" s="111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>
      <c r="B61" s="115"/>
      <c r="C61" s="111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>
      <c r="B62" s="111"/>
      <c r="C62" s="111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>
      <c r="B63" s="111"/>
      <c r="C63" s="111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>
      <c r="B64" s="111"/>
      <c r="C64" s="111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>
      <c r="B67" s="111"/>
      <c r="C67" s="111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>
      <c r="B68" s="111"/>
      <c r="C68" s="111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>
      <c r="B69" s="111"/>
      <c r="C69" s="111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>
      <c r="B70" s="111"/>
      <c r="C70" s="111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>
      <c r="B71" s="111"/>
      <c r="C71" s="111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125</v>
      </c>
      <c r="C1" s="67" t="s" vm="1">
        <v>202</v>
      </c>
    </row>
    <row r="2" spans="2:11">
      <c r="B2" s="46" t="s">
        <v>124</v>
      </c>
      <c r="C2" s="67" t="s">
        <v>203</v>
      </c>
    </row>
    <row r="3" spans="2:11">
      <c r="B3" s="46" t="s">
        <v>126</v>
      </c>
      <c r="C3" s="67" t="s">
        <v>204</v>
      </c>
    </row>
    <row r="4" spans="2:11">
      <c r="B4" s="46" t="s">
        <v>127</v>
      </c>
      <c r="C4" s="67">
        <v>2142</v>
      </c>
    </row>
    <row r="6" spans="2:11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81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180</v>
      </c>
      <c r="H8" s="29" t="s">
        <v>179</v>
      </c>
      <c r="I8" s="29" t="s">
        <v>91</v>
      </c>
      <c r="J8" s="29" t="s">
        <v>128</v>
      </c>
      <c r="K8" s="30" t="s">
        <v>130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187</v>
      </c>
      <c r="H9" s="15"/>
      <c r="I9" s="15" t="s">
        <v>183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5" t="s">
        <v>37</v>
      </c>
      <c r="C11" s="87"/>
      <c r="D11" s="87"/>
      <c r="E11" s="87"/>
      <c r="F11" s="87"/>
      <c r="G11" s="88"/>
      <c r="H11" s="89"/>
      <c r="I11" s="88">
        <v>-21217.287302213994</v>
      </c>
      <c r="J11" s="90">
        <f>IFERROR(I11/$I$11,0)</f>
        <v>1</v>
      </c>
      <c r="K11" s="90">
        <f>I11/'סכום נכסי הקרן'!$C$42</f>
        <v>-6.662199311440342E-3</v>
      </c>
    </row>
    <row r="12" spans="2:11" ht="19.5" customHeight="1">
      <c r="B12" s="86" t="s">
        <v>29</v>
      </c>
      <c r="C12" s="73"/>
      <c r="D12" s="73"/>
      <c r="E12" s="73"/>
      <c r="F12" s="73"/>
      <c r="G12" s="81"/>
      <c r="H12" s="83"/>
      <c r="I12" s="81">
        <v>-19713.600081219993</v>
      </c>
      <c r="J12" s="84">
        <f t="shared" ref="J12:J75" si="0">IFERROR(I12/$I$11,0)</f>
        <v>0.92912914834135774</v>
      </c>
      <c r="K12" s="84">
        <f>I12/'סכום נכסי הקרן'!$C$42</f>
        <v>-6.1900435723189449E-3</v>
      </c>
    </row>
    <row r="13" spans="2:11">
      <c r="B13" s="72" t="s">
        <v>170</v>
      </c>
      <c r="C13" s="73"/>
      <c r="D13" s="73"/>
      <c r="E13" s="73"/>
      <c r="F13" s="73"/>
      <c r="G13" s="81"/>
      <c r="H13" s="83"/>
      <c r="I13" s="81">
        <v>-711.87264730200002</v>
      </c>
      <c r="J13" s="84">
        <f t="shared" si="0"/>
        <v>3.3551539231300186E-2</v>
      </c>
      <c r="K13" s="84">
        <f>I13/'סכום נכסי הקרן'!$C$42</f>
        <v>-2.2352704156453169E-4</v>
      </c>
    </row>
    <row r="14" spans="2:11">
      <c r="B14" s="74" t="s">
        <v>1362</v>
      </c>
      <c r="C14" s="70" t="s">
        <v>1363</v>
      </c>
      <c r="D14" s="75" t="s">
        <v>653</v>
      </c>
      <c r="E14" s="75" t="s">
        <v>112</v>
      </c>
      <c r="F14" s="92">
        <v>44952</v>
      </c>
      <c r="G14" s="77">
        <v>2019829.0068070001</v>
      </c>
      <c r="H14" s="79">
        <v>-27.116361999999999</v>
      </c>
      <c r="I14" s="77">
        <v>-547.70414782299997</v>
      </c>
      <c r="J14" s="80">
        <f t="shared" si="0"/>
        <v>2.5814051533621256E-2</v>
      </c>
      <c r="K14" s="80">
        <f>I14/'סכום נכסי הקרן'!$C$42</f>
        <v>-1.7197835635277705E-4</v>
      </c>
    </row>
    <row r="15" spans="2:11">
      <c r="B15" s="74" t="s">
        <v>258</v>
      </c>
      <c r="C15" s="70" t="s">
        <v>1364</v>
      </c>
      <c r="D15" s="75" t="s">
        <v>653</v>
      </c>
      <c r="E15" s="75" t="s">
        <v>112</v>
      </c>
      <c r="F15" s="92">
        <v>44952</v>
      </c>
      <c r="G15" s="77">
        <v>3361759.1043790001</v>
      </c>
      <c r="H15" s="79">
        <v>-12.664854999999999</v>
      </c>
      <c r="I15" s="77">
        <v>-425.761905087</v>
      </c>
      <c r="J15" s="80">
        <f t="shared" si="0"/>
        <v>2.0066745527953157E-2</v>
      </c>
      <c r="K15" s="80">
        <f>I15/'סכום נכסי הקרן'!$C$42</f>
        <v>-1.3368865823917809E-4</v>
      </c>
    </row>
    <row r="16" spans="2:11" s="6" customFormat="1">
      <c r="B16" s="74" t="s">
        <v>271</v>
      </c>
      <c r="C16" s="70" t="s">
        <v>1365</v>
      </c>
      <c r="D16" s="75" t="s">
        <v>653</v>
      </c>
      <c r="E16" s="75" t="s">
        <v>112</v>
      </c>
      <c r="F16" s="92">
        <v>44882</v>
      </c>
      <c r="G16" s="77">
        <v>908712.16308600013</v>
      </c>
      <c r="H16" s="79">
        <v>-7.2972849999999996</v>
      </c>
      <c r="I16" s="77">
        <v>-66.311318002999997</v>
      </c>
      <c r="J16" s="80">
        <f t="shared" si="0"/>
        <v>3.1253438320590827E-3</v>
      </c>
      <c r="K16" s="80">
        <f>I16/'סכום נכסי הקרן'!$C$42</f>
        <v>-2.0821663525958339E-5</v>
      </c>
    </row>
    <row r="17" spans="2:11" s="6" customFormat="1">
      <c r="B17" s="74" t="s">
        <v>271</v>
      </c>
      <c r="C17" s="70" t="s">
        <v>1366</v>
      </c>
      <c r="D17" s="75" t="s">
        <v>653</v>
      </c>
      <c r="E17" s="75" t="s">
        <v>112</v>
      </c>
      <c r="F17" s="92">
        <v>44965</v>
      </c>
      <c r="G17" s="77">
        <v>944716.87346399995</v>
      </c>
      <c r="H17" s="79">
        <v>-6.2907599999999997</v>
      </c>
      <c r="I17" s="77">
        <v>-59.429869545000003</v>
      </c>
      <c r="J17" s="80">
        <f t="shared" si="0"/>
        <v>2.8010116796975538E-3</v>
      </c>
      <c r="K17" s="80">
        <f>I17/'סכום נכסי הקרן'!$C$42</f>
        <v>-1.8660898083817401E-5</v>
      </c>
    </row>
    <row r="18" spans="2:11" s="6" customFormat="1">
      <c r="B18" s="74" t="s">
        <v>400</v>
      </c>
      <c r="C18" s="70" t="s">
        <v>1367</v>
      </c>
      <c r="D18" s="75" t="s">
        <v>653</v>
      </c>
      <c r="E18" s="75" t="s">
        <v>112</v>
      </c>
      <c r="F18" s="92">
        <v>44965</v>
      </c>
      <c r="G18" s="77">
        <v>807915.66218999994</v>
      </c>
      <c r="H18" s="79">
        <v>15.568617</v>
      </c>
      <c r="I18" s="77">
        <v>125.78129692100001</v>
      </c>
      <c r="J18" s="80">
        <f t="shared" si="0"/>
        <v>-5.9282459217995746E-3</v>
      </c>
      <c r="K18" s="80">
        <f>I18/'סכום נכסי הקרן'!$C$42</f>
        <v>3.9495155898262141E-5</v>
      </c>
    </row>
    <row r="19" spans="2:11">
      <c r="B19" s="74" t="s">
        <v>400</v>
      </c>
      <c r="C19" s="70" t="s">
        <v>1368</v>
      </c>
      <c r="D19" s="75" t="s">
        <v>653</v>
      </c>
      <c r="E19" s="75" t="s">
        <v>112</v>
      </c>
      <c r="F19" s="92">
        <v>44952</v>
      </c>
      <c r="G19" s="77">
        <v>2326060.6522420002</v>
      </c>
      <c r="H19" s="79">
        <v>27.412662000000001</v>
      </c>
      <c r="I19" s="77">
        <v>637.63515493900002</v>
      </c>
      <c r="J19" s="80">
        <f t="shared" si="0"/>
        <v>-3.0052623874893925E-2</v>
      </c>
      <c r="K19" s="80">
        <f>I19/'סכום נכסי הקרן'!$C$42</f>
        <v>2.002165700862939E-4</v>
      </c>
    </row>
    <row r="20" spans="2:11">
      <c r="B20" s="74" t="s">
        <v>313</v>
      </c>
      <c r="C20" s="70" t="s">
        <v>1369</v>
      </c>
      <c r="D20" s="75" t="s">
        <v>653</v>
      </c>
      <c r="E20" s="75" t="s">
        <v>112</v>
      </c>
      <c r="F20" s="92">
        <v>44917</v>
      </c>
      <c r="G20" s="77">
        <v>3199914.6797500001</v>
      </c>
      <c r="H20" s="79">
        <v>-6.9257999999999997</v>
      </c>
      <c r="I20" s="77">
        <v>-221.61969866699997</v>
      </c>
      <c r="J20" s="80">
        <f t="shared" si="0"/>
        <v>1.0445241915721916E-2</v>
      </c>
      <c r="K20" s="80">
        <f>I20/'סכום נכסי הקרן'!$C$42</f>
        <v>-6.9588283498750339E-5</v>
      </c>
    </row>
    <row r="21" spans="2:11">
      <c r="B21" s="74" t="s">
        <v>313</v>
      </c>
      <c r="C21" s="70" t="s">
        <v>1370</v>
      </c>
      <c r="D21" s="75" t="s">
        <v>653</v>
      </c>
      <c r="E21" s="75" t="s">
        <v>112</v>
      </c>
      <c r="F21" s="92">
        <v>44679</v>
      </c>
      <c r="G21" s="77">
        <v>2724759.7158599999</v>
      </c>
      <c r="H21" s="79">
        <v>-5.6688359999999998</v>
      </c>
      <c r="I21" s="77">
        <v>-154.46216003699999</v>
      </c>
      <c r="J21" s="80">
        <f t="shared" si="0"/>
        <v>7.2800145389407102E-3</v>
      </c>
      <c r="K21" s="80">
        <f>I21/'סכום נכסי הקרן'!$C$42</f>
        <v>-4.8500907848606478E-5</v>
      </c>
    </row>
    <row r="22" spans="2:11">
      <c r="B22" s="76"/>
      <c r="C22" s="70"/>
      <c r="D22" s="70"/>
      <c r="E22" s="70"/>
      <c r="F22" s="70"/>
      <c r="G22" s="77"/>
      <c r="H22" s="79"/>
      <c r="I22" s="70"/>
      <c r="J22" s="80"/>
      <c r="K22" s="70"/>
    </row>
    <row r="23" spans="2:11">
      <c r="B23" s="72" t="s">
        <v>1371</v>
      </c>
      <c r="C23" s="73"/>
      <c r="D23" s="73"/>
      <c r="E23" s="73"/>
      <c r="F23" s="73"/>
      <c r="G23" s="81"/>
      <c r="H23" s="83"/>
      <c r="I23" s="81">
        <v>-14797.015388355992</v>
      </c>
      <c r="J23" s="84">
        <f t="shared" si="0"/>
        <v>0.69740373392652999</v>
      </c>
      <c r="K23" s="84">
        <f>I23/'סכום נכסי הקרן'!$C$42</f>
        <v>-4.6462426759612515E-3</v>
      </c>
    </row>
    <row r="24" spans="2:11">
      <c r="B24" s="74" t="s">
        <v>1372</v>
      </c>
      <c r="C24" s="70" t="s">
        <v>1373</v>
      </c>
      <c r="D24" s="75" t="s">
        <v>653</v>
      </c>
      <c r="E24" s="75" t="s">
        <v>111</v>
      </c>
      <c r="F24" s="92">
        <v>44817</v>
      </c>
      <c r="G24" s="77">
        <v>5283716.9541520001</v>
      </c>
      <c r="H24" s="79">
        <v>-9.2818240000000003</v>
      </c>
      <c r="I24" s="77">
        <v>-490.42528300700002</v>
      </c>
      <c r="J24" s="80">
        <f t="shared" si="0"/>
        <v>2.311441967210506E-2</v>
      </c>
      <c r="K24" s="80">
        <f>I24/'סכום נכסי הקרן'!$C$42</f>
        <v>-1.5399287082384141E-4</v>
      </c>
    </row>
    <row r="25" spans="2:11">
      <c r="B25" s="74" t="s">
        <v>1374</v>
      </c>
      <c r="C25" s="70" t="s">
        <v>1375</v>
      </c>
      <c r="D25" s="75" t="s">
        <v>653</v>
      </c>
      <c r="E25" s="75" t="s">
        <v>111</v>
      </c>
      <c r="F25" s="92">
        <v>44951</v>
      </c>
      <c r="G25" s="77">
        <v>2651149.5146499998</v>
      </c>
      <c r="H25" s="79">
        <v>-8.2331059999999994</v>
      </c>
      <c r="I25" s="77">
        <v>-218.27196049200001</v>
      </c>
      <c r="J25" s="80">
        <f t="shared" si="0"/>
        <v>1.0287458400453654E-2</v>
      </c>
      <c r="K25" s="80">
        <f>I25/'סכום נכסי הקרן'!$C$42</f>
        <v>-6.8537098271973497E-5</v>
      </c>
    </row>
    <row r="26" spans="2:11">
      <c r="B26" s="74" t="s">
        <v>1374</v>
      </c>
      <c r="C26" s="70" t="s">
        <v>1376</v>
      </c>
      <c r="D26" s="75" t="s">
        <v>653</v>
      </c>
      <c r="E26" s="75" t="s">
        <v>111</v>
      </c>
      <c r="F26" s="92">
        <v>44951</v>
      </c>
      <c r="G26" s="77">
        <v>1035709.07895</v>
      </c>
      <c r="H26" s="79">
        <v>-8.2331059999999994</v>
      </c>
      <c r="I26" s="77">
        <v>-85.271030514000003</v>
      </c>
      <c r="J26" s="80">
        <f t="shared" si="0"/>
        <v>4.0189412199316396E-3</v>
      </c>
      <c r="K26" s="80">
        <f>I26/'סכום נכסי הקרן'!$C$42</f>
        <v>-2.677498742814778E-5</v>
      </c>
    </row>
    <row r="27" spans="2:11">
      <c r="B27" s="74" t="s">
        <v>1377</v>
      </c>
      <c r="C27" s="70" t="s">
        <v>1378</v>
      </c>
      <c r="D27" s="75" t="s">
        <v>653</v>
      </c>
      <c r="E27" s="75" t="s">
        <v>111</v>
      </c>
      <c r="F27" s="92">
        <v>44951</v>
      </c>
      <c r="G27" s="77">
        <v>3029885.1595999999</v>
      </c>
      <c r="H27" s="79">
        <v>-8.2331059999999994</v>
      </c>
      <c r="I27" s="77">
        <v>-249.45366913399997</v>
      </c>
      <c r="J27" s="80">
        <f t="shared" si="0"/>
        <v>1.1757095314817641E-2</v>
      </c>
      <c r="K27" s="80">
        <f>I27/'סכום נכסי הקרן'!$C$42</f>
        <v>-7.8328112310916561E-5</v>
      </c>
    </row>
    <row r="28" spans="2:11">
      <c r="B28" s="74" t="s">
        <v>1379</v>
      </c>
      <c r="C28" s="70" t="s">
        <v>1380</v>
      </c>
      <c r="D28" s="75" t="s">
        <v>653</v>
      </c>
      <c r="E28" s="75" t="s">
        <v>111</v>
      </c>
      <c r="F28" s="92">
        <v>44951</v>
      </c>
      <c r="G28" s="77">
        <v>5683609.1612630002</v>
      </c>
      <c r="H28" s="79">
        <v>-8.1840799999999998</v>
      </c>
      <c r="I28" s="77">
        <v>-465.15114261400004</v>
      </c>
      <c r="J28" s="80">
        <f t="shared" si="0"/>
        <v>2.1923214593293563E-2</v>
      </c>
      <c r="K28" s="80">
        <f>I28/'סכום נכסי הקרן'!$C$42</f>
        <v>-1.4605682516799924E-4</v>
      </c>
    </row>
    <row r="29" spans="2:11">
      <c r="B29" s="74" t="s">
        <v>1381</v>
      </c>
      <c r="C29" s="70" t="s">
        <v>1382</v>
      </c>
      <c r="D29" s="75" t="s">
        <v>653</v>
      </c>
      <c r="E29" s="75" t="s">
        <v>111</v>
      </c>
      <c r="F29" s="92">
        <v>44816</v>
      </c>
      <c r="G29" s="77">
        <v>761132.78254000004</v>
      </c>
      <c r="H29" s="79">
        <v>-8.3749749999999992</v>
      </c>
      <c r="I29" s="77">
        <v>-63.744679910999999</v>
      </c>
      <c r="J29" s="80">
        <f t="shared" si="0"/>
        <v>3.0043746405012074E-3</v>
      </c>
      <c r="K29" s="80">
        <f>I29/'סכום נכסי הקרן'!$C$42</f>
        <v>-2.0015742661255969E-5</v>
      </c>
    </row>
    <row r="30" spans="2:11">
      <c r="B30" s="74" t="s">
        <v>1383</v>
      </c>
      <c r="C30" s="70" t="s">
        <v>1384</v>
      </c>
      <c r="D30" s="75" t="s">
        <v>653</v>
      </c>
      <c r="E30" s="75" t="s">
        <v>111</v>
      </c>
      <c r="F30" s="92">
        <v>44816</v>
      </c>
      <c r="G30" s="77">
        <v>3806808.1291500004</v>
      </c>
      <c r="H30" s="79">
        <v>-8.3424010000000006</v>
      </c>
      <c r="I30" s="77">
        <v>-317.57918310600002</v>
      </c>
      <c r="J30" s="80">
        <f t="shared" si="0"/>
        <v>1.4967944703885924E-2</v>
      </c>
      <c r="K30" s="80">
        <f>I30/'סכום נכסי הקרן'!$C$42</f>
        <v>-9.9719430899905911E-5</v>
      </c>
    </row>
    <row r="31" spans="2:11">
      <c r="B31" s="74" t="s">
        <v>1385</v>
      </c>
      <c r="C31" s="70" t="s">
        <v>1386</v>
      </c>
      <c r="D31" s="75" t="s">
        <v>653</v>
      </c>
      <c r="E31" s="75" t="s">
        <v>111</v>
      </c>
      <c r="F31" s="92">
        <v>44950</v>
      </c>
      <c r="G31" s="77">
        <v>3127778.83782</v>
      </c>
      <c r="H31" s="79">
        <v>-7.5238060000000004</v>
      </c>
      <c r="I31" s="77">
        <v>-235.32802320600004</v>
      </c>
      <c r="J31" s="80">
        <f t="shared" si="0"/>
        <v>1.1091334149085303E-2</v>
      </c>
      <c r="K31" s="80">
        <f>I31/'סכום נכסי הקרן'!$C$42</f>
        <v>-7.3892678730990848E-5</v>
      </c>
    </row>
    <row r="32" spans="2:11">
      <c r="B32" s="74" t="s">
        <v>1387</v>
      </c>
      <c r="C32" s="70" t="s">
        <v>1388</v>
      </c>
      <c r="D32" s="75" t="s">
        <v>653</v>
      </c>
      <c r="E32" s="75" t="s">
        <v>111</v>
      </c>
      <c r="F32" s="92">
        <v>44950</v>
      </c>
      <c r="G32" s="77">
        <v>4580252.6806920003</v>
      </c>
      <c r="H32" s="79">
        <v>-7.4013200000000001</v>
      </c>
      <c r="I32" s="77">
        <v>-338.99915144500005</v>
      </c>
      <c r="J32" s="80">
        <f t="shared" si="0"/>
        <v>1.5977497340558987E-2</v>
      </c>
      <c r="K32" s="80">
        <f>I32/'סכום נכסי הקרן'!$C$42</f>
        <v>-1.0644527178081198E-4</v>
      </c>
    </row>
    <row r="33" spans="2:11">
      <c r="B33" s="74" t="s">
        <v>1389</v>
      </c>
      <c r="C33" s="70" t="s">
        <v>1390</v>
      </c>
      <c r="D33" s="75" t="s">
        <v>653</v>
      </c>
      <c r="E33" s="75" t="s">
        <v>111</v>
      </c>
      <c r="F33" s="92">
        <v>44950</v>
      </c>
      <c r="G33" s="77">
        <v>2671974.25404</v>
      </c>
      <c r="H33" s="79">
        <v>-7.3948809999999998</v>
      </c>
      <c r="I33" s="77">
        <v>-197.58931470699997</v>
      </c>
      <c r="J33" s="80">
        <f t="shared" si="0"/>
        <v>9.3126567921989634E-3</v>
      </c>
      <c r="K33" s="80">
        <f>I33/'סכום נכסי הקרן'!$C$42</f>
        <v>-6.2042775668668158E-5</v>
      </c>
    </row>
    <row r="34" spans="2:11">
      <c r="B34" s="74" t="s">
        <v>1391</v>
      </c>
      <c r="C34" s="70" t="s">
        <v>1392</v>
      </c>
      <c r="D34" s="75" t="s">
        <v>653</v>
      </c>
      <c r="E34" s="75" t="s">
        <v>111</v>
      </c>
      <c r="F34" s="92">
        <v>44952</v>
      </c>
      <c r="G34" s="77">
        <v>3591521.51565</v>
      </c>
      <c r="H34" s="79">
        <v>-7.2813369999999997</v>
      </c>
      <c r="I34" s="77">
        <v>-261.51079779999998</v>
      </c>
      <c r="J34" s="80">
        <f t="shared" si="0"/>
        <v>1.2325364410402818E-2</v>
      </c>
      <c r="K34" s="80">
        <f>I34/'סכום נכסי הקרן'!$C$42</f>
        <v>-8.2114034288236943E-5</v>
      </c>
    </row>
    <row r="35" spans="2:11">
      <c r="B35" s="74" t="s">
        <v>1393</v>
      </c>
      <c r="C35" s="70" t="s">
        <v>1394</v>
      </c>
      <c r="D35" s="75" t="s">
        <v>653</v>
      </c>
      <c r="E35" s="75" t="s">
        <v>111</v>
      </c>
      <c r="F35" s="92">
        <v>44952</v>
      </c>
      <c r="G35" s="77">
        <v>7261197.5916999998</v>
      </c>
      <c r="H35" s="79">
        <v>-7.2556409999999998</v>
      </c>
      <c r="I35" s="77">
        <v>-526.84644619100004</v>
      </c>
      <c r="J35" s="80">
        <f t="shared" si="0"/>
        <v>2.4830999301971291E-2</v>
      </c>
      <c r="K35" s="80">
        <f>I35/'סכום נכסי הקרן'!$C$42</f>
        <v>-1.6542906645196874E-4</v>
      </c>
    </row>
    <row r="36" spans="2:11">
      <c r="B36" s="74" t="s">
        <v>1395</v>
      </c>
      <c r="C36" s="70" t="s">
        <v>1396</v>
      </c>
      <c r="D36" s="75" t="s">
        <v>653</v>
      </c>
      <c r="E36" s="75" t="s">
        <v>111</v>
      </c>
      <c r="F36" s="92">
        <v>44952</v>
      </c>
      <c r="G36" s="77">
        <v>3670243.6074100002</v>
      </c>
      <c r="H36" s="79">
        <v>-7.2139110000000004</v>
      </c>
      <c r="I36" s="77">
        <v>-264.76811703199996</v>
      </c>
      <c r="J36" s="80">
        <f t="shared" si="0"/>
        <v>1.2478886356238943E-2</v>
      </c>
      <c r="K36" s="80">
        <f>I36/'סכום נכסי הקרן'!$C$42</f>
        <v>-8.3136828090077356E-5</v>
      </c>
    </row>
    <row r="37" spans="2:11">
      <c r="B37" s="74" t="s">
        <v>1397</v>
      </c>
      <c r="C37" s="70" t="s">
        <v>1398</v>
      </c>
      <c r="D37" s="75" t="s">
        <v>653</v>
      </c>
      <c r="E37" s="75" t="s">
        <v>111</v>
      </c>
      <c r="F37" s="92">
        <v>44900</v>
      </c>
      <c r="G37" s="77">
        <v>2297128.94502</v>
      </c>
      <c r="H37" s="79">
        <v>-7.827007</v>
      </c>
      <c r="I37" s="77">
        <v>-179.79645209999998</v>
      </c>
      <c r="J37" s="80">
        <f t="shared" si="0"/>
        <v>8.4740546488823992E-3</v>
      </c>
      <c r="K37" s="80">
        <f>I37/'סכום נכסי הקרן'!$C$42</f>
        <v>-5.6455841046892145E-5</v>
      </c>
    </row>
    <row r="38" spans="2:11">
      <c r="B38" s="74" t="s">
        <v>1399</v>
      </c>
      <c r="C38" s="70" t="s">
        <v>1400</v>
      </c>
      <c r="D38" s="75" t="s">
        <v>653</v>
      </c>
      <c r="E38" s="75" t="s">
        <v>111</v>
      </c>
      <c r="F38" s="92">
        <v>44900</v>
      </c>
      <c r="G38" s="77">
        <v>2758202.4057120001</v>
      </c>
      <c r="H38" s="79">
        <v>-7.7625950000000001</v>
      </c>
      <c r="I38" s="77">
        <v>-214.10807078599998</v>
      </c>
      <c r="J38" s="80">
        <f t="shared" si="0"/>
        <v>1.0091208538410003E-2</v>
      </c>
      <c r="K38" s="80">
        <f>I38/'סכום נכסי הקרן'!$C$42</f>
        <v>-6.7229642576196018E-5</v>
      </c>
    </row>
    <row r="39" spans="2:11">
      <c r="B39" s="74" t="s">
        <v>1401</v>
      </c>
      <c r="C39" s="70" t="s">
        <v>1402</v>
      </c>
      <c r="D39" s="75" t="s">
        <v>653</v>
      </c>
      <c r="E39" s="75" t="s">
        <v>111</v>
      </c>
      <c r="F39" s="92">
        <v>44810</v>
      </c>
      <c r="G39" s="77">
        <v>3069703.8920599995</v>
      </c>
      <c r="H39" s="79">
        <v>-7.5199540000000002</v>
      </c>
      <c r="I39" s="77">
        <v>-230.840329416</v>
      </c>
      <c r="J39" s="80">
        <f t="shared" si="0"/>
        <v>1.0879822954177188E-2</v>
      </c>
      <c r="K39" s="80">
        <f>I39/'סכום נכסי הקרן'!$C$42</f>
        <v>-7.2483548993912088E-5</v>
      </c>
    </row>
    <row r="40" spans="2:11">
      <c r="B40" s="74" t="s">
        <v>1403</v>
      </c>
      <c r="C40" s="70" t="s">
        <v>1404</v>
      </c>
      <c r="D40" s="75" t="s">
        <v>653</v>
      </c>
      <c r="E40" s="75" t="s">
        <v>111</v>
      </c>
      <c r="F40" s="92">
        <v>44810</v>
      </c>
      <c r="G40" s="77">
        <v>3837701.9733000007</v>
      </c>
      <c r="H40" s="79">
        <v>-7.5039259999999999</v>
      </c>
      <c r="I40" s="77">
        <v>-287.97830354499996</v>
      </c>
      <c r="J40" s="80">
        <f t="shared" si="0"/>
        <v>1.357281444338786E-2</v>
      </c>
      <c r="K40" s="80">
        <f>I40/'סכום נכסי הקרן'!$C$42</f>
        <v>-9.042479503904614E-5</v>
      </c>
    </row>
    <row r="41" spans="2:11">
      <c r="B41" s="74" t="s">
        <v>1405</v>
      </c>
      <c r="C41" s="70" t="s">
        <v>1406</v>
      </c>
      <c r="D41" s="75" t="s">
        <v>653</v>
      </c>
      <c r="E41" s="75" t="s">
        <v>111</v>
      </c>
      <c r="F41" s="92">
        <v>44881</v>
      </c>
      <c r="G41" s="77">
        <v>2687512.7134309993</v>
      </c>
      <c r="H41" s="79">
        <v>-7.5780830000000003</v>
      </c>
      <c r="I41" s="77">
        <v>-203.66194647700001</v>
      </c>
      <c r="J41" s="80">
        <f t="shared" si="0"/>
        <v>9.5988682990472678E-3</v>
      </c>
      <c r="K41" s="80">
        <f>I41/'סכום נכסי הקרן'!$C$42</f>
        <v>-6.3949573772519223E-5</v>
      </c>
    </row>
    <row r="42" spans="2:11">
      <c r="B42" s="74" t="s">
        <v>1407</v>
      </c>
      <c r="C42" s="70" t="s">
        <v>1408</v>
      </c>
      <c r="D42" s="75" t="s">
        <v>653</v>
      </c>
      <c r="E42" s="75" t="s">
        <v>111</v>
      </c>
      <c r="F42" s="92">
        <v>44949</v>
      </c>
      <c r="G42" s="77">
        <v>11361773.110860998</v>
      </c>
      <c r="H42" s="79">
        <v>-7.348668</v>
      </c>
      <c r="I42" s="77">
        <v>-834.93893483000011</v>
      </c>
      <c r="J42" s="80">
        <f t="shared" si="0"/>
        <v>3.9351823017586017E-2</v>
      </c>
      <c r="K42" s="80">
        <f>I42/'סכום נכסי הקרן'!$C$42</f>
        <v>-2.6216968821168374E-4</v>
      </c>
    </row>
    <row r="43" spans="2:11">
      <c r="B43" s="74" t="s">
        <v>1409</v>
      </c>
      <c r="C43" s="70" t="s">
        <v>1410</v>
      </c>
      <c r="D43" s="75" t="s">
        <v>653</v>
      </c>
      <c r="E43" s="75" t="s">
        <v>111</v>
      </c>
      <c r="F43" s="92">
        <v>44949</v>
      </c>
      <c r="G43" s="77">
        <v>4205416.9248000002</v>
      </c>
      <c r="H43" s="79">
        <v>-7.3007439999999999</v>
      </c>
      <c r="I43" s="77">
        <v>-307.02672581500002</v>
      </c>
      <c r="J43" s="80">
        <f t="shared" si="0"/>
        <v>1.4470592844494415E-2</v>
      </c>
      <c r="K43" s="80">
        <f>I43/'סכום נכסי הקרן'!$C$42</f>
        <v>-9.6405973684724221E-5</v>
      </c>
    </row>
    <row r="44" spans="2:11">
      <c r="B44" s="74" t="s">
        <v>1411</v>
      </c>
      <c r="C44" s="70" t="s">
        <v>1412</v>
      </c>
      <c r="D44" s="75" t="s">
        <v>653</v>
      </c>
      <c r="E44" s="75" t="s">
        <v>111</v>
      </c>
      <c r="F44" s="92">
        <v>44810</v>
      </c>
      <c r="G44" s="77">
        <v>2306809.0161870001</v>
      </c>
      <c r="H44" s="79">
        <v>-7.3087609999999996</v>
      </c>
      <c r="I44" s="77">
        <v>-168.59914992</v>
      </c>
      <c r="J44" s="80">
        <f t="shared" si="0"/>
        <v>7.9463103609106016E-3</v>
      </c>
      <c r="K44" s="80">
        <f>I44/'סכום נכסי הקרן'!$C$42</f>
        <v>-5.2939903414949866E-5</v>
      </c>
    </row>
    <row r="45" spans="2:11">
      <c r="B45" s="74" t="s">
        <v>1413</v>
      </c>
      <c r="C45" s="70" t="s">
        <v>1414</v>
      </c>
      <c r="D45" s="75" t="s">
        <v>653</v>
      </c>
      <c r="E45" s="75" t="s">
        <v>111</v>
      </c>
      <c r="F45" s="92">
        <v>44881</v>
      </c>
      <c r="G45" s="77">
        <v>10384965.711022999</v>
      </c>
      <c r="H45" s="79">
        <v>-7.3828649999999998</v>
      </c>
      <c r="I45" s="77">
        <v>-766.70797719300003</v>
      </c>
      <c r="J45" s="80">
        <f t="shared" si="0"/>
        <v>3.6136003923225149E-2</v>
      </c>
      <c r="K45" s="80">
        <f>I45/'סכום נכסי הקרן'!$C$42</f>
        <v>-2.407452604555161E-4</v>
      </c>
    </row>
    <row r="46" spans="2:11">
      <c r="B46" s="74" t="s">
        <v>1415</v>
      </c>
      <c r="C46" s="70" t="s">
        <v>1416</v>
      </c>
      <c r="D46" s="75" t="s">
        <v>653</v>
      </c>
      <c r="E46" s="75" t="s">
        <v>111</v>
      </c>
      <c r="F46" s="92">
        <v>44949</v>
      </c>
      <c r="G46" s="77">
        <v>2693599.9449450006</v>
      </c>
      <c r="H46" s="79">
        <v>-7.205025</v>
      </c>
      <c r="I46" s="77">
        <v>-194.07455684199999</v>
      </c>
      <c r="J46" s="80">
        <f t="shared" si="0"/>
        <v>9.1470014086932113E-3</v>
      </c>
      <c r="K46" s="80">
        <f>I46/'סכום נכסי הקרן'!$C$42</f>
        <v>-6.0939146486739751E-5</v>
      </c>
    </row>
    <row r="47" spans="2:11">
      <c r="B47" s="74" t="s">
        <v>1417</v>
      </c>
      <c r="C47" s="70" t="s">
        <v>1418</v>
      </c>
      <c r="D47" s="75" t="s">
        <v>653</v>
      </c>
      <c r="E47" s="75" t="s">
        <v>111</v>
      </c>
      <c r="F47" s="92">
        <v>44889</v>
      </c>
      <c r="G47" s="77">
        <v>8483220.7602999993</v>
      </c>
      <c r="H47" s="79">
        <v>-7.0696830000000004</v>
      </c>
      <c r="I47" s="77">
        <v>-599.73685596799999</v>
      </c>
      <c r="J47" s="80">
        <f t="shared" si="0"/>
        <v>2.8266424799056111E-2</v>
      </c>
      <c r="K47" s="80">
        <f>I47/'סכום נכסי הקרן'!$C$42</f>
        <v>-1.8831655583315183E-4</v>
      </c>
    </row>
    <row r="48" spans="2:11">
      <c r="B48" s="74" t="s">
        <v>1419</v>
      </c>
      <c r="C48" s="70" t="s">
        <v>1420</v>
      </c>
      <c r="D48" s="75" t="s">
        <v>653</v>
      </c>
      <c r="E48" s="75" t="s">
        <v>111</v>
      </c>
      <c r="F48" s="92">
        <v>44889</v>
      </c>
      <c r="G48" s="77">
        <v>2699366.7958530001</v>
      </c>
      <c r="H48" s="79">
        <v>-7.0633299999999997</v>
      </c>
      <c r="I48" s="77">
        <v>-190.66517307399999</v>
      </c>
      <c r="J48" s="80">
        <f t="shared" si="0"/>
        <v>8.9863124516442947E-3</v>
      </c>
      <c r="K48" s="80">
        <f>I48/'סכום נכסי הקרן'!$C$42</f>
        <v>-5.9868604627732393E-5</v>
      </c>
    </row>
    <row r="49" spans="2:11">
      <c r="B49" s="74" t="s">
        <v>1421</v>
      </c>
      <c r="C49" s="70" t="s">
        <v>1422</v>
      </c>
      <c r="D49" s="75" t="s">
        <v>653</v>
      </c>
      <c r="E49" s="75" t="s">
        <v>111</v>
      </c>
      <c r="F49" s="92">
        <v>44901</v>
      </c>
      <c r="G49" s="77">
        <v>6170347.3969280003</v>
      </c>
      <c r="H49" s="79">
        <v>-7.0199379999999998</v>
      </c>
      <c r="I49" s="77">
        <v>-433.15457931200007</v>
      </c>
      <c r="J49" s="80">
        <f t="shared" si="0"/>
        <v>2.0415172455472242E-2</v>
      </c>
      <c r="K49" s="80">
        <f>I49/'סכום נכסי הקרן'!$C$42</f>
        <v>-1.36009947875783E-4</v>
      </c>
    </row>
    <row r="50" spans="2:11">
      <c r="B50" s="74" t="s">
        <v>1423</v>
      </c>
      <c r="C50" s="70" t="s">
        <v>1424</v>
      </c>
      <c r="D50" s="75" t="s">
        <v>653</v>
      </c>
      <c r="E50" s="75" t="s">
        <v>111</v>
      </c>
      <c r="F50" s="92">
        <v>44889</v>
      </c>
      <c r="G50" s="77">
        <v>3087828.2806279999</v>
      </c>
      <c r="H50" s="79">
        <v>-6.9649400000000004</v>
      </c>
      <c r="I50" s="77">
        <v>-215.065398015</v>
      </c>
      <c r="J50" s="80">
        <f t="shared" si="0"/>
        <v>1.0136328690452254E-2</v>
      </c>
      <c r="K50" s="80">
        <f>I50/'סכום נכסי הקרן'!$C$42</f>
        <v>-6.7530242022063983E-5</v>
      </c>
    </row>
    <row r="51" spans="2:11">
      <c r="B51" s="74" t="s">
        <v>1425</v>
      </c>
      <c r="C51" s="70" t="s">
        <v>1426</v>
      </c>
      <c r="D51" s="75" t="s">
        <v>653</v>
      </c>
      <c r="E51" s="75" t="s">
        <v>111</v>
      </c>
      <c r="F51" s="92">
        <v>44959</v>
      </c>
      <c r="G51" s="77">
        <v>4786559.4834930003</v>
      </c>
      <c r="H51" s="79">
        <v>-6.1505979999999996</v>
      </c>
      <c r="I51" s="77">
        <v>-294.40203744599995</v>
      </c>
      <c r="J51" s="80">
        <f t="shared" si="0"/>
        <v>1.3875573877687914E-2</v>
      </c>
      <c r="K51" s="80">
        <f>I51/'סכום נכסי הקרן'!$C$42</f>
        <v>-9.2441838733772015E-5</v>
      </c>
    </row>
    <row r="52" spans="2:11">
      <c r="B52" s="74" t="s">
        <v>1427</v>
      </c>
      <c r="C52" s="70" t="s">
        <v>1428</v>
      </c>
      <c r="D52" s="75" t="s">
        <v>653</v>
      </c>
      <c r="E52" s="75" t="s">
        <v>111</v>
      </c>
      <c r="F52" s="92">
        <v>44959</v>
      </c>
      <c r="G52" s="77">
        <v>3863675.6867149998</v>
      </c>
      <c r="H52" s="79">
        <v>-6.0531459999999999</v>
      </c>
      <c r="I52" s="77">
        <v>-233.87392687100001</v>
      </c>
      <c r="J52" s="80">
        <f t="shared" si="0"/>
        <v>1.1022800584247903E-2</v>
      </c>
      <c r="K52" s="80">
        <f>I52/'סכום נכסי הקרן'!$C$42</f>
        <v>-7.3436094462520576E-5</v>
      </c>
    </row>
    <row r="53" spans="2:11">
      <c r="B53" s="74" t="s">
        <v>1427</v>
      </c>
      <c r="C53" s="70" t="s">
        <v>1429</v>
      </c>
      <c r="D53" s="75" t="s">
        <v>653</v>
      </c>
      <c r="E53" s="75" t="s">
        <v>111</v>
      </c>
      <c r="F53" s="92">
        <v>44959</v>
      </c>
      <c r="G53" s="77">
        <v>2817545.8988040001</v>
      </c>
      <c r="H53" s="79">
        <v>-6.0531459999999999</v>
      </c>
      <c r="I53" s="77">
        <v>-170.55016438300001</v>
      </c>
      <c r="J53" s="80">
        <f t="shared" si="0"/>
        <v>8.0382643621554461E-3</v>
      </c>
      <c r="K53" s="80">
        <f>I53/'סכום נכסי הקרן'!$C$42</f>
        <v>-5.3552519298727451E-5</v>
      </c>
    </row>
    <row r="54" spans="2:11">
      <c r="B54" s="74" t="s">
        <v>1430</v>
      </c>
      <c r="C54" s="70" t="s">
        <v>1431</v>
      </c>
      <c r="D54" s="75" t="s">
        <v>653</v>
      </c>
      <c r="E54" s="75" t="s">
        <v>111</v>
      </c>
      <c r="F54" s="92">
        <v>44944</v>
      </c>
      <c r="G54" s="77">
        <v>5143239.5011729999</v>
      </c>
      <c r="H54" s="79">
        <v>-6.9058479999999998</v>
      </c>
      <c r="I54" s="77">
        <v>-355.18427755800002</v>
      </c>
      <c r="J54" s="80">
        <f t="shared" si="0"/>
        <v>1.6740324646541269E-2</v>
      </c>
      <c r="K54" s="80">
        <f>I54/'סכום נכסי הקרן'!$C$42</f>
        <v>-1.1152737933347502E-4</v>
      </c>
    </row>
    <row r="55" spans="2:11">
      <c r="B55" s="74" t="s">
        <v>1430</v>
      </c>
      <c r="C55" s="70" t="s">
        <v>1432</v>
      </c>
      <c r="D55" s="75" t="s">
        <v>653</v>
      </c>
      <c r="E55" s="75" t="s">
        <v>111</v>
      </c>
      <c r="F55" s="92">
        <v>44944</v>
      </c>
      <c r="G55" s="77">
        <v>463750.92718499998</v>
      </c>
      <c r="H55" s="79">
        <v>-6.9058479999999998</v>
      </c>
      <c r="I55" s="77">
        <v>-32.025931906000004</v>
      </c>
      <c r="J55" s="80">
        <f t="shared" si="0"/>
        <v>1.5094263206144238E-3</v>
      </c>
      <c r="K55" s="80">
        <f>I55/'סכום נכסי הקרן'!$C$42</f>
        <v>-1.0056098993867343E-5</v>
      </c>
    </row>
    <row r="56" spans="2:11">
      <c r="B56" s="74" t="s">
        <v>1433</v>
      </c>
      <c r="C56" s="70" t="s">
        <v>1434</v>
      </c>
      <c r="D56" s="75" t="s">
        <v>653</v>
      </c>
      <c r="E56" s="75" t="s">
        <v>111</v>
      </c>
      <c r="F56" s="92">
        <v>44889</v>
      </c>
      <c r="G56" s="77">
        <v>9668915.0566130001</v>
      </c>
      <c r="H56" s="79">
        <v>-6.7497509999999998</v>
      </c>
      <c r="I56" s="77">
        <v>-652.62768903200003</v>
      </c>
      <c r="J56" s="80">
        <f t="shared" si="0"/>
        <v>3.0759242674905912E-2</v>
      </c>
      <c r="K56" s="80">
        <f>I56/'סכום נכסי הקרן'!$C$42</f>
        <v>-2.0492420536918457E-4</v>
      </c>
    </row>
    <row r="57" spans="2:11">
      <c r="B57" s="74" t="s">
        <v>1435</v>
      </c>
      <c r="C57" s="70" t="s">
        <v>1436</v>
      </c>
      <c r="D57" s="75" t="s">
        <v>653</v>
      </c>
      <c r="E57" s="75" t="s">
        <v>111</v>
      </c>
      <c r="F57" s="92">
        <v>44907</v>
      </c>
      <c r="G57" s="77">
        <v>1939790.147685</v>
      </c>
      <c r="H57" s="79">
        <v>-6.3767969999999998</v>
      </c>
      <c r="I57" s="77">
        <v>-123.69647291700001</v>
      </c>
      <c r="J57" s="80">
        <f t="shared" si="0"/>
        <v>5.8299852924220174E-3</v>
      </c>
      <c r="K57" s="80">
        <f>I57/'סכום נכסי הקרן'!$C$42</f>
        <v>-3.8840524000881288E-5</v>
      </c>
    </row>
    <row r="58" spans="2:11">
      <c r="B58" s="74" t="s">
        <v>1437</v>
      </c>
      <c r="C58" s="70" t="s">
        <v>1438</v>
      </c>
      <c r="D58" s="75" t="s">
        <v>653</v>
      </c>
      <c r="E58" s="75" t="s">
        <v>111</v>
      </c>
      <c r="F58" s="92">
        <v>44882</v>
      </c>
      <c r="G58" s="77">
        <v>6208609.9950160002</v>
      </c>
      <c r="H58" s="79">
        <v>-6.4340130000000002</v>
      </c>
      <c r="I58" s="77">
        <v>-399.46274514700002</v>
      </c>
      <c r="J58" s="80">
        <f t="shared" si="0"/>
        <v>1.8827229864833695E-2</v>
      </c>
      <c r="K58" s="80">
        <f>I58/'סכום נכסי הקרן'!$C$42</f>
        <v>-1.2543075784182407E-4</v>
      </c>
    </row>
    <row r="59" spans="2:11">
      <c r="B59" s="74" t="s">
        <v>1439</v>
      </c>
      <c r="C59" s="70" t="s">
        <v>1440</v>
      </c>
      <c r="D59" s="75" t="s">
        <v>653</v>
      </c>
      <c r="E59" s="75" t="s">
        <v>111</v>
      </c>
      <c r="F59" s="92">
        <v>44958</v>
      </c>
      <c r="G59" s="77">
        <v>2122421.354235</v>
      </c>
      <c r="H59" s="79">
        <v>-5.5955769999999996</v>
      </c>
      <c r="I59" s="77">
        <v>-118.76171428500001</v>
      </c>
      <c r="J59" s="80">
        <f t="shared" si="0"/>
        <v>5.5974033152017223E-3</v>
      </c>
      <c r="K59" s="80">
        <f>I59/'סכום נכסי הקרן'!$C$42</f>
        <v>-3.7291016512390799E-5</v>
      </c>
    </row>
    <row r="60" spans="2:11">
      <c r="B60" s="74" t="s">
        <v>1439</v>
      </c>
      <c r="C60" s="70" t="s">
        <v>1441</v>
      </c>
      <c r="D60" s="75" t="s">
        <v>653</v>
      </c>
      <c r="E60" s="75" t="s">
        <v>111</v>
      </c>
      <c r="F60" s="92">
        <v>44958</v>
      </c>
      <c r="G60" s="77">
        <v>5588078.5298520001</v>
      </c>
      <c r="H60" s="79">
        <v>-5.5955769999999996</v>
      </c>
      <c r="I60" s="77">
        <v>-312.68521899999996</v>
      </c>
      <c r="J60" s="80">
        <f t="shared" si="0"/>
        <v>1.4737285428913983E-2</v>
      </c>
      <c r="K60" s="80">
        <f>I60/'סכום נכסי הקרן'!$C$42</f>
        <v>-9.818273283701052E-5</v>
      </c>
    </row>
    <row r="61" spans="2:11">
      <c r="B61" s="74" t="s">
        <v>1442</v>
      </c>
      <c r="C61" s="70" t="s">
        <v>1443</v>
      </c>
      <c r="D61" s="75" t="s">
        <v>653</v>
      </c>
      <c r="E61" s="75" t="s">
        <v>111</v>
      </c>
      <c r="F61" s="92">
        <v>44903</v>
      </c>
      <c r="G61" s="77">
        <v>7764652.8296999987</v>
      </c>
      <c r="H61" s="79">
        <v>-6.2626980000000003</v>
      </c>
      <c r="I61" s="77">
        <v>-486.27673426799998</v>
      </c>
      <c r="J61" s="80">
        <f t="shared" si="0"/>
        <v>2.2918892850984664E-2</v>
      </c>
      <c r="K61" s="80">
        <f>I61/'סכום נכסי הקרן'!$C$42</f>
        <v>-1.5269023217080499E-4</v>
      </c>
    </row>
    <row r="62" spans="2:11">
      <c r="B62" s="74" t="s">
        <v>1444</v>
      </c>
      <c r="C62" s="70" t="s">
        <v>1445</v>
      </c>
      <c r="D62" s="75" t="s">
        <v>653</v>
      </c>
      <c r="E62" s="75" t="s">
        <v>111</v>
      </c>
      <c r="F62" s="92">
        <v>44958</v>
      </c>
      <c r="G62" s="77">
        <v>3494093.7733649998</v>
      </c>
      <c r="H62" s="79">
        <v>-5.5488939999999998</v>
      </c>
      <c r="I62" s="77">
        <v>-193.88356972399998</v>
      </c>
      <c r="J62" s="80">
        <f t="shared" si="0"/>
        <v>9.1379999225333821E-3</v>
      </c>
      <c r="K62" s="80">
        <f>I62/'סכום נכסי הקרן'!$C$42</f>
        <v>-6.0879176791843796E-5</v>
      </c>
    </row>
    <row r="63" spans="2:11">
      <c r="B63" s="74" t="s">
        <v>1446</v>
      </c>
      <c r="C63" s="70" t="s">
        <v>1447</v>
      </c>
      <c r="D63" s="75" t="s">
        <v>653</v>
      </c>
      <c r="E63" s="75" t="s">
        <v>111</v>
      </c>
      <c r="F63" s="92">
        <v>44958</v>
      </c>
      <c r="G63" s="77">
        <v>2873175.5630410002</v>
      </c>
      <c r="H63" s="79">
        <v>-5.5395630000000002</v>
      </c>
      <c r="I63" s="77">
        <v>-159.16136338200002</v>
      </c>
      <c r="J63" s="80">
        <f t="shared" si="0"/>
        <v>7.5014944707560123E-3</v>
      </c>
      <c r="K63" s="80">
        <f>I63/'סכום נכסי הקרן'!$C$42</f>
        <v>-4.9976451297844232E-5</v>
      </c>
    </row>
    <row r="64" spans="2:11">
      <c r="B64" s="74" t="s">
        <v>1448</v>
      </c>
      <c r="C64" s="70" t="s">
        <v>1449</v>
      </c>
      <c r="D64" s="75" t="s">
        <v>653</v>
      </c>
      <c r="E64" s="75" t="s">
        <v>111</v>
      </c>
      <c r="F64" s="92">
        <v>44907</v>
      </c>
      <c r="G64" s="77">
        <v>776602.58894399996</v>
      </c>
      <c r="H64" s="79">
        <v>-6.2827580000000003</v>
      </c>
      <c r="I64" s="77">
        <v>-48.792059342999998</v>
      </c>
      <c r="J64" s="80">
        <f t="shared" si="0"/>
        <v>2.2996370199459297E-3</v>
      </c>
      <c r="K64" s="80">
        <f>I64/'סכום נכסי הקרן'!$C$42</f>
        <v>-1.5320640170846491E-5</v>
      </c>
    </row>
    <row r="65" spans="2:11">
      <c r="B65" s="74" t="s">
        <v>1448</v>
      </c>
      <c r="C65" s="70" t="s">
        <v>1450</v>
      </c>
      <c r="D65" s="75" t="s">
        <v>653</v>
      </c>
      <c r="E65" s="75" t="s">
        <v>111</v>
      </c>
      <c r="F65" s="92">
        <v>44907</v>
      </c>
      <c r="G65" s="77">
        <v>2619273.8413300002</v>
      </c>
      <c r="H65" s="79">
        <v>-6.2827580000000003</v>
      </c>
      <c r="I65" s="77">
        <v>-164.562630278</v>
      </c>
      <c r="J65" s="80">
        <f t="shared" si="0"/>
        <v>7.7560636255714051E-3</v>
      </c>
      <c r="K65" s="80">
        <f>I65/'סכום נכסי הקרן'!$C$42</f>
        <v>-5.1672441745769293E-5</v>
      </c>
    </row>
    <row r="66" spans="2:11">
      <c r="B66" s="74" t="s">
        <v>1451</v>
      </c>
      <c r="C66" s="70" t="s">
        <v>1452</v>
      </c>
      <c r="D66" s="75" t="s">
        <v>653</v>
      </c>
      <c r="E66" s="75" t="s">
        <v>111</v>
      </c>
      <c r="F66" s="92">
        <v>44963</v>
      </c>
      <c r="G66" s="77">
        <v>3495638.4655729998</v>
      </c>
      <c r="H66" s="79">
        <v>-5.4761220000000002</v>
      </c>
      <c r="I66" s="77">
        <v>-191.42542160599999</v>
      </c>
      <c r="J66" s="80">
        <f t="shared" si="0"/>
        <v>9.0221440130107966E-3</v>
      </c>
      <c r="K66" s="80">
        <f>I66/'סכום נכסי הקרן'!$C$42</f>
        <v>-6.0107321631196135E-5</v>
      </c>
    </row>
    <row r="67" spans="2:11">
      <c r="B67" s="74" t="s">
        <v>1453</v>
      </c>
      <c r="C67" s="70" t="s">
        <v>1454</v>
      </c>
      <c r="D67" s="75" t="s">
        <v>653</v>
      </c>
      <c r="E67" s="75" t="s">
        <v>111</v>
      </c>
      <c r="F67" s="92">
        <v>44894</v>
      </c>
      <c r="G67" s="77">
        <v>3107691.8782000002</v>
      </c>
      <c r="H67" s="79">
        <v>-6.2759939999999999</v>
      </c>
      <c r="I67" s="77">
        <v>-195.038559201</v>
      </c>
      <c r="J67" s="80">
        <f t="shared" si="0"/>
        <v>9.1924361688144746E-3</v>
      </c>
      <c r="K67" s="80">
        <f>I67/'סכום נכסי הקרן'!$C$42</f>
        <v>-6.1241841914335088E-5</v>
      </c>
    </row>
    <row r="68" spans="2:11">
      <c r="B68" s="74" t="s">
        <v>1455</v>
      </c>
      <c r="C68" s="70" t="s">
        <v>1456</v>
      </c>
      <c r="D68" s="75" t="s">
        <v>653</v>
      </c>
      <c r="E68" s="75" t="s">
        <v>111</v>
      </c>
      <c r="F68" s="92">
        <v>44903</v>
      </c>
      <c r="G68" s="77">
        <v>3885186.9559749998</v>
      </c>
      <c r="H68" s="79">
        <v>-6.1844599999999996</v>
      </c>
      <c r="I68" s="77">
        <v>-240.27782600900002</v>
      </c>
      <c r="J68" s="80">
        <f t="shared" si="0"/>
        <v>1.1324625178824221E-2</v>
      </c>
      <c r="K68" s="80">
        <f>I68/'סכום נכסי הקרן'!$C$42</f>
        <v>-7.5446910068682681E-5</v>
      </c>
    </row>
    <row r="69" spans="2:11">
      <c r="B69" s="74" t="s">
        <v>1457</v>
      </c>
      <c r="C69" s="70" t="s">
        <v>1458</v>
      </c>
      <c r="D69" s="75" t="s">
        <v>653</v>
      </c>
      <c r="E69" s="75" t="s">
        <v>111</v>
      </c>
      <c r="F69" s="92">
        <v>44902</v>
      </c>
      <c r="G69" s="77">
        <v>1709733.9882479999</v>
      </c>
      <c r="H69" s="79">
        <v>-6.2131920000000003</v>
      </c>
      <c r="I69" s="77">
        <v>-106.22905521800001</v>
      </c>
      <c r="J69" s="80">
        <f t="shared" si="0"/>
        <v>5.0067218162670197E-3</v>
      </c>
      <c r="K69" s="80">
        <f>I69/'סכום נכסי הקרן'!$C$42</f>
        <v>-3.3355778636907475E-5</v>
      </c>
    </row>
    <row r="70" spans="2:11">
      <c r="B70" s="74" t="s">
        <v>1457</v>
      </c>
      <c r="C70" s="70" t="s">
        <v>1459</v>
      </c>
      <c r="D70" s="75" t="s">
        <v>653</v>
      </c>
      <c r="E70" s="75" t="s">
        <v>111</v>
      </c>
      <c r="F70" s="92">
        <v>44902</v>
      </c>
      <c r="G70" s="77">
        <v>2833649.9755199999</v>
      </c>
      <c r="H70" s="79">
        <v>-6.2131920000000003</v>
      </c>
      <c r="I70" s="77">
        <v>-176.06011332000003</v>
      </c>
      <c r="J70" s="80">
        <f t="shared" si="0"/>
        <v>8.2979558513886168E-3</v>
      </c>
      <c r="K70" s="80">
        <f>I70/'סכום נכסי הקרן'!$C$42</f>
        <v>-5.5282635759483602E-5</v>
      </c>
    </row>
    <row r="71" spans="2:11">
      <c r="B71" s="74" t="s">
        <v>1460</v>
      </c>
      <c r="C71" s="70" t="s">
        <v>1461</v>
      </c>
      <c r="D71" s="75" t="s">
        <v>653</v>
      </c>
      <c r="E71" s="75" t="s">
        <v>111</v>
      </c>
      <c r="F71" s="92">
        <v>44963</v>
      </c>
      <c r="G71" s="77">
        <v>3109522.6245200001</v>
      </c>
      <c r="H71" s="79">
        <v>-5.3984969999999999</v>
      </c>
      <c r="I71" s="77">
        <v>-167.86749741700001</v>
      </c>
      <c r="J71" s="80">
        <f t="shared" si="0"/>
        <v>7.9118265698124041E-3</v>
      </c>
      <c r="K71" s="80">
        <f>I71/'סכום נכסי הקרן'!$C$42</f>
        <v>-5.2710165525639597E-5</v>
      </c>
    </row>
    <row r="72" spans="2:11">
      <c r="B72" s="74" t="s">
        <v>1462</v>
      </c>
      <c r="C72" s="70" t="s">
        <v>1463</v>
      </c>
      <c r="D72" s="75" t="s">
        <v>653</v>
      </c>
      <c r="E72" s="75" t="s">
        <v>111</v>
      </c>
      <c r="F72" s="92">
        <v>44902</v>
      </c>
      <c r="G72" s="77">
        <v>3886903.2806500001</v>
      </c>
      <c r="H72" s="79">
        <v>-6.1819249999999997</v>
      </c>
      <c r="I72" s="77">
        <v>-240.28545449999999</v>
      </c>
      <c r="J72" s="80">
        <f t="shared" si="0"/>
        <v>1.1324984720121433E-2</v>
      </c>
      <c r="K72" s="80">
        <f>I72/'סכום נכסי הקרן'!$C$42</f>
        <v>-7.5449305404465405E-5</v>
      </c>
    </row>
    <row r="73" spans="2:11">
      <c r="B73" s="74" t="s">
        <v>1464</v>
      </c>
      <c r="C73" s="70" t="s">
        <v>1465</v>
      </c>
      <c r="D73" s="75" t="s">
        <v>653</v>
      </c>
      <c r="E73" s="75" t="s">
        <v>111</v>
      </c>
      <c r="F73" s="92">
        <v>44902</v>
      </c>
      <c r="G73" s="77">
        <v>11213400</v>
      </c>
      <c r="H73" s="79">
        <v>-6.2136550000000002</v>
      </c>
      <c r="I73" s="77">
        <v>-696.76199999999994</v>
      </c>
      <c r="J73" s="80">
        <f t="shared" si="0"/>
        <v>3.2839353592921082E-2</v>
      </c>
      <c r="K73" s="80">
        <f>I73/'סכום נכסי הקרן'!$C$42</f>
        <v>-2.1878231889490475E-4</v>
      </c>
    </row>
    <row r="74" spans="2:11">
      <c r="B74" s="74" t="s">
        <v>1466</v>
      </c>
      <c r="C74" s="70" t="s">
        <v>1467</v>
      </c>
      <c r="D74" s="75" t="s">
        <v>653</v>
      </c>
      <c r="E74" s="75" t="s">
        <v>111</v>
      </c>
      <c r="F74" s="92">
        <v>44894</v>
      </c>
      <c r="G74" s="77">
        <v>9720118.7427500002</v>
      </c>
      <c r="H74" s="79">
        <v>-6.1821659999999996</v>
      </c>
      <c r="I74" s="77">
        <v>-600.91387412899996</v>
      </c>
      <c r="J74" s="80">
        <f t="shared" si="0"/>
        <v>2.8321899287582133E-2</v>
      </c>
      <c r="K74" s="80">
        <f>I74/'סכום נכסי הקרן'!$C$42</f>
        <v>-1.886861379324124E-4</v>
      </c>
    </row>
    <row r="75" spans="2:11">
      <c r="B75" s="74" t="s">
        <v>1468</v>
      </c>
      <c r="C75" s="70" t="s">
        <v>1469</v>
      </c>
      <c r="D75" s="75" t="s">
        <v>653</v>
      </c>
      <c r="E75" s="75" t="s">
        <v>111</v>
      </c>
      <c r="F75" s="92">
        <v>44882</v>
      </c>
      <c r="G75" s="77">
        <v>3112268.7439999999</v>
      </c>
      <c r="H75" s="79">
        <v>-6.1616669999999996</v>
      </c>
      <c r="I75" s="77">
        <v>-191.767626081</v>
      </c>
      <c r="J75" s="80">
        <f t="shared" si="0"/>
        <v>9.0382725816692561E-3</v>
      </c>
      <c r="K75" s="80">
        <f>I75/'סכום נכסי הקרן'!$C$42</f>
        <v>-6.0214773370207043E-5</v>
      </c>
    </row>
    <row r="76" spans="2:11">
      <c r="B76" s="74" t="s">
        <v>1470</v>
      </c>
      <c r="C76" s="70" t="s">
        <v>1471</v>
      </c>
      <c r="D76" s="75" t="s">
        <v>653</v>
      </c>
      <c r="E76" s="75" t="s">
        <v>111</v>
      </c>
      <c r="F76" s="92">
        <v>44882</v>
      </c>
      <c r="G76" s="77">
        <v>4668403.1160000004</v>
      </c>
      <c r="H76" s="79">
        <v>-6.1616669999999996</v>
      </c>
      <c r="I76" s="77">
        <v>-287.651439122</v>
      </c>
      <c r="J76" s="80">
        <f t="shared" ref="J76:J139" si="1">IFERROR(I76/$I$11,0)</f>
        <v>1.355740887252745E-2</v>
      </c>
      <c r="K76" s="80">
        <f>I76/'סכום נכסי הקרן'!$C$42</f>
        <v>-9.0322160055467557E-5</v>
      </c>
    </row>
    <row r="77" spans="2:11">
      <c r="B77" s="74" t="s">
        <v>1472</v>
      </c>
      <c r="C77" s="70" t="s">
        <v>1473</v>
      </c>
      <c r="D77" s="75" t="s">
        <v>653</v>
      </c>
      <c r="E77" s="75" t="s">
        <v>111</v>
      </c>
      <c r="F77" s="92">
        <v>44963</v>
      </c>
      <c r="G77" s="77">
        <v>4824016.5532</v>
      </c>
      <c r="H77" s="79">
        <v>-5.3054990000000002</v>
      </c>
      <c r="I77" s="77">
        <v>-255.93813575600004</v>
      </c>
      <c r="J77" s="80">
        <f t="shared" si="1"/>
        <v>1.2062717165982536E-2</v>
      </c>
      <c r="K77" s="80">
        <f>I77/'סכום נכסי הקרן'!$C$42</f>
        <v>-8.0364225997308438E-5</v>
      </c>
    </row>
    <row r="78" spans="2:11">
      <c r="B78" s="74" t="s">
        <v>1474</v>
      </c>
      <c r="C78" s="70" t="s">
        <v>1475</v>
      </c>
      <c r="D78" s="75" t="s">
        <v>653</v>
      </c>
      <c r="E78" s="75" t="s">
        <v>111</v>
      </c>
      <c r="F78" s="92">
        <v>44959</v>
      </c>
      <c r="G78" s="77">
        <v>15307650</v>
      </c>
      <c r="H78" s="79">
        <v>-6.0981269999999999</v>
      </c>
      <c r="I78" s="77">
        <v>-933.48</v>
      </c>
      <c r="J78" s="80">
        <f t="shared" si="1"/>
        <v>4.3996199264483386E-2</v>
      </c>
      <c r="K78" s="80">
        <f>I78/'סכום נכסי הקרן'!$C$42</f>
        <v>-2.9311144844583329E-4</v>
      </c>
    </row>
    <row r="79" spans="2:11">
      <c r="B79" s="74" t="s">
        <v>1476</v>
      </c>
      <c r="C79" s="70" t="s">
        <v>1477</v>
      </c>
      <c r="D79" s="75" t="s">
        <v>653</v>
      </c>
      <c r="E79" s="75" t="s">
        <v>111</v>
      </c>
      <c r="F79" s="92">
        <v>44943</v>
      </c>
      <c r="G79" s="77">
        <v>4676641.47444</v>
      </c>
      <c r="H79" s="79">
        <v>-6.0165389999999999</v>
      </c>
      <c r="I79" s="77">
        <v>-281.371978329</v>
      </c>
      <c r="J79" s="80">
        <f t="shared" si="1"/>
        <v>1.3261449228697545E-2</v>
      </c>
      <c r="K79" s="80">
        <f>I79/'סכום נכסי הקרן'!$C$42</f>
        <v>-8.8350417920129838E-5</v>
      </c>
    </row>
    <row r="80" spans="2:11">
      <c r="B80" s="74" t="s">
        <v>1478</v>
      </c>
      <c r="C80" s="70" t="s">
        <v>1479</v>
      </c>
      <c r="D80" s="75" t="s">
        <v>653</v>
      </c>
      <c r="E80" s="75" t="s">
        <v>111</v>
      </c>
      <c r="F80" s="92">
        <v>44943</v>
      </c>
      <c r="G80" s="77">
        <v>2338320.73722</v>
      </c>
      <c r="H80" s="79">
        <v>-6.0165389999999999</v>
      </c>
      <c r="I80" s="77">
        <v>-140.68598916400001</v>
      </c>
      <c r="J80" s="80">
        <f t="shared" si="1"/>
        <v>6.6307246143252072E-3</v>
      </c>
      <c r="K80" s="80">
        <f>I80/'סכום נכסי הקרן'!$C$42</f>
        <v>-4.4175208959907926E-5</v>
      </c>
    </row>
    <row r="81" spans="2:11">
      <c r="B81" s="74" t="s">
        <v>1480</v>
      </c>
      <c r="C81" s="70" t="s">
        <v>1481</v>
      </c>
      <c r="D81" s="75" t="s">
        <v>653</v>
      </c>
      <c r="E81" s="75" t="s">
        <v>111</v>
      </c>
      <c r="F81" s="92">
        <v>44943</v>
      </c>
      <c r="G81" s="77">
        <v>2338320.73722</v>
      </c>
      <c r="H81" s="79">
        <v>-6.0165389999999999</v>
      </c>
      <c r="I81" s="77">
        <v>-140.68598916400001</v>
      </c>
      <c r="J81" s="80">
        <f t="shared" si="1"/>
        <v>6.6307246143252072E-3</v>
      </c>
      <c r="K81" s="80">
        <f>I81/'סכום נכסי הקרן'!$C$42</f>
        <v>-4.4175208959907926E-5</v>
      </c>
    </row>
    <row r="82" spans="2:11">
      <c r="B82" s="74" t="s">
        <v>1482</v>
      </c>
      <c r="C82" s="70" t="s">
        <v>1483</v>
      </c>
      <c r="D82" s="75" t="s">
        <v>653</v>
      </c>
      <c r="E82" s="75" t="s">
        <v>111</v>
      </c>
      <c r="F82" s="92">
        <v>44825</v>
      </c>
      <c r="G82" s="77">
        <v>780355.6189</v>
      </c>
      <c r="H82" s="79">
        <v>-5.9976539999999998</v>
      </c>
      <c r="I82" s="77">
        <v>-46.803029670999997</v>
      </c>
      <c r="J82" s="80">
        <f t="shared" si="1"/>
        <v>2.2058913094944125E-3</v>
      </c>
      <c r="K82" s="80">
        <f>I82/'סכום נכסי הקרן'!$C$42</f>
        <v>-1.4696087563225909E-5</v>
      </c>
    </row>
    <row r="83" spans="2:11">
      <c r="B83" s="74" t="s">
        <v>1484</v>
      </c>
      <c r="C83" s="70" t="s">
        <v>1485</v>
      </c>
      <c r="D83" s="75" t="s">
        <v>653</v>
      </c>
      <c r="E83" s="75" t="s">
        <v>111</v>
      </c>
      <c r="F83" s="92">
        <v>44943</v>
      </c>
      <c r="G83" s="77">
        <v>8193733.9984499998</v>
      </c>
      <c r="H83" s="79">
        <v>-5.8921799999999998</v>
      </c>
      <c r="I83" s="77">
        <v>-482.78954400999999</v>
      </c>
      <c r="J83" s="80">
        <f t="shared" si="1"/>
        <v>2.2754536766800608E-2</v>
      </c>
      <c r="K83" s="80">
        <f>I83/'סכום נכסי הקרן'!$C$42</f>
        <v>-1.5159525917992294E-4</v>
      </c>
    </row>
    <row r="84" spans="2:11">
      <c r="B84" s="74" t="s">
        <v>1486</v>
      </c>
      <c r="C84" s="70" t="s">
        <v>1487</v>
      </c>
      <c r="D84" s="75" t="s">
        <v>653</v>
      </c>
      <c r="E84" s="75" t="s">
        <v>111</v>
      </c>
      <c r="F84" s="92">
        <v>44825</v>
      </c>
      <c r="G84" s="77">
        <v>2848502.4400559999</v>
      </c>
      <c r="H84" s="79">
        <v>-5.8796650000000001</v>
      </c>
      <c r="I84" s="77">
        <v>-167.482397846</v>
      </c>
      <c r="J84" s="80">
        <f t="shared" si="1"/>
        <v>7.8936762961457109E-3</v>
      </c>
      <c r="K84" s="80">
        <f>I84/'סכום נכסי הקרן'!$C$42</f>
        <v>-5.2589244784914907E-5</v>
      </c>
    </row>
    <row r="85" spans="2:11">
      <c r="B85" s="74" t="s">
        <v>1486</v>
      </c>
      <c r="C85" s="70" t="s">
        <v>1488</v>
      </c>
      <c r="D85" s="75" t="s">
        <v>653</v>
      </c>
      <c r="E85" s="75" t="s">
        <v>111</v>
      </c>
      <c r="F85" s="92">
        <v>44825</v>
      </c>
      <c r="G85" s="77">
        <v>1562450.4468040001</v>
      </c>
      <c r="H85" s="79">
        <v>-5.8796650000000001</v>
      </c>
      <c r="I85" s="77">
        <v>-91.866850338000006</v>
      </c>
      <c r="J85" s="80">
        <f t="shared" si="1"/>
        <v>4.3298113010146137E-3</v>
      </c>
      <c r="K85" s="80">
        <f>I85/'סכום נכסי הקרן'!$C$42</f>
        <v>-2.8846065868286168E-5</v>
      </c>
    </row>
    <row r="86" spans="2:11">
      <c r="B86" s="74" t="s">
        <v>1489</v>
      </c>
      <c r="C86" s="70" t="s">
        <v>1490</v>
      </c>
      <c r="D86" s="75" t="s">
        <v>653</v>
      </c>
      <c r="E86" s="75" t="s">
        <v>111</v>
      </c>
      <c r="F86" s="92">
        <v>44886</v>
      </c>
      <c r="G86" s="77">
        <v>9455594.2069729995</v>
      </c>
      <c r="H86" s="79">
        <v>-5.696332</v>
      </c>
      <c r="I86" s="77">
        <v>-538.62200492900001</v>
      </c>
      <c r="J86" s="80">
        <f t="shared" si="1"/>
        <v>2.538599761868689E-2</v>
      </c>
      <c r="K86" s="80">
        <f>I86/'סכום נכסי הקרן'!$C$42</f>
        <v>-1.6912657585544194E-4</v>
      </c>
    </row>
    <row r="87" spans="2:11">
      <c r="B87" s="74" t="s">
        <v>1491</v>
      </c>
      <c r="C87" s="70" t="s">
        <v>1492</v>
      </c>
      <c r="D87" s="75" t="s">
        <v>653</v>
      </c>
      <c r="E87" s="75" t="s">
        <v>111</v>
      </c>
      <c r="F87" s="92">
        <v>44825</v>
      </c>
      <c r="G87" s="77">
        <v>2494702.9670750001</v>
      </c>
      <c r="H87" s="79">
        <v>-5.7836049999999997</v>
      </c>
      <c r="I87" s="77">
        <v>-144.28376609</v>
      </c>
      <c r="J87" s="80">
        <f t="shared" si="1"/>
        <v>6.8002928006232069E-3</v>
      </c>
      <c r="K87" s="80">
        <f>I87/'סכום נכסי הקרן'!$C$42</f>
        <v>-4.5304906013904639E-5</v>
      </c>
    </row>
    <row r="88" spans="2:11">
      <c r="B88" s="74" t="s">
        <v>1491</v>
      </c>
      <c r="C88" s="70" t="s">
        <v>1493</v>
      </c>
      <c r="D88" s="75" t="s">
        <v>653</v>
      </c>
      <c r="E88" s="75" t="s">
        <v>111</v>
      </c>
      <c r="F88" s="92">
        <v>44825</v>
      </c>
      <c r="G88" s="77">
        <v>6646444.419608999</v>
      </c>
      <c r="H88" s="79">
        <v>-5.7836049999999997</v>
      </c>
      <c r="I88" s="77">
        <v>-384.40409324299998</v>
      </c>
      <c r="J88" s="80">
        <f t="shared" si="1"/>
        <v>1.811749484124146E-2</v>
      </c>
      <c r="K88" s="80">
        <f>I88/'סכום נכסי הקרן'!$C$42</f>
        <v>-1.2070236165634281E-4</v>
      </c>
    </row>
    <row r="89" spans="2:11">
      <c r="B89" s="74" t="s">
        <v>1494</v>
      </c>
      <c r="C89" s="70" t="s">
        <v>1495</v>
      </c>
      <c r="D89" s="75" t="s">
        <v>653</v>
      </c>
      <c r="E89" s="75" t="s">
        <v>111</v>
      </c>
      <c r="F89" s="92">
        <v>44887</v>
      </c>
      <c r="G89" s="77">
        <v>1564830.4170199998</v>
      </c>
      <c r="H89" s="79">
        <v>-5.5612750000000002</v>
      </c>
      <c r="I89" s="77">
        <v>-87.024526320999996</v>
      </c>
      <c r="J89" s="80">
        <f t="shared" si="1"/>
        <v>4.101585894626553E-3</v>
      </c>
      <c r="K89" s="80">
        <f>I89/'סכום נכסי הקרן'!$C$42</f>
        <v>-2.7325582722994444E-5</v>
      </c>
    </row>
    <row r="90" spans="2:11">
      <c r="B90" s="74" t="s">
        <v>1496</v>
      </c>
      <c r="C90" s="70" t="s">
        <v>1497</v>
      </c>
      <c r="D90" s="75" t="s">
        <v>653</v>
      </c>
      <c r="E90" s="75" t="s">
        <v>111</v>
      </c>
      <c r="F90" s="92">
        <v>44886</v>
      </c>
      <c r="G90" s="77">
        <v>1783547.3565</v>
      </c>
      <c r="H90" s="79">
        <v>-5.5356240000000003</v>
      </c>
      <c r="I90" s="77">
        <v>-98.730471554000005</v>
      </c>
      <c r="J90" s="80">
        <f t="shared" si="1"/>
        <v>4.6533032308846388E-3</v>
      </c>
      <c r="K90" s="80">
        <f>I90/'סכום נכסי הקרן'!$C$42</f>
        <v>-3.1001233580722761E-5</v>
      </c>
    </row>
    <row r="91" spans="2:11">
      <c r="B91" s="74" t="s">
        <v>1498</v>
      </c>
      <c r="C91" s="70" t="s">
        <v>1499</v>
      </c>
      <c r="D91" s="75" t="s">
        <v>653</v>
      </c>
      <c r="E91" s="75" t="s">
        <v>111</v>
      </c>
      <c r="F91" s="92">
        <v>44887</v>
      </c>
      <c r="G91" s="77">
        <v>3914936.5836749999</v>
      </c>
      <c r="H91" s="79">
        <v>-5.5941349999999996</v>
      </c>
      <c r="I91" s="77">
        <v>-219.00684220300002</v>
      </c>
      <c r="J91" s="80">
        <f t="shared" si="1"/>
        <v>1.0322094388576572E-2</v>
      </c>
      <c r="K91" s="80">
        <f>I91/'סכום נכסי הקרן'!$C$42</f>
        <v>-6.876785012819706E-5</v>
      </c>
    </row>
    <row r="92" spans="2:11">
      <c r="B92" s="74" t="s">
        <v>1500</v>
      </c>
      <c r="C92" s="70" t="s">
        <v>1501</v>
      </c>
      <c r="D92" s="75" t="s">
        <v>653</v>
      </c>
      <c r="E92" s="75" t="s">
        <v>111</v>
      </c>
      <c r="F92" s="92">
        <v>44964</v>
      </c>
      <c r="G92" s="77">
        <v>1567713.8424740001</v>
      </c>
      <c r="H92" s="79">
        <v>-4.5173310000000004</v>
      </c>
      <c r="I92" s="77">
        <v>-70.818825802999996</v>
      </c>
      <c r="J92" s="80">
        <f t="shared" si="1"/>
        <v>3.3377888885734301E-3</v>
      </c>
      <c r="K92" s="80">
        <f>I92/'סכום נכסי הקרן'!$C$42</f>
        <v>-2.2237014835187129E-5</v>
      </c>
    </row>
    <row r="93" spans="2:11">
      <c r="B93" s="74" t="s">
        <v>1500</v>
      </c>
      <c r="C93" s="70" t="s">
        <v>1502</v>
      </c>
      <c r="D93" s="75" t="s">
        <v>653</v>
      </c>
      <c r="E93" s="75" t="s">
        <v>111</v>
      </c>
      <c r="F93" s="92">
        <v>44964</v>
      </c>
      <c r="G93" s="77">
        <v>1429049.066718</v>
      </c>
      <c r="H93" s="79">
        <v>-4.5173310000000004</v>
      </c>
      <c r="I93" s="77">
        <v>-64.554878689000006</v>
      </c>
      <c r="J93" s="80">
        <f t="shared" si="1"/>
        <v>3.0425604258214381E-3</v>
      </c>
      <c r="K93" s="80">
        <f>I93/'סכום נכסי הקרן'!$C$42</f>
        <v>-2.0270143973923221E-5</v>
      </c>
    </row>
    <row r="94" spans="2:11">
      <c r="B94" s="74" t="s">
        <v>1503</v>
      </c>
      <c r="C94" s="70" t="s">
        <v>1504</v>
      </c>
      <c r="D94" s="75" t="s">
        <v>653</v>
      </c>
      <c r="E94" s="75" t="s">
        <v>111</v>
      </c>
      <c r="F94" s="92">
        <v>44964</v>
      </c>
      <c r="G94" s="77">
        <v>2746382.6497840001</v>
      </c>
      <c r="H94" s="79">
        <v>-4.4127720000000004</v>
      </c>
      <c r="I94" s="77">
        <v>-121.19161330599998</v>
      </c>
      <c r="J94" s="80">
        <f t="shared" si="1"/>
        <v>5.7119278058394302E-3</v>
      </c>
      <c r="K94" s="80">
        <f>I94/'סכום נכסי הקרן'!$C$42</f>
        <v>-3.8054001495060395E-5</v>
      </c>
    </row>
    <row r="95" spans="2:11">
      <c r="B95" s="74" t="s">
        <v>1505</v>
      </c>
      <c r="C95" s="70" t="s">
        <v>1506</v>
      </c>
      <c r="D95" s="75" t="s">
        <v>653</v>
      </c>
      <c r="E95" s="75" t="s">
        <v>111</v>
      </c>
      <c r="F95" s="92">
        <v>44937</v>
      </c>
      <c r="G95" s="77">
        <v>2218065.3849900002</v>
      </c>
      <c r="H95" s="79">
        <v>-5.1493679999999999</v>
      </c>
      <c r="I95" s="77">
        <v>-114.21635594599999</v>
      </c>
      <c r="J95" s="80">
        <f t="shared" si="1"/>
        <v>5.3831743106048094E-3</v>
      </c>
      <c r="K95" s="80">
        <f>I95/'סכום נכסי הקרן'!$C$42</f>
        <v>-3.5863780185474695E-5</v>
      </c>
    </row>
    <row r="96" spans="2:11">
      <c r="B96" s="74" t="s">
        <v>1507</v>
      </c>
      <c r="C96" s="70" t="s">
        <v>1508</v>
      </c>
      <c r="D96" s="75" t="s">
        <v>653</v>
      </c>
      <c r="E96" s="75" t="s">
        <v>111</v>
      </c>
      <c r="F96" s="92">
        <v>44956</v>
      </c>
      <c r="G96" s="77">
        <v>3532196.1811500001</v>
      </c>
      <c r="H96" s="79">
        <v>-4.4206649999999996</v>
      </c>
      <c r="I96" s="77">
        <v>-156.14654435</v>
      </c>
      <c r="J96" s="80">
        <f t="shared" si="1"/>
        <v>7.3594018936485968E-3</v>
      </c>
      <c r="K96" s="80">
        <f>I96/'סכום נכסי הקרן'!$C$42</f>
        <v>-4.9029802228478432E-5</v>
      </c>
    </row>
    <row r="97" spans="2:11">
      <c r="B97" s="74" t="s">
        <v>1509</v>
      </c>
      <c r="C97" s="70" t="s">
        <v>1510</v>
      </c>
      <c r="D97" s="75" t="s">
        <v>653</v>
      </c>
      <c r="E97" s="75" t="s">
        <v>111</v>
      </c>
      <c r="F97" s="92">
        <v>44956</v>
      </c>
      <c r="G97" s="77">
        <v>1569864.9694000001</v>
      </c>
      <c r="H97" s="79">
        <v>-4.4206649999999996</v>
      </c>
      <c r="I97" s="77">
        <v>-69.398464154999999</v>
      </c>
      <c r="J97" s="80">
        <f t="shared" si="1"/>
        <v>3.270845286039859E-3</v>
      </c>
      <c r="K97" s="80">
        <f>I97/'סכום נכסי הקרן'!$C$42</f>
        <v>-2.1791023212482638E-5</v>
      </c>
    </row>
    <row r="98" spans="2:11">
      <c r="B98" s="74" t="s">
        <v>1511</v>
      </c>
      <c r="C98" s="70" t="s">
        <v>1512</v>
      </c>
      <c r="D98" s="75" t="s">
        <v>653</v>
      </c>
      <c r="E98" s="75" t="s">
        <v>111</v>
      </c>
      <c r="F98" s="92">
        <v>44957</v>
      </c>
      <c r="G98" s="77">
        <v>12173547.65484</v>
      </c>
      <c r="H98" s="79">
        <v>-4.3546440000000004</v>
      </c>
      <c r="I98" s="77">
        <v>-530.11468719900006</v>
      </c>
      <c r="J98" s="80">
        <f t="shared" si="1"/>
        <v>2.4985036006166694E-2</v>
      </c>
      <c r="K98" s="80">
        <f>I98/'סכום נכסי הקרן'!$C$42</f>
        <v>-1.6645528967659589E-4</v>
      </c>
    </row>
    <row r="99" spans="2:11">
      <c r="B99" s="74" t="s">
        <v>1513</v>
      </c>
      <c r="C99" s="70" t="s">
        <v>1514</v>
      </c>
      <c r="D99" s="75" t="s">
        <v>653</v>
      </c>
      <c r="E99" s="75" t="s">
        <v>111</v>
      </c>
      <c r="F99" s="92">
        <v>44937</v>
      </c>
      <c r="G99" s="77">
        <v>2148392.3069699998</v>
      </c>
      <c r="H99" s="79">
        <v>-5.0574810000000001</v>
      </c>
      <c r="I99" s="77">
        <v>-108.65453915699999</v>
      </c>
      <c r="J99" s="80">
        <f t="shared" si="1"/>
        <v>5.1210382180035827E-3</v>
      </c>
      <c r="K99" s="80">
        <f>I99/'סכום נכסי הקרן'!$C$42</f>
        <v>-3.4117377289843145E-5</v>
      </c>
    </row>
    <row r="100" spans="2:11">
      <c r="B100" s="74" t="s">
        <v>1515</v>
      </c>
      <c r="C100" s="70" t="s">
        <v>1516</v>
      </c>
      <c r="D100" s="75" t="s">
        <v>653</v>
      </c>
      <c r="E100" s="75" t="s">
        <v>111</v>
      </c>
      <c r="F100" s="92">
        <v>44956</v>
      </c>
      <c r="G100" s="77">
        <v>3614373.8065890004</v>
      </c>
      <c r="H100" s="79">
        <v>-4.3142209999999999</v>
      </c>
      <c r="I100" s="77">
        <v>-155.93209049699999</v>
      </c>
      <c r="J100" s="80">
        <f t="shared" si="1"/>
        <v>7.3492943879177571E-3</v>
      </c>
      <c r="K100" s="80">
        <f>I100/'סכום נכסי הקרן'!$C$42</f>
        <v>-4.8962464010758049E-5</v>
      </c>
    </row>
    <row r="101" spans="2:11">
      <c r="B101" s="74" t="s">
        <v>1517</v>
      </c>
      <c r="C101" s="70" t="s">
        <v>1518</v>
      </c>
      <c r="D101" s="75" t="s">
        <v>653</v>
      </c>
      <c r="E101" s="75" t="s">
        <v>111</v>
      </c>
      <c r="F101" s="92">
        <v>44956</v>
      </c>
      <c r="G101" s="77">
        <v>2828722.7539579999</v>
      </c>
      <c r="H101" s="79">
        <v>-4.3111829999999998</v>
      </c>
      <c r="I101" s="77">
        <v>-121.95142634999999</v>
      </c>
      <c r="J101" s="80">
        <f t="shared" si="1"/>
        <v>5.7477388420561441E-3</v>
      </c>
      <c r="K101" s="80">
        <f>I101/'סכום נכסי הקרן'!$C$42</f>
        <v>-3.8292581755885353E-5</v>
      </c>
    </row>
    <row r="102" spans="2:11">
      <c r="B102" s="74" t="s">
        <v>1519</v>
      </c>
      <c r="C102" s="70" t="s">
        <v>1520</v>
      </c>
      <c r="D102" s="75" t="s">
        <v>653</v>
      </c>
      <c r="E102" s="75" t="s">
        <v>111</v>
      </c>
      <c r="F102" s="92">
        <v>44963</v>
      </c>
      <c r="G102" s="77">
        <v>15534900</v>
      </c>
      <c r="H102" s="79">
        <v>-4.546087</v>
      </c>
      <c r="I102" s="77">
        <v>-706.23</v>
      </c>
      <c r="J102" s="80">
        <f t="shared" si="1"/>
        <v>3.3285593485191008E-2</v>
      </c>
      <c r="K102" s="80">
        <f>I102/'סכום נכסי הקרן'!$C$42</f>
        <v>-2.2175525799792266E-4</v>
      </c>
    </row>
    <row r="103" spans="2:11">
      <c r="B103" s="74" t="s">
        <v>1521</v>
      </c>
      <c r="C103" s="70" t="s">
        <v>1522</v>
      </c>
      <c r="D103" s="75" t="s">
        <v>653</v>
      </c>
      <c r="E103" s="75" t="s">
        <v>111</v>
      </c>
      <c r="F103" s="92">
        <v>44852</v>
      </c>
      <c r="G103" s="77">
        <v>2771292.2418999998</v>
      </c>
      <c r="H103" s="79">
        <v>-4.3928710000000004</v>
      </c>
      <c r="I103" s="77">
        <v>-121.73929045099999</v>
      </c>
      <c r="J103" s="80">
        <f t="shared" si="1"/>
        <v>5.7377405846927784E-3</v>
      </c>
      <c r="K103" s="80">
        <f>I103/'סכום נכסי הקרן'!$C$42</f>
        <v>-3.8225971372563536E-5</v>
      </c>
    </row>
    <row r="104" spans="2:11">
      <c r="B104" s="74" t="s">
        <v>1523</v>
      </c>
      <c r="C104" s="70" t="s">
        <v>1524</v>
      </c>
      <c r="D104" s="75" t="s">
        <v>653</v>
      </c>
      <c r="E104" s="75" t="s">
        <v>111</v>
      </c>
      <c r="F104" s="92">
        <v>44852</v>
      </c>
      <c r="G104" s="77">
        <v>2166165.1999260001</v>
      </c>
      <c r="H104" s="79">
        <v>-4.3506479999999996</v>
      </c>
      <c r="I104" s="77">
        <v>-94.242224905</v>
      </c>
      <c r="J104" s="80">
        <f t="shared" si="1"/>
        <v>4.4417659789697033E-3</v>
      </c>
      <c r="K104" s="80">
        <f>I104/'סכום נכסי הקרן'!$C$42</f>
        <v>-2.9591930246671094E-5</v>
      </c>
    </row>
    <row r="105" spans="2:11">
      <c r="B105" s="74" t="s">
        <v>1525</v>
      </c>
      <c r="C105" s="70" t="s">
        <v>1526</v>
      </c>
      <c r="D105" s="75" t="s">
        <v>653</v>
      </c>
      <c r="E105" s="75" t="s">
        <v>111</v>
      </c>
      <c r="F105" s="92">
        <v>44852</v>
      </c>
      <c r="G105" s="77">
        <v>6733004.3940509995</v>
      </c>
      <c r="H105" s="79">
        <v>-4.3506479999999996</v>
      </c>
      <c r="I105" s="77">
        <v>-292.92932720900001</v>
      </c>
      <c r="J105" s="80">
        <f t="shared" si="1"/>
        <v>1.3806163013988751E-2</v>
      </c>
      <c r="K105" s="80">
        <f>I105/'סכום נכסי הקרן'!$C$42</f>
        <v>-9.1979409725428967E-5</v>
      </c>
    </row>
    <row r="106" spans="2:11">
      <c r="B106" s="74" t="s">
        <v>1527</v>
      </c>
      <c r="C106" s="70" t="s">
        <v>1528</v>
      </c>
      <c r="D106" s="75" t="s">
        <v>653</v>
      </c>
      <c r="E106" s="75" t="s">
        <v>111</v>
      </c>
      <c r="F106" s="92">
        <v>44865</v>
      </c>
      <c r="G106" s="77">
        <v>10564390.292547001</v>
      </c>
      <c r="H106" s="79">
        <v>-4.0991989999999996</v>
      </c>
      <c r="I106" s="77">
        <v>-433.05543204100002</v>
      </c>
      <c r="J106" s="80">
        <f t="shared" si="1"/>
        <v>2.041049950790888E-2</v>
      </c>
      <c r="K106" s="80">
        <f>I106/'סכום נכסי הקרן'!$C$42</f>
        <v>-1.3597881576774397E-4</v>
      </c>
    </row>
    <row r="107" spans="2:11">
      <c r="B107" s="74" t="s">
        <v>1529</v>
      </c>
      <c r="C107" s="70" t="s">
        <v>1530</v>
      </c>
      <c r="D107" s="75" t="s">
        <v>653</v>
      </c>
      <c r="E107" s="75" t="s">
        <v>111</v>
      </c>
      <c r="F107" s="92">
        <v>44867</v>
      </c>
      <c r="G107" s="77">
        <v>6369166.4472800009</v>
      </c>
      <c r="H107" s="79">
        <v>-3.786864</v>
      </c>
      <c r="I107" s="77">
        <v>-241.191673928</v>
      </c>
      <c r="J107" s="80">
        <f t="shared" si="1"/>
        <v>1.136769609104704E-2</v>
      </c>
      <c r="K107" s="80">
        <f>I107/'סכום נכסי הקרן'!$C$42</f>
        <v>-7.573385707043665E-5</v>
      </c>
    </row>
    <row r="108" spans="2:11">
      <c r="B108" s="74" t="s">
        <v>1531</v>
      </c>
      <c r="C108" s="70" t="s">
        <v>1532</v>
      </c>
      <c r="D108" s="75" t="s">
        <v>653</v>
      </c>
      <c r="E108" s="75" t="s">
        <v>111</v>
      </c>
      <c r="F108" s="92">
        <v>44853</v>
      </c>
      <c r="G108" s="77">
        <v>3920049.3477599998</v>
      </c>
      <c r="H108" s="79">
        <v>-3.7877869999999998</v>
      </c>
      <c r="I108" s="77">
        <v>-148.48313355599998</v>
      </c>
      <c r="J108" s="80">
        <f t="shared" si="1"/>
        <v>6.9982147784041163E-3</v>
      </c>
      <c r="K108" s="80">
        <f>I108/'סכום נכסי הקרן'!$C$42</f>
        <v>-4.662350167799553E-5</v>
      </c>
    </row>
    <row r="109" spans="2:11">
      <c r="B109" s="74" t="s">
        <v>1533</v>
      </c>
      <c r="C109" s="70" t="s">
        <v>1534</v>
      </c>
      <c r="D109" s="75" t="s">
        <v>653</v>
      </c>
      <c r="E109" s="75" t="s">
        <v>111</v>
      </c>
      <c r="F109" s="92">
        <v>44853</v>
      </c>
      <c r="G109" s="77">
        <v>3266707.7898000004</v>
      </c>
      <c r="H109" s="79">
        <v>-3.7877869999999998</v>
      </c>
      <c r="I109" s="77">
        <v>-123.73594462999999</v>
      </c>
      <c r="J109" s="80">
        <f t="shared" si="1"/>
        <v>5.8318456486700972E-3</v>
      </c>
      <c r="K109" s="80">
        <f>I109/'סכום נכסי הקרן'!$C$42</f>
        <v>-3.8852918064996278E-5</v>
      </c>
    </row>
    <row r="110" spans="2:11">
      <c r="B110" s="74" t="s">
        <v>1535</v>
      </c>
      <c r="C110" s="70" t="s">
        <v>1536</v>
      </c>
      <c r="D110" s="75" t="s">
        <v>653</v>
      </c>
      <c r="E110" s="75" t="s">
        <v>111</v>
      </c>
      <c r="F110" s="92">
        <v>44865</v>
      </c>
      <c r="G110" s="77">
        <v>1451870.1288000001</v>
      </c>
      <c r="H110" s="79">
        <v>-3.762165</v>
      </c>
      <c r="I110" s="77">
        <v>-54.621746076000008</v>
      </c>
      <c r="J110" s="80">
        <f t="shared" si="1"/>
        <v>2.5743981922844729E-3</v>
      </c>
      <c r="K110" s="80">
        <f>I110/'סכום נכסי הקרן'!$C$42</f>
        <v>-1.7151153864010876E-5</v>
      </c>
    </row>
    <row r="111" spans="2:11">
      <c r="B111" s="74" t="s">
        <v>1535</v>
      </c>
      <c r="C111" s="70" t="s">
        <v>1537</v>
      </c>
      <c r="D111" s="75" t="s">
        <v>653</v>
      </c>
      <c r="E111" s="75" t="s">
        <v>111</v>
      </c>
      <c r="F111" s="92">
        <v>44865</v>
      </c>
      <c r="G111" s="77">
        <v>1990936.6229999999</v>
      </c>
      <c r="H111" s="79">
        <v>-3.762165</v>
      </c>
      <c r="I111" s="77">
        <v>-74.902315767999994</v>
      </c>
      <c r="J111" s="80">
        <f t="shared" si="1"/>
        <v>3.5302493999873415E-3</v>
      </c>
      <c r="K111" s="80">
        <f>I111/'סכום נכסי הקרן'!$C$42</f>
        <v>-2.3519225121808347E-5</v>
      </c>
    </row>
    <row r="112" spans="2:11">
      <c r="B112" s="74" t="s">
        <v>1538</v>
      </c>
      <c r="C112" s="70" t="s">
        <v>1539</v>
      </c>
      <c r="D112" s="75" t="s">
        <v>653</v>
      </c>
      <c r="E112" s="75" t="s">
        <v>111</v>
      </c>
      <c r="F112" s="92">
        <v>44859</v>
      </c>
      <c r="G112" s="77">
        <v>3584715.7162049995</v>
      </c>
      <c r="H112" s="79">
        <v>-3.5439050000000001</v>
      </c>
      <c r="I112" s="77">
        <v>-127.03891933600001</v>
      </c>
      <c r="J112" s="80">
        <f t="shared" si="1"/>
        <v>5.9875193999349612E-3</v>
      </c>
      <c r="K112" s="80">
        <f>I112/'סכום נכסי הקרן'!$C$42</f>
        <v>-3.9890047623482387E-5</v>
      </c>
    </row>
    <row r="113" spans="2:11">
      <c r="B113" s="74" t="s">
        <v>1540</v>
      </c>
      <c r="C113" s="70" t="s">
        <v>1541</v>
      </c>
      <c r="D113" s="75" t="s">
        <v>653</v>
      </c>
      <c r="E113" s="75" t="s">
        <v>111</v>
      </c>
      <c r="F113" s="92">
        <v>44867</v>
      </c>
      <c r="G113" s="77">
        <v>3188153.1789640002</v>
      </c>
      <c r="H113" s="79">
        <v>-3.7326169999999999</v>
      </c>
      <c r="I113" s="77">
        <v>-119.00156173899998</v>
      </c>
      <c r="J113" s="80">
        <f t="shared" si="1"/>
        <v>5.6087076563544639E-3</v>
      </c>
      <c r="K113" s="80">
        <f>I113/'סכום נכסי הקרן'!$C$42</f>
        <v>-3.7366328286234888E-5</v>
      </c>
    </row>
    <row r="114" spans="2:11">
      <c r="B114" s="74" t="s">
        <v>1542</v>
      </c>
      <c r="C114" s="70" t="s">
        <v>1543</v>
      </c>
      <c r="D114" s="75" t="s">
        <v>653</v>
      </c>
      <c r="E114" s="75" t="s">
        <v>111</v>
      </c>
      <c r="F114" s="92">
        <v>44853</v>
      </c>
      <c r="G114" s="77">
        <v>3987594.3282499998</v>
      </c>
      <c r="H114" s="79">
        <v>-3.6337640000000002</v>
      </c>
      <c r="I114" s="77">
        <v>-144.89975755499998</v>
      </c>
      <c r="J114" s="80">
        <f t="shared" si="1"/>
        <v>6.8293253275540037E-3</v>
      </c>
      <c r="K114" s="80">
        <f>I114/'סכום נכסי הקרן'!$C$42</f>
        <v>-4.5498326494832367E-5</v>
      </c>
    </row>
    <row r="115" spans="2:11">
      <c r="B115" s="74" t="s">
        <v>1542</v>
      </c>
      <c r="C115" s="70" t="s">
        <v>1544</v>
      </c>
      <c r="D115" s="75" t="s">
        <v>653</v>
      </c>
      <c r="E115" s="75" t="s">
        <v>111</v>
      </c>
      <c r="F115" s="92">
        <v>44853</v>
      </c>
      <c r="G115" s="77">
        <v>4361868.4473000001</v>
      </c>
      <c r="H115" s="79">
        <v>-3.6337640000000002</v>
      </c>
      <c r="I115" s="77">
        <v>-158.49999485200001</v>
      </c>
      <c r="J115" s="80">
        <f t="shared" si="1"/>
        <v>7.4703232601964513E-3</v>
      </c>
      <c r="K115" s="80">
        <f>I115/'סכום נכסי הקרן'!$C$42</f>
        <v>-4.9768782480317569E-5</v>
      </c>
    </row>
    <row r="116" spans="2:11">
      <c r="B116" s="74" t="s">
        <v>1545</v>
      </c>
      <c r="C116" s="70" t="s">
        <v>1546</v>
      </c>
      <c r="D116" s="75" t="s">
        <v>653</v>
      </c>
      <c r="E116" s="75" t="s">
        <v>111</v>
      </c>
      <c r="F116" s="92">
        <v>44853</v>
      </c>
      <c r="G116" s="77">
        <v>4386983.0801229998</v>
      </c>
      <c r="H116" s="79">
        <v>-3.618897</v>
      </c>
      <c r="I116" s="77">
        <v>-158.76041437700002</v>
      </c>
      <c r="J116" s="80">
        <f t="shared" si="1"/>
        <v>7.482597191415398E-3</v>
      </c>
      <c r="K116" s="80">
        <f>I116/'סכום נכסי הקרן'!$C$42</f>
        <v>-4.98505538564331E-5</v>
      </c>
    </row>
    <row r="117" spans="2:11">
      <c r="B117" s="74" t="s">
        <v>1547</v>
      </c>
      <c r="C117" s="70" t="s">
        <v>1548</v>
      </c>
      <c r="D117" s="75" t="s">
        <v>653</v>
      </c>
      <c r="E117" s="75" t="s">
        <v>111</v>
      </c>
      <c r="F117" s="92">
        <v>44867</v>
      </c>
      <c r="G117" s="77">
        <v>3190716.2238120004</v>
      </c>
      <c r="H117" s="79">
        <v>-3.6492909999999998</v>
      </c>
      <c r="I117" s="77">
        <v>-116.43851689100001</v>
      </c>
      <c r="J117" s="80">
        <f t="shared" si="1"/>
        <v>5.4879078193398366E-3</v>
      </c>
      <c r="K117" s="80">
        <f>I117/'סכום נכסי הקרן'!$C$42</f>
        <v>-3.6561535695253928E-5</v>
      </c>
    </row>
    <row r="118" spans="2:11">
      <c r="B118" s="74" t="s">
        <v>1549</v>
      </c>
      <c r="C118" s="70" t="s">
        <v>1550</v>
      </c>
      <c r="D118" s="75" t="s">
        <v>653</v>
      </c>
      <c r="E118" s="75" t="s">
        <v>111</v>
      </c>
      <c r="F118" s="92">
        <v>44859</v>
      </c>
      <c r="G118" s="77">
        <v>1994369.2723499998</v>
      </c>
      <c r="H118" s="79">
        <v>-3.395391</v>
      </c>
      <c r="I118" s="77">
        <v>-67.716636233000003</v>
      </c>
      <c r="J118" s="80">
        <f t="shared" si="1"/>
        <v>3.1915784175639583E-3</v>
      </c>
      <c r="K118" s="80">
        <f>I118/'סכום נכסי הקרן'!$C$42</f>
        <v>-2.1262931535902459E-5</v>
      </c>
    </row>
    <row r="119" spans="2:11">
      <c r="B119" s="74" t="s">
        <v>1551</v>
      </c>
      <c r="C119" s="70" t="s">
        <v>1552</v>
      </c>
      <c r="D119" s="75" t="s">
        <v>653</v>
      </c>
      <c r="E119" s="75" t="s">
        <v>111</v>
      </c>
      <c r="F119" s="92">
        <v>44854</v>
      </c>
      <c r="G119" s="77">
        <v>4368126.5082</v>
      </c>
      <c r="H119" s="79">
        <v>-3.535428</v>
      </c>
      <c r="I119" s="77">
        <v>-154.431957383</v>
      </c>
      <c r="J119" s="80">
        <f t="shared" si="1"/>
        <v>7.2785910462213159E-3</v>
      </c>
      <c r="K119" s="80">
        <f>I119/'סכום נכסי הקרן'!$C$42</f>
        <v>-4.8491424256391486E-5</v>
      </c>
    </row>
    <row r="120" spans="2:11">
      <c r="B120" s="74" t="s">
        <v>1551</v>
      </c>
      <c r="C120" s="70" t="s">
        <v>1553</v>
      </c>
      <c r="D120" s="75" t="s">
        <v>653</v>
      </c>
      <c r="E120" s="75" t="s">
        <v>111</v>
      </c>
      <c r="F120" s="92">
        <v>44854</v>
      </c>
      <c r="G120" s="77">
        <v>3993315.4105000002</v>
      </c>
      <c r="H120" s="79">
        <v>-3.535428</v>
      </c>
      <c r="I120" s="77">
        <v>-141.18078176899999</v>
      </c>
      <c r="J120" s="80">
        <f t="shared" si="1"/>
        <v>6.6540448719034865E-3</v>
      </c>
      <c r="K120" s="80">
        <f>I120/'סכום נכסי הקרן'!$C$42</f>
        <v>-4.4330573163888547E-5</v>
      </c>
    </row>
    <row r="121" spans="2:11">
      <c r="B121" s="74" t="s">
        <v>1554</v>
      </c>
      <c r="C121" s="70" t="s">
        <v>1555</v>
      </c>
      <c r="D121" s="75" t="s">
        <v>653</v>
      </c>
      <c r="E121" s="75" t="s">
        <v>111</v>
      </c>
      <c r="F121" s="92">
        <v>44972</v>
      </c>
      <c r="G121" s="77">
        <v>3994459.6269499999</v>
      </c>
      <c r="H121" s="79">
        <v>-2.5452520000000001</v>
      </c>
      <c r="I121" s="77">
        <v>-101.66905402399999</v>
      </c>
      <c r="J121" s="80">
        <f t="shared" si="1"/>
        <v>4.7918026737278031E-3</v>
      </c>
      <c r="K121" s="80">
        <f>I121/'סכום נכסי הקרן'!$C$42</f>
        <v>-3.1923944473467363E-5</v>
      </c>
    </row>
    <row r="122" spans="2:11">
      <c r="B122" s="74" t="s">
        <v>1554</v>
      </c>
      <c r="C122" s="70" t="s">
        <v>1556</v>
      </c>
      <c r="D122" s="75" t="s">
        <v>653</v>
      </c>
      <c r="E122" s="75" t="s">
        <v>111</v>
      </c>
      <c r="F122" s="92">
        <v>44972</v>
      </c>
      <c r="G122" s="77">
        <v>2912918.7469199998</v>
      </c>
      <c r="H122" s="79">
        <v>-2.5452520000000001</v>
      </c>
      <c r="I122" s="77">
        <v>-74.141115722000009</v>
      </c>
      <c r="J122" s="80">
        <f t="shared" si="1"/>
        <v>3.494372992454294E-3</v>
      </c>
      <c r="K122" s="80">
        <f>I122/'סכום נכסי הקרן'!$C$42</f>
        <v>-2.3280209344244726E-5</v>
      </c>
    </row>
    <row r="123" spans="2:11">
      <c r="B123" s="74" t="s">
        <v>1557</v>
      </c>
      <c r="C123" s="70" t="s">
        <v>1558</v>
      </c>
      <c r="D123" s="75" t="s">
        <v>653</v>
      </c>
      <c r="E123" s="75" t="s">
        <v>111</v>
      </c>
      <c r="F123" s="92">
        <v>44972</v>
      </c>
      <c r="G123" s="77">
        <v>799029.23136400001</v>
      </c>
      <c r="H123" s="79">
        <v>-2.5276299999999998</v>
      </c>
      <c r="I123" s="77">
        <v>-20.196504830999999</v>
      </c>
      <c r="J123" s="80">
        <f t="shared" si="1"/>
        <v>9.5188911491491757E-4</v>
      </c>
      <c r="K123" s="80">
        <f>I123/'סכום נכסי הקרן'!$C$42</f>
        <v>-6.3416750059537206E-6</v>
      </c>
    </row>
    <row r="124" spans="2:11">
      <c r="B124" s="74" t="s">
        <v>1559</v>
      </c>
      <c r="C124" s="70" t="s">
        <v>1560</v>
      </c>
      <c r="D124" s="75" t="s">
        <v>653</v>
      </c>
      <c r="E124" s="75" t="s">
        <v>111</v>
      </c>
      <c r="F124" s="92">
        <v>44854</v>
      </c>
      <c r="G124" s="77">
        <v>3595734.5206189994</v>
      </c>
      <c r="H124" s="79">
        <v>-3.48502</v>
      </c>
      <c r="I124" s="77">
        <v>-125.312052538</v>
      </c>
      <c r="J124" s="80">
        <f t="shared" si="1"/>
        <v>5.9061297871440838E-3</v>
      </c>
      <c r="K124" s="80">
        <f>I124/'סכום נכסי הקרן'!$C$42</f>
        <v>-3.9347813801188609E-5</v>
      </c>
    </row>
    <row r="125" spans="2:11">
      <c r="B125" s="74" t="s">
        <v>1561</v>
      </c>
      <c r="C125" s="70" t="s">
        <v>1562</v>
      </c>
      <c r="D125" s="75" t="s">
        <v>653</v>
      </c>
      <c r="E125" s="75" t="s">
        <v>111</v>
      </c>
      <c r="F125" s="92">
        <v>44930</v>
      </c>
      <c r="G125" s="77">
        <v>9433260</v>
      </c>
      <c r="H125" s="79">
        <v>-3.3012769999999998</v>
      </c>
      <c r="I125" s="77">
        <v>-311.41800000000001</v>
      </c>
      <c r="J125" s="80">
        <f t="shared" si="1"/>
        <v>1.4677559650498015E-2</v>
      </c>
      <c r="K125" s="80">
        <f>I125/'סכום נכסי הקרן'!$C$42</f>
        <v>-9.7784827797172427E-5</v>
      </c>
    </row>
    <row r="126" spans="2:11">
      <c r="B126" s="74" t="s">
        <v>1563</v>
      </c>
      <c r="C126" s="70" t="s">
        <v>1564</v>
      </c>
      <c r="D126" s="75" t="s">
        <v>653</v>
      </c>
      <c r="E126" s="75" t="s">
        <v>111</v>
      </c>
      <c r="F126" s="92">
        <v>44854</v>
      </c>
      <c r="G126" s="77">
        <v>3198222.2837240007</v>
      </c>
      <c r="H126" s="79">
        <v>-3.4198580000000001</v>
      </c>
      <c r="I126" s="77">
        <v>-109.37467009100001</v>
      </c>
      <c r="J126" s="80">
        <f t="shared" si="1"/>
        <v>5.1549789816715602E-3</v>
      </c>
      <c r="K126" s="80">
        <f>I126/'סכום נכסי הקרן'!$C$42</f>
        <v>-3.4343497422181698E-5</v>
      </c>
    </row>
    <row r="127" spans="2:11">
      <c r="B127" s="74" t="s">
        <v>1565</v>
      </c>
      <c r="C127" s="70" t="s">
        <v>1566</v>
      </c>
      <c r="D127" s="75" t="s">
        <v>653</v>
      </c>
      <c r="E127" s="75" t="s">
        <v>111</v>
      </c>
      <c r="F127" s="92">
        <v>44867</v>
      </c>
      <c r="G127" s="77">
        <v>6403950.6273600003</v>
      </c>
      <c r="H127" s="79">
        <v>-3.2848290000000002</v>
      </c>
      <c r="I127" s="77">
        <v>-210.35885404500002</v>
      </c>
      <c r="J127" s="80">
        <f t="shared" si="1"/>
        <v>9.9145027848611626E-3</v>
      </c>
      <c r="K127" s="80">
        <f>I127/'סכום נכסי הקרן'!$C$42</f>
        <v>-6.6052393626575383E-5</v>
      </c>
    </row>
    <row r="128" spans="2:11">
      <c r="B128" s="74" t="s">
        <v>1567</v>
      </c>
      <c r="C128" s="70" t="s">
        <v>1568</v>
      </c>
      <c r="D128" s="75" t="s">
        <v>653</v>
      </c>
      <c r="E128" s="75" t="s">
        <v>111</v>
      </c>
      <c r="F128" s="92">
        <v>44837</v>
      </c>
      <c r="G128" s="77">
        <v>4003613.35855</v>
      </c>
      <c r="H128" s="79">
        <v>-3.247404</v>
      </c>
      <c r="I128" s="77">
        <v>-130.01350153999999</v>
      </c>
      <c r="J128" s="80">
        <f t="shared" si="1"/>
        <v>6.1277155598695818E-3</v>
      </c>
      <c r="K128" s="80">
        <f>I128/'סכום נכסי הקרן'!$C$42</f>
        <v>-4.08240623836654E-5</v>
      </c>
    </row>
    <row r="129" spans="2:11">
      <c r="B129" s="74" t="s">
        <v>1569</v>
      </c>
      <c r="C129" s="70" t="s">
        <v>1570</v>
      </c>
      <c r="D129" s="75" t="s">
        <v>653</v>
      </c>
      <c r="E129" s="75" t="s">
        <v>111</v>
      </c>
      <c r="F129" s="92">
        <v>44973</v>
      </c>
      <c r="G129" s="77">
        <v>4007046.0079000001</v>
      </c>
      <c r="H129" s="79">
        <v>-2.1927560000000001</v>
      </c>
      <c r="I129" s="77">
        <v>-87.864731326000012</v>
      </c>
      <c r="J129" s="80">
        <f t="shared" si="1"/>
        <v>4.1411859147908814E-3</v>
      </c>
      <c r="K129" s="80">
        <f>I129/'סכום נכסי הקרן'!$C$42</f>
        <v>-2.7589405950066253E-5</v>
      </c>
    </row>
    <row r="130" spans="2:11">
      <c r="B130" s="74" t="s">
        <v>1571</v>
      </c>
      <c r="C130" s="70" t="s">
        <v>1572</v>
      </c>
      <c r="D130" s="75" t="s">
        <v>653</v>
      </c>
      <c r="E130" s="75" t="s">
        <v>111</v>
      </c>
      <c r="F130" s="92">
        <v>44973</v>
      </c>
      <c r="G130" s="77">
        <v>9938609.1623100005</v>
      </c>
      <c r="H130" s="79">
        <v>-2.1810849999999999</v>
      </c>
      <c r="I130" s="77">
        <v>-216.76947087799999</v>
      </c>
      <c r="J130" s="80">
        <f t="shared" si="1"/>
        <v>1.0216643993663619E-2</v>
      </c>
      <c r="K130" s="80">
        <f>I130/'סכום נכסי הקרן'!$C$42</f>
        <v>-6.8065318579816871E-5</v>
      </c>
    </row>
    <row r="131" spans="2:11">
      <c r="B131" s="74" t="s">
        <v>1573</v>
      </c>
      <c r="C131" s="70" t="s">
        <v>1574</v>
      </c>
      <c r="D131" s="75" t="s">
        <v>653</v>
      </c>
      <c r="E131" s="75" t="s">
        <v>111</v>
      </c>
      <c r="F131" s="92">
        <v>44977</v>
      </c>
      <c r="G131" s="77">
        <v>6994359.4502609996</v>
      </c>
      <c r="H131" s="79">
        <v>-1.8648169999999999</v>
      </c>
      <c r="I131" s="77">
        <v>-130.43203188900003</v>
      </c>
      <c r="J131" s="80">
        <f t="shared" si="1"/>
        <v>6.1474414721899738E-3</v>
      </c>
      <c r="K131" s="80">
        <f>I131/'סכום נכסי הקרן'!$C$42</f>
        <v>-4.0955480343143845E-5</v>
      </c>
    </row>
    <row r="132" spans="2:11">
      <c r="B132" s="74" t="s">
        <v>1575</v>
      </c>
      <c r="C132" s="70" t="s">
        <v>1576</v>
      </c>
      <c r="D132" s="75" t="s">
        <v>653</v>
      </c>
      <c r="E132" s="75" t="s">
        <v>111</v>
      </c>
      <c r="F132" s="92">
        <v>44977</v>
      </c>
      <c r="G132" s="77">
        <v>6891047.0718729999</v>
      </c>
      <c r="H132" s="79">
        <v>-1.8300339999999999</v>
      </c>
      <c r="I132" s="77">
        <v>-126.10853405499999</v>
      </c>
      <c r="J132" s="80">
        <f t="shared" si="1"/>
        <v>5.9436690590432238E-3</v>
      </c>
      <c r="K132" s="80">
        <f>I132/'סכום נכסי הקרן'!$C$42</f>
        <v>-3.9597907912587031E-5</v>
      </c>
    </row>
    <row r="133" spans="2:11">
      <c r="B133" s="74" t="s">
        <v>1577</v>
      </c>
      <c r="C133" s="70" t="s">
        <v>1578</v>
      </c>
      <c r="D133" s="75" t="s">
        <v>653</v>
      </c>
      <c r="E133" s="75" t="s">
        <v>111</v>
      </c>
      <c r="F133" s="92">
        <v>45013</v>
      </c>
      <c r="G133" s="77">
        <v>4024209.2546499996</v>
      </c>
      <c r="H133" s="79">
        <v>-1.6812400000000001</v>
      </c>
      <c r="I133" s="77">
        <v>-67.656628487999996</v>
      </c>
      <c r="J133" s="80">
        <f t="shared" si="1"/>
        <v>3.1887501698174264E-3</v>
      </c>
      <c r="K133" s="80">
        <f>I133/'סכום נכסי הקרן'!$C$42</f>
        <v>-2.1244089185712931E-5</v>
      </c>
    </row>
    <row r="134" spans="2:11">
      <c r="B134" s="74" t="s">
        <v>1577</v>
      </c>
      <c r="C134" s="70" t="s">
        <v>1579</v>
      </c>
      <c r="D134" s="75" t="s">
        <v>653</v>
      </c>
      <c r="E134" s="75" t="s">
        <v>111</v>
      </c>
      <c r="F134" s="92">
        <v>45013</v>
      </c>
      <c r="G134" s="77">
        <v>1100480.009265</v>
      </c>
      <c r="H134" s="79">
        <v>-1.6812400000000001</v>
      </c>
      <c r="I134" s="77">
        <v>-18.501713612</v>
      </c>
      <c r="J134" s="80">
        <f t="shared" si="1"/>
        <v>8.7201126838063663E-4</v>
      </c>
      <c r="K134" s="80">
        <f>I134/'סכום נכסי הקרן'!$C$42</f>
        <v>-5.8095128717736958E-6</v>
      </c>
    </row>
    <row r="135" spans="2:11">
      <c r="B135" s="74" t="s">
        <v>1580</v>
      </c>
      <c r="C135" s="70" t="s">
        <v>1581</v>
      </c>
      <c r="D135" s="75" t="s">
        <v>653</v>
      </c>
      <c r="E135" s="75" t="s">
        <v>111</v>
      </c>
      <c r="F135" s="92">
        <v>44868</v>
      </c>
      <c r="G135" s="77">
        <v>2819349.3327999995</v>
      </c>
      <c r="H135" s="79">
        <v>-2.6852269999999998</v>
      </c>
      <c r="I135" s="77">
        <v>-75.705937198000001</v>
      </c>
      <c r="J135" s="80">
        <f t="shared" si="1"/>
        <v>3.5681251858290194E-3</v>
      </c>
      <c r="K135" s="80">
        <f>I135/'סכום נכסי הקרן'!$C$42</f>
        <v>-2.3771561156163034E-5</v>
      </c>
    </row>
    <row r="136" spans="2:11">
      <c r="B136" s="74" t="s">
        <v>1582</v>
      </c>
      <c r="C136" s="70" t="s">
        <v>1583</v>
      </c>
      <c r="D136" s="75" t="s">
        <v>653</v>
      </c>
      <c r="E136" s="75" t="s">
        <v>111</v>
      </c>
      <c r="F136" s="92">
        <v>44868</v>
      </c>
      <c r="G136" s="77">
        <v>4027641.9040000006</v>
      </c>
      <c r="H136" s="79">
        <v>-2.6852269999999998</v>
      </c>
      <c r="I136" s="77">
        <v>-108.15133885400002</v>
      </c>
      <c r="J136" s="80">
        <f t="shared" si="1"/>
        <v>5.0973216940279906E-3</v>
      </c>
      <c r="K136" s="80">
        <f>I136/'סכום נכסי הקרן'!$C$42</f>
        <v>-3.39593730801432E-5</v>
      </c>
    </row>
    <row r="137" spans="2:11">
      <c r="B137" s="74" t="s">
        <v>1584</v>
      </c>
      <c r="C137" s="70" t="s">
        <v>1585</v>
      </c>
      <c r="D137" s="75" t="s">
        <v>653</v>
      </c>
      <c r="E137" s="75" t="s">
        <v>111</v>
      </c>
      <c r="F137" s="92">
        <v>45013</v>
      </c>
      <c r="G137" s="77">
        <v>1369398.2473599999</v>
      </c>
      <c r="H137" s="79">
        <v>-1.5945800000000001</v>
      </c>
      <c r="I137" s="77">
        <v>-21.836152815000002</v>
      </c>
      <c r="J137" s="80">
        <f t="shared" si="1"/>
        <v>1.029167984765019E-3</v>
      </c>
      <c r="K137" s="80">
        <f>I137/'סכום נכסי הקרן'!$C$42</f>
        <v>-6.8565222394579537E-6</v>
      </c>
    </row>
    <row r="138" spans="2:11">
      <c r="B138" s="74" t="s">
        <v>1586</v>
      </c>
      <c r="C138" s="70" t="s">
        <v>1587</v>
      </c>
      <c r="D138" s="75" t="s">
        <v>653</v>
      </c>
      <c r="E138" s="75" t="s">
        <v>111</v>
      </c>
      <c r="F138" s="92">
        <v>44868</v>
      </c>
      <c r="G138" s="77">
        <v>1836323.6700900001</v>
      </c>
      <c r="H138" s="79">
        <v>-2.6502330000000001</v>
      </c>
      <c r="I138" s="77">
        <v>-48.666853599</v>
      </c>
      <c r="J138" s="80">
        <f t="shared" si="1"/>
        <v>2.293735900626735E-3</v>
      </c>
      <c r="K138" s="80">
        <f>I138/'סכום נכסי הקרן'!$C$42</f>
        <v>-1.5281325737781425E-5</v>
      </c>
    </row>
    <row r="139" spans="2:11">
      <c r="B139" s="74" t="s">
        <v>1586</v>
      </c>
      <c r="C139" s="70" t="s">
        <v>1588</v>
      </c>
      <c r="D139" s="75" t="s">
        <v>653</v>
      </c>
      <c r="E139" s="75" t="s">
        <v>111</v>
      </c>
      <c r="F139" s="92">
        <v>44868</v>
      </c>
      <c r="G139" s="77">
        <v>4431916.4601140004</v>
      </c>
      <c r="H139" s="79">
        <v>-2.6502330000000001</v>
      </c>
      <c r="I139" s="77">
        <v>-117.45610702500001</v>
      </c>
      <c r="J139" s="80">
        <f t="shared" si="1"/>
        <v>5.5358682451711735E-3</v>
      </c>
      <c r="K139" s="80">
        <f>I139/'סכום נכסי הקרן'!$C$42</f>
        <v>-3.6881057611203847E-5</v>
      </c>
    </row>
    <row r="140" spans="2:11">
      <c r="B140" s="74" t="s">
        <v>1589</v>
      </c>
      <c r="C140" s="70" t="s">
        <v>1590</v>
      </c>
      <c r="D140" s="75" t="s">
        <v>653</v>
      </c>
      <c r="E140" s="75" t="s">
        <v>111</v>
      </c>
      <c r="F140" s="92">
        <v>44868</v>
      </c>
      <c r="G140" s="77">
        <v>2820951.2358300001</v>
      </c>
      <c r="H140" s="79">
        <v>-2.6269170000000002</v>
      </c>
      <c r="I140" s="77">
        <v>-74.104034167999998</v>
      </c>
      <c r="J140" s="80">
        <f t="shared" ref="J140:J203" si="2">IFERROR(I140/$I$11,0)</f>
        <v>3.4926252876948762E-3</v>
      </c>
      <c r="K140" s="80">
        <f>I140/'סכום נכסי הקרן'!$C$42</f>
        <v>-2.326856578679993E-5</v>
      </c>
    </row>
    <row r="141" spans="2:11">
      <c r="B141" s="74" t="s">
        <v>1591</v>
      </c>
      <c r="C141" s="70" t="s">
        <v>1592</v>
      </c>
      <c r="D141" s="75" t="s">
        <v>653</v>
      </c>
      <c r="E141" s="75" t="s">
        <v>111</v>
      </c>
      <c r="F141" s="92">
        <v>45013</v>
      </c>
      <c r="G141" s="77">
        <v>1612887.50792</v>
      </c>
      <c r="H141" s="79">
        <v>-1.479263</v>
      </c>
      <c r="I141" s="77">
        <v>-23.858845335000005</v>
      </c>
      <c r="J141" s="80">
        <f t="shared" si="2"/>
        <v>1.1245002716492587E-3</v>
      </c>
      <c r="K141" s="80">
        <f>I141/'סכום נכסי הקרן'!$C$42</f>
        <v>-7.4916449354961695E-6</v>
      </c>
    </row>
    <row r="142" spans="2:11">
      <c r="B142" s="74" t="s">
        <v>1593</v>
      </c>
      <c r="C142" s="70" t="s">
        <v>1594</v>
      </c>
      <c r="D142" s="75" t="s">
        <v>653</v>
      </c>
      <c r="E142" s="75" t="s">
        <v>111</v>
      </c>
      <c r="F142" s="92">
        <v>45014</v>
      </c>
      <c r="G142" s="77">
        <v>1838826.89445</v>
      </c>
      <c r="H142" s="79">
        <v>-1.3965449999999999</v>
      </c>
      <c r="I142" s="77">
        <v>-25.680054075000005</v>
      </c>
      <c r="J142" s="80">
        <f t="shared" si="2"/>
        <v>1.2103363502232601E-3</v>
      </c>
      <c r="K142" s="80">
        <f>I142/'סכום נכסי הקרן'!$C$42</f>
        <v>-8.06350199906862E-6</v>
      </c>
    </row>
    <row r="143" spans="2:11">
      <c r="B143" s="74" t="s">
        <v>1593</v>
      </c>
      <c r="C143" s="70" t="s">
        <v>1595</v>
      </c>
      <c r="D143" s="75" t="s">
        <v>653</v>
      </c>
      <c r="E143" s="75" t="s">
        <v>111</v>
      </c>
      <c r="F143" s="92">
        <v>45014</v>
      </c>
      <c r="G143" s="77">
        <v>1371732.4489180001</v>
      </c>
      <c r="H143" s="79">
        <v>-1.3965449999999999</v>
      </c>
      <c r="I143" s="77">
        <v>-19.156867705</v>
      </c>
      <c r="J143" s="80">
        <f t="shared" si="2"/>
        <v>9.0288958395737078E-4</v>
      </c>
      <c r="K143" s="80">
        <f>I143/'סכום נכסי הקרן'!$C$42</f>
        <v>-6.0152303645474527E-6</v>
      </c>
    </row>
    <row r="144" spans="2:11">
      <c r="B144" s="74" t="s">
        <v>1596</v>
      </c>
      <c r="C144" s="70" t="s">
        <v>1597</v>
      </c>
      <c r="D144" s="75" t="s">
        <v>653</v>
      </c>
      <c r="E144" s="75" t="s">
        <v>111</v>
      </c>
      <c r="F144" s="92">
        <v>45012</v>
      </c>
      <c r="G144" s="77">
        <v>5650712.938325</v>
      </c>
      <c r="H144" s="79">
        <v>-1.3584579999999999</v>
      </c>
      <c r="I144" s="77">
        <v>-76.762552435999993</v>
      </c>
      <c r="J144" s="80">
        <f t="shared" si="2"/>
        <v>3.6179249186105863E-3</v>
      </c>
      <c r="K144" s="80">
        <f>I144/'סכום נכסי הקרן'!$C$42</f>
        <v>-2.4103336901610304E-5</v>
      </c>
    </row>
    <row r="145" spans="2:11">
      <c r="B145" s="74" t="s">
        <v>1598</v>
      </c>
      <c r="C145" s="70" t="s">
        <v>1599</v>
      </c>
      <c r="D145" s="75" t="s">
        <v>653</v>
      </c>
      <c r="E145" s="75" t="s">
        <v>111</v>
      </c>
      <c r="F145" s="92">
        <v>45014</v>
      </c>
      <c r="G145" s="77">
        <v>6862552.5805200003</v>
      </c>
      <c r="H145" s="79">
        <v>-1.339064</v>
      </c>
      <c r="I145" s="77">
        <v>-91.894002364999992</v>
      </c>
      <c r="J145" s="80">
        <f t="shared" si="2"/>
        <v>4.3310910134780039E-3</v>
      </c>
      <c r="K145" s="80">
        <f>I145/'סכום נכסי הקרן'!$C$42</f>
        <v>-2.8854591567778611E-5</v>
      </c>
    </row>
    <row r="146" spans="2:11">
      <c r="B146" s="74" t="s">
        <v>1600</v>
      </c>
      <c r="C146" s="70" t="s">
        <v>1601</v>
      </c>
      <c r="D146" s="75" t="s">
        <v>653</v>
      </c>
      <c r="E146" s="75" t="s">
        <v>111</v>
      </c>
      <c r="F146" s="92">
        <v>45012</v>
      </c>
      <c r="G146" s="77">
        <v>2423450.4410999999</v>
      </c>
      <c r="H146" s="79">
        <v>-1.2866740000000001</v>
      </c>
      <c r="I146" s="77">
        <v>-31.181912083</v>
      </c>
      <c r="J146" s="80">
        <f t="shared" si="2"/>
        <v>1.4696465028187751E-3</v>
      </c>
      <c r="K146" s="80">
        <f>I146/'סכום נכסי הקרן'!$C$42</f>
        <v>-9.7910779191399495E-6</v>
      </c>
    </row>
    <row r="147" spans="2:11">
      <c r="B147" s="74" t="s">
        <v>1602</v>
      </c>
      <c r="C147" s="70" t="s">
        <v>1603</v>
      </c>
      <c r="D147" s="75" t="s">
        <v>653</v>
      </c>
      <c r="E147" s="75" t="s">
        <v>111</v>
      </c>
      <c r="F147" s="92">
        <v>44991</v>
      </c>
      <c r="G147" s="77">
        <v>7096600</v>
      </c>
      <c r="H147" s="79">
        <v>-0.86929299999999998</v>
      </c>
      <c r="I147" s="77">
        <v>-61.69023</v>
      </c>
      <c r="J147" s="80">
        <f t="shared" si="2"/>
        <v>2.9075455839994548E-3</v>
      </c>
      <c r="K147" s="80">
        <f>I147/'סכום נכסי הקרן'!$C$42</f>
        <v>-1.9370648187702574E-5</v>
      </c>
    </row>
    <row r="148" spans="2:11">
      <c r="B148" s="74" t="s">
        <v>1604</v>
      </c>
      <c r="C148" s="70" t="s">
        <v>1605</v>
      </c>
      <c r="D148" s="75" t="s">
        <v>653</v>
      </c>
      <c r="E148" s="75" t="s">
        <v>111</v>
      </c>
      <c r="F148" s="92">
        <v>44993</v>
      </c>
      <c r="G148" s="77">
        <v>2282775.893871</v>
      </c>
      <c r="H148" s="79">
        <v>-0.38971600000000001</v>
      </c>
      <c r="I148" s="77">
        <v>-8.896349721</v>
      </c>
      <c r="J148" s="80">
        <f t="shared" si="2"/>
        <v>4.1929722656259069E-4</v>
      </c>
      <c r="K148" s="80">
        <f>I148/'סכום נכסי הקרן'!$C$42</f>
        <v>-2.7934416940941368E-6</v>
      </c>
    </row>
    <row r="149" spans="2:11">
      <c r="B149" s="74" t="s">
        <v>1606</v>
      </c>
      <c r="C149" s="70" t="s">
        <v>1607</v>
      </c>
      <c r="D149" s="75" t="s">
        <v>653</v>
      </c>
      <c r="E149" s="75" t="s">
        <v>111</v>
      </c>
      <c r="F149" s="92">
        <v>44993</v>
      </c>
      <c r="G149" s="77">
        <v>2855872.7218840001</v>
      </c>
      <c r="H149" s="79">
        <v>-0.30525099999999999</v>
      </c>
      <c r="I149" s="77">
        <v>-8.717582835</v>
      </c>
      <c r="J149" s="80">
        <f t="shared" si="2"/>
        <v>4.1087169678332688E-4</v>
      </c>
      <c r="K149" s="80">
        <f>I149/'סכום נכסי הקרן'!$C$42</f>
        <v>-2.7373091354002055E-6</v>
      </c>
    </row>
    <row r="150" spans="2:11">
      <c r="B150" s="74" t="s">
        <v>1608</v>
      </c>
      <c r="C150" s="70" t="s">
        <v>1609</v>
      </c>
      <c r="D150" s="75" t="s">
        <v>653</v>
      </c>
      <c r="E150" s="75" t="s">
        <v>111</v>
      </c>
      <c r="F150" s="92">
        <v>44993</v>
      </c>
      <c r="G150" s="77">
        <v>6731576.6682259999</v>
      </c>
      <c r="H150" s="79">
        <v>-0.30243799999999998</v>
      </c>
      <c r="I150" s="77">
        <v>-20.358848091999999</v>
      </c>
      <c r="J150" s="80">
        <f t="shared" si="2"/>
        <v>9.595405766068682E-4</v>
      </c>
      <c r="K150" s="80">
        <f>I150/'סכום נכסי הקרן'!$C$42</f>
        <v>-6.3926505687693457E-6</v>
      </c>
    </row>
    <row r="151" spans="2:11">
      <c r="B151" s="74" t="s">
        <v>1610</v>
      </c>
      <c r="C151" s="70" t="s">
        <v>1611</v>
      </c>
      <c r="D151" s="75" t="s">
        <v>653</v>
      </c>
      <c r="E151" s="75" t="s">
        <v>111</v>
      </c>
      <c r="F151" s="92">
        <v>44986</v>
      </c>
      <c r="G151" s="77">
        <v>4162114.79807</v>
      </c>
      <c r="H151" s="79">
        <v>-0.31822299999999998</v>
      </c>
      <c r="I151" s="77">
        <v>-13.244804745</v>
      </c>
      <c r="J151" s="80">
        <f t="shared" si="2"/>
        <v>6.2424590647919081E-4</v>
      </c>
      <c r="K151" s="80">
        <f>I151/'סכום נכסי הקרן'!$C$42</f>
        <v>-4.1588506483151172E-6</v>
      </c>
    </row>
    <row r="152" spans="2:11">
      <c r="B152" s="74" t="s">
        <v>1612</v>
      </c>
      <c r="C152" s="70" t="s">
        <v>1613</v>
      </c>
      <c r="D152" s="75" t="s">
        <v>653</v>
      </c>
      <c r="E152" s="75" t="s">
        <v>111</v>
      </c>
      <c r="F152" s="92">
        <v>44986</v>
      </c>
      <c r="G152" s="77">
        <v>3755117.0068049999</v>
      </c>
      <c r="H152" s="79">
        <v>-0.290101</v>
      </c>
      <c r="I152" s="77">
        <v>-10.893615234</v>
      </c>
      <c r="J152" s="80">
        <f t="shared" si="2"/>
        <v>5.1343110355409418E-4</v>
      </c>
      <c r="K152" s="80">
        <f>I152/'סכום נכסי הקרן'!$C$42</f>
        <v>-3.420580344570141E-6</v>
      </c>
    </row>
    <row r="153" spans="2:11">
      <c r="B153" s="74" t="s">
        <v>1614</v>
      </c>
      <c r="C153" s="70" t="s">
        <v>1615</v>
      </c>
      <c r="D153" s="75" t="s">
        <v>653</v>
      </c>
      <c r="E153" s="75" t="s">
        <v>111</v>
      </c>
      <c r="F153" s="92">
        <v>44993</v>
      </c>
      <c r="G153" s="77">
        <v>1715109.5171300001</v>
      </c>
      <c r="H153" s="79">
        <v>-0.54893000000000003</v>
      </c>
      <c r="I153" s="77">
        <v>-9.4147445350000005</v>
      </c>
      <c r="J153" s="80">
        <f t="shared" si="2"/>
        <v>4.4372988878826111E-4</v>
      </c>
      <c r="K153" s="80">
        <f>I153/'סכום נכסי הקרן'!$C$42</f>
        <v>-2.9562169595506527E-6</v>
      </c>
    </row>
    <row r="154" spans="2:11">
      <c r="B154" s="74" t="s">
        <v>1616</v>
      </c>
      <c r="C154" s="70" t="s">
        <v>1617</v>
      </c>
      <c r="D154" s="75" t="s">
        <v>653</v>
      </c>
      <c r="E154" s="75" t="s">
        <v>111</v>
      </c>
      <c r="F154" s="92">
        <v>44993</v>
      </c>
      <c r="G154" s="77">
        <v>4901823.2718000002</v>
      </c>
      <c r="H154" s="79">
        <v>-0.18162600000000001</v>
      </c>
      <c r="I154" s="77">
        <v>-8.9029646649999989</v>
      </c>
      <c r="J154" s="80">
        <f t="shared" si="2"/>
        <v>4.1960899799245248E-4</v>
      </c>
      <c r="K154" s="80">
        <f>I154/'סכום נכסי הקרן'!$C$42</f>
        <v>-2.7955187774994885E-6</v>
      </c>
    </row>
    <row r="155" spans="2:11">
      <c r="B155" s="74" t="s">
        <v>1616</v>
      </c>
      <c r="C155" s="70" t="s">
        <v>1618</v>
      </c>
      <c r="D155" s="75" t="s">
        <v>653</v>
      </c>
      <c r="E155" s="75" t="s">
        <v>111</v>
      </c>
      <c r="F155" s="92">
        <v>44993</v>
      </c>
      <c r="G155" s="77">
        <v>744709.24710000004</v>
      </c>
      <c r="H155" s="79">
        <v>-0.18162600000000001</v>
      </c>
      <c r="I155" s="77">
        <v>-1.3525824459999998</v>
      </c>
      <c r="J155" s="80">
        <f t="shared" si="2"/>
        <v>6.3749075305157403E-5</v>
      </c>
      <c r="K155" s="80">
        <f>I155/'סכום נכסי הקרן'!$C$42</f>
        <v>-4.2470904560297811E-7</v>
      </c>
    </row>
    <row r="156" spans="2:11">
      <c r="B156" s="74" t="s">
        <v>1619</v>
      </c>
      <c r="C156" s="70" t="s">
        <v>1620</v>
      </c>
      <c r="D156" s="75" t="s">
        <v>653</v>
      </c>
      <c r="E156" s="75" t="s">
        <v>111</v>
      </c>
      <c r="F156" s="92">
        <v>44980</v>
      </c>
      <c r="G156" s="77">
        <v>3352787.4174799998</v>
      </c>
      <c r="H156" s="79">
        <v>-0.173679</v>
      </c>
      <c r="I156" s="77">
        <v>-5.8230737259999996</v>
      </c>
      <c r="J156" s="80">
        <f t="shared" si="2"/>
        <v>2.7444949220216148E-4</v>
      </c>
      <c r="K156" s="80">
        <f>I156/'סכום נכסי הקרן'!$C$42</f>
        <v>-1.8284372179743917E-6</v>
      </c>
    </row>
    <row r="157" spans="2:11">
      <c r="B157" s="74" t="s">
        <v>1619</v>
      </c>
      <c r="C157" s="70" t="s">
        <v>1621</v>
      </c>
      <c r="D157" s="75" t="s">
        <v>653</v>
      </c>
      <c r="E157" s="75" t="s">
        <v>111</v>
      </c>
      <c r="F157" s="92">
        <v>44980</v>
      </c>
      <c r="G157" s="77">
        <v>3269438.3155720001</v>
      </c>
      <c r="H157" s="79">
        <v>-0.173679</v>
      </c>
      <c r="I157" s="77">
        <v>-5.6783141850000005</v>
      </c>
      <c r="J157" s="80">
        <f t="shared" si="2"/>
        <v>2.6762677547414256E-4</v>
      </c>
      <c r="K157" s="80">
        <f>I157/'סכום נכסי הקרן'!$C$42</f>
        <v>-1.7829829192868315E-6</v>
      </c>
    </row>
    <row r="158" spans="2:11">
      <c r="B158" s="74" t="s">
        <v>1622</v>
      </c>
      <c r="C158" s="70" t="s">
        <v>1623</v>
      </c>
      <c r="D158" s="75" t="s">
        <v>653</v>
      </c>
      <c r="E158" s="75" t="s">
        <v>111</v>
      </c>
      <c r="F158" s="92">
        <v>44998</v>
      </c>
      <c r="G158" s="77">
        <v>2452284.69564</v>
      </c>
      <c r="H158" s="79">
        <v>2.3463999999999999E-2</v>
      </c>
      <c r="I158" s="77">
        <v>0.57540333999999993</v>
      </c>
      <c r="J158" s="80">
        <f t="shared" si="2"/>
        <v>-2.7119552646108413E-5</v>
      </c>
      <c r="K158" s="80">
        <f>I158/'סכום נכסי הקרן'!$C$42</f>
        <v>1.8067586496547357E-7</v>
      </c>
    </row>
    <row r="159" spans="2:11">
      <c r="B159" s="74" t="s">
        <v>1624</v>
      </c>
      <c r="C159" s="70" t="s">
        <v>1625</v>
      </c>
      <c r="D159" s="75" t="s">
        <v>653</v>
      </c>
      <c r="E159" s="75" t="s">
        <v>111</v>
      </c>
      <c r="F159" s="92">
        <v>44980</v>
      </c>
      <c r="G159" s="77">
        <v>2459287.3003139999</v>
      </c>
      <c r="H159" s="79">
        <v>-0.180252</v>
      </c>
      <c r="I159" s="77">
        <v>-4.4329233710000002</v>
      </c>
      <c r="J159" s="80">
        <f t="shared" si="2"/>
        <v>2.0892978955596415E-4</v>
      </c>
      <c r="K159" s="80">
        <f>I159/'סכום נכסי הקרן'!$C$42</f>
        <v>-1.39193190011912E-6</v>
      </c>
    </row>
    <row r="160" spans="2:11">
      <c r="B160" s="74" t="s">
        <v>1626</v>
      </c>
      <c r="C160" s="70" t="s">
        <v>1627</v>
      </c>
      <c r="D160" s="75" t="s">
        <v>653</v>
      </c>
      <c r="E160" s="75" t="s">
        <v>111</v>
      </c>
      <c r="F160" s="92">
        <v>44980</v>
      </c>
      <c r="G160" s="77">
        <v>6973816.1881179996</v>
      </c>
      <c r="H160" s="79">
        <v>-9.6423999999999996E-2</v>
      </c>
      <c r="I160" s="77">
        <v>-6.7244456550000002</v>
      </c>
      <c r="J160" s="80">
        <f t="shared" si="2"/>
        <v>3.1693239381729607E-4</v>
      </c>
      <c r="K160" s="80">
        <f>I160/'סכום נכסי הקרן'!$C$42</f>
        <v>-2.1114667758627288E-6</v>
      </c>
    </row>
    <row r="161" spans="2:11">
      <c r="B161" s="74" t="s">
        <v>1628</v>
      </c>
      <c r="C161" s="70" t="s">
        <v>1629</v>
      </c>
      <c r="D161" s="75" t="s">
        <v>653</v>
      </c>
      <c r="E161" s="75" t="s">
        <v>111</v>
      </c>
      <c r="F161" s="92">
        <v>44998</v>
      </c>
      <c r="G161" s="77">
        <v>4105677.4658899996</v>
      </c>
      <c r="H161" s="79">
        <v>0.47483799999999998</v>
      </c>
      <c r="I161" s="77">
        <v>19.495312056</v>
      </c>
      <c r="J161" s="80">
        <f t="shared" si="2"/>
        <v>-9.1884093278812753E-4</v>
      </c>
      <c r="K161" s="80">
        <f>I161/'סכום נכסי הקרן'!$C$42</f>
        <v>6.1215014297442647E-6</v>
      </c>
    </row>
    <row r="162" spans="2:11">
      <c r="B162" s="74" t="s">
        <v>1628</v>
      </c>
      <c r="C162" s="70" t="s">
        <v>1630</v>
      </c>
      <c r="D162" s="75" t="s">
        <v>653</v>
      </c>
      <c r="E162" s="75" t="s">
        <v>111</v>
      </c>
      <c r="F162" s="92">
        <v>44998</v>
      </c>
      <c r="G162" s="77">
        <v>3742529.0202299999</v>
      </c>
      <c r="H162" s="79">
        <v>0.47483799999999998</v>
      </c>
      <c r="I162" s="77">
        <v>17.770945655999999</v>
      </c>
      <c r="J162" s="80">
        <f t="shared" si="2"/>
        <v>-8.3756916720195544E-4</v>
      </c>
      <c r="K162" s="80">
        <f>I162/'סכום נכסי הקרן'!$C$42</f>
        <v>5.5800527290165283E-6</v>
      </c>
    </row>
    <row r="163" spans="2:11">
      <c r="B163" s="74" t="s">
        <v>1631</v>
      </c>
      <c r="C163" s="70" t="s">
        <v>1632</v>
      </c>
      <c r="D163" s="75" t="s">
        <v>653</v>
      </c>
      <c r="E163" s="75" t="s">
        <v>111</v>
      </c>
      <c r="F163" s="92">
        <v>44987</v>
      </c>
      <c r="G163" s="77">
        <v>2624735.042475</v>
      </c>
      <c r="H163" s="79">
        <v>0.42128700000000002</v>
      </c>
      <c r="I163" s="77">
        <v>11.057662767</v>
      </c>
      <c r="J163" s="80">
        <f t="shared" si="2"/>
        <v>-5.211628899348574E-4</v>
      </c>
      <c r="K163" s="80">
        <f>I163/'סכום נכסי הקרן'!$C$42</f>
        <v>3.4720910464722659E-6</v>
      </c>
    </row>
    <row r="164" spans="2:11">
      <c r="B164" s="74" t="s">
        <v>1633</v>
      </c>
      <c r="C164" s="70" t="s">
        <v>1634</v>
      </c>
      <c r="D164" s="75" t="s">
        <v>653</v>
      </c>
      <c r="E164" s="75" t="s">
        <v>111</v>
      </c>
      <c r="F164" s="92">
        <v>45001</v>
      </c>
      <c r="G164" s="77">
        <v>3003869.2319999998</v>
      </c>
      <c r="H164" s="79">
        <v>0.31970100000000001</v>
      </c>
      <c r="I164" s="77">
        <v>9.6034116550000004</v>
      </c>
      <c r="J164" s="80">
        <f t="shared" si="2"/>
        <v>-4.5262203024407826E-4</v>
      </c>
      <c r="K164" s="80">
        <f>I164/'סכום נכסי הקרן'!$C$42</f>
        <v>3.0154581782348279E-6</v>
      </c>
    </row>
    <row r="165" spans="2:11">
      <c r="B165" s="74" t="s">
        <v>1635</v>
      </c>
      <c r="C165" s="70" t="s">
        <v>1636</v>
      </c>
      <c r="D165" s="75" t="s">
        <v>653</v>
      </c>
      <c r="E165" s="75" t="s">
        <v>111</v>
      </c>
      <c r="F165" s="92">
        <v>45001</v>
      </c>
      <c r="G165" s="77">
        <v>75138.451205999998</v>
      </c>
      <c r="H165" s="79">
        <v>0.37504900000000002</v>
      </c>
      <c r="I165" s="77">
        <v>0.28180569700000002</v>
      </c>
      <c r="J165" s="80">
        <f t="shared" si="2"/>
        <v>-1.3281890987571912E-5</v>
      </c>
      <c r="K165" s="80">
        <f>I165/'סכום נכסי הקרן'!$C$42</f>
        <v>8.8486604992027276E-8</v>
      </c>
    </row>
    <row r="166" spans="2:11">
      <c r="B166" s="74" t="s">
        <v>1637</v>
      </c>
      <c r="C166" s="70" t="s">
        <v>1638</v>
      </c>
      <c r="D166" s="75" t="s">
        <v>653</v>
      </c>
      <c r="E166" s="75" t="s">
        <v>111</v>
      </c>
      <c r="F166" s="92">
        <v>44987</v>
      </c>
      <c r="G166" s="77">
        <v>3626891.534552</v>
      </c>
      <c r="H166" s="79">
        <v>0.68375699999999995</v>
      </c>
      <c r="I166" s="77">
        <v>24.799136783000002</v>
      </c>
      <c r="J166" s="80">
        <f t="shared" si="2"/>
        <v>-1.1688175038480177E-3</v>
      </c>
      <c r="K166" s="80">
        <f>I166/'סכום נכסי הקרן'!$C$42</f>
        <v>7.7868951693356822E-6</v>
      </c>
    </row>
    <row r="167" spans="2:11">
      <c r="B167" s="74" t="s">
        <v>1639</v>
      </c>
      <c r="C167" s="70" t="s">
        <v>1640</v>
      </c>
      <c r="D167" s="75" t="s">
        <v>653</v>
      </c>
      <c r="E167" s="75" t="s">
        <v>111</v>
      </c>
      <c r="F167" s="92">
        <v>44987</v>
      </c>
      <c r="G167" s="77">
        <v>4945761.1834800001</v>
      </c>
      <c r="H167" s="79">
        <v>0.68375699999999995</v>
      </c>
      <c r="I167" s="77">
        <v>33.817004580000003</v>
      </c>
      <c r="J167" s="80">
        <f t="shared" si="2"/>
        <v>-1.5938420448532668E-3</v>
      </c>
      <c r="K167" s="80">
        <f>I167/'סכום נכסי הקרן'!$C$42</f>
        <v>1.0618493373766099E-5</v>
      </c>
    </row>
    <row r="168" spans="2:11">
      <c r="B168" s="74" t="s">
        <v>1641</v>
      </c>
      <c r="C168" s="70" t="s">
        <v>1642</v>
      </c>
      <c r="D168" s="75" t="s">
        <v>653</v>
      </c>
      <c r="E168" s="75" t="s">
        <v>111</v>
      </c>
      <c r="F168" s="92">
        <v>44987</v>
      </c>
      <c r="G168" s="77">
        <v>4122611.8693499998</v>
      </c>
      <c r="H168" s="79">
        <v>0.71132200000000001</v>
      </c>
      <c r="I168" s="77">
        <v>29.3250536</v>
      </c>
      <c r="J168" s="80">
        <f t="shared" si="2"/>
        <v>-1.3821302027116338E-3</v>
      </c>
      <c r="K168" s="80">
        <f>I168/'סכום נכסי הקרן'!$C$42</f>
        <v>9.2080268848263462E-6</v>
      </c>
    </row>
    <row r="169" spans="2:11">
      <c r="B169" s="74" t="s">
        <v>1643</v>
      </c>
      <c r="C169" s="70" t="s">
        <v>1644</v>
      </c>
      <c r="D169" s="75" t="s">
        <v>653</v>
      </c>
      <c r="E169" s="75" t="s">
        <v>111</v>
      </c>
      <c r="F169" s="92">
        <v>44987</v>
      </c>
      <c r="G169" s="77">
        <v>5608308.2766880002</v>
      </c>
      <c r="H169" s="79">
        <v>0.73887199999999997</v>
      </c>
      <c r="I169" s="77">
        <v>41.438207221999996</v>
      </c>
      <c r="J169" s="80">
        <f t="shared" si="2"/>
        <v>-1.9530398317072315E-3</v>
      </c>
      <c r="K169" s="80">
        <f>I169/'סכום נכסי הקרן'!$C$42</f>
        <v>1.3011540622015479E-5</v>
      </c>
    </row>
    <row r="170" spans="2:11">
      <c r="B170" s="74" t="s">
        <v>1645</v>
      </c>
      <c r="C170" s="70" t="s">
        <v>1646</v>
      </c>
      <c r="D170" s="75" t="s">
        <v>653</v>
      </c>
      <c r="E170" s="75" t="s">
        <v>111</v>
      </c>
      <c r="F170" s="92">
        <v>45007</v>
      </c>
      <c r="G170" s="77">
        <v>4792848.0971020004</v>
      </c>
      <c r="H170" s="79">
        <v>1.0983309999999999</v>
      </c>
      <c r="I170" s="77">
        <v>52.641330488000001</v>
      </c>
      <c r="J170" s="80">
        <f t="shared" si="2"/>
        <v>-2.4810584754869653E-3</v>
      </c>
      <c r="K170" s="80">
        <f>I170/'סכום נכסי הקרן'!$C$42</f>
        <v>1.6529306067032484E-5</v>
      </c>
    </row>
    <row r="171" spans="2:11">
      <c r="B171" s="74" t="s">
        <v>1647</v>
      </c>
      <c r="C171" s="70" t="s">
        <v>1648</v>
      </c>
      <c r="D171" s="75" t="s">
        <v>653</v>
      </c>
      <c r="E171" s="75" t="s">
        <v>111</v>
      </c>
      <c r="F171" s="92">
        <v>45007</v>
      </c>
      <c r="G171" s="77">
        <v>6199364.7261000006</v>
      </c>
      <c r="H171" s="79">
        <v>1.125712</v>
      </c>
      <c r="I171" s="77">
        <v>69.787010769999995</v>
      </c>
      <c r="J171" s="80">
        <f t="shared" si="2"/>
        <v>-3.2891580236422504E-3</v>
      </c>
      <c r="K171" s="80">
        <f>I171/'סכום נכסי הקרן'!$C$42</f>
        <v>2.1913026320327877E-5</v>
      </c>
    </row>
    <row r="172" spans="2:11">
      <c r="B172" s="74" t="s">
        <v>1649</v>
      </c>
      <c r="C172" s="70" t="s">
        <v>1650</v>
      </c>
      <c r="D172" s="75" t="s">
        <v>653</v>
      </c>
      <c r="E172" s="75" t="s">
        <v>111</v>
      </c>
      <c r="F172" s="92">
        <v>44985</v>
      </c>
      <c r="G172" s="77">
        <v>2480089.1553750001</v>
      </c>
      <c r="H172" s="79">
        <v>0.96260599999999996</v>
      </c>
      <c r="I172" s="77">
        <v>23.873477575000006</v>
      </c>
      <c r="J172" s="80">
        <f t="shared" si="2"/>
        <v>-1.1251899092919783E-3</v>
      </c>
      <c r="K172" s="80">
        <f>I172/'סכום נכסי הקרן'!$C$42</f>
        <v>7.4962394389246386E-6</v>
      </c>
    </row>
    <row r="173" spans="2:11">
      <c r="B173" s="74" t="s">
        <v>1651</v>
      </c>
      <c r="C173" s="70" t="s">
        <v>1652</v>
      </c>
      <c r="D173" s="75" t="s">
        <v>653</v>
      </c>
      <c r="E173" s="75" t="s">
        <v>111</v>
      </c>
      <c r="F173" s="92">
        <v>44985</v>
      </c>
      <c r="G173" s="77">
        <v>1130488.0996669999</v>
      </c>
      <c r="H173" s="79">
        <v>0.97363100000000002</v>
      </c>
      <c r="I173" s="77">
        <v>11.006780143</v>
      </c>
      <c r="J173" s="80">
        <f t="shared" si="2"/>
        <v>-5.1876472172064419E-4</v>
      </c>
      <c r="K173" s="80">
        <f>I173/'סכום נכסי הקרן'!$C$42</f>
        <v>3.4561139718468163E-6</v>
      </c>
    </row>
    <row r="174" spans="2:11">
      <c r="B174" s="74" t="s">
        <v>1653</v>
      </c>
      <c r="C174" s="70" t="s">
        <v>1654</v>
      </c>
      <c r="D174" s="75" t="s">
        <v>653</v>
      </c>
      <c r="E174" s="75" t="s">
        <v>111</v>
      </c>
      <c r="F174" s="92">
        <v>44985</v>
      </c>
      <c r="G174" s="77">
        <v>2480432.42031</v>
      </c>
      <c r="H174" s="79">
        <v>0.97631100000000004</v>
      </c>
      <c r="I174" s="77">
        <v>24.21674251</v>
      </c>
      <c r="J174" s="80">
        <f t="shared" si="2"/>
        <v>-1.1413684588921515E-3</v>
      </c>
      <c r="K174" s="80">
        <f>I174/'סכום נכסי הקרן'!$C$42</f>
        <v>7.6040241609310153E-6</v>
      </c>
    </row>
    <row r="175" spans="2:11">
      <c r="B175" s="74" t="s">
        <v>1655</v>
      </c>
      <c r="C175" s="70" t="s">
        <v>1656</v>
      </c>
      <c r="D175" s="75" t="s">
        <v>653</v>
      </c>
      <c r="E175" s="75" t="s">
        <v>111</v>
      </c>
      <c r="F175" s="92">
        <v>44980</v>
      </c>
      <c r="G175" s="77">
        <v>1653941.9941459999</v>
      </c>
      <c r="H175" s="79">
        <v>0.121252</v>
      </c>
      <c r="I175" s="77">
        <v>2.0054301840000002</v>
      </c>
      <c r="J175" s="80">
        <f t="shared" si="2"/>
        <v>-9.4518689191277363E-5</v>
      </c>
      <c r="K175" s="80">
        <f>I175/'סכום נכסי הקרן'!$C$42</f>
        <v>6.2970234604837174E-7</v>
      </c>
    </row>
    <row r="176" spans="2:11">
      <c r="B176" s="74" t="s">
        <v>1657</v>
      </c>
      <c r="C176" s="70" t="s">
        <v>1658</v>
      </c>
      <c r="D176" s="75" t="s">
        <v>653</v>
      </c>
      <c r="E176" s="75" t="s">
        <v>111</v>
      </c>
      <c r="F176" s="92">
        <v>44985</v>
      </c>
      <c r="G176" s="77">
        <v>9429817.2987879999</v>
      </c>
      <c r="H176" s="79">
        <v>1.0201439999999999</v>
      </c>
      <c r="I176" s="77">
        <v>96.197723103000001</v>
      </c>
      <c r="J176" s="80">
        <f t="shared" si="2"/>
        <v>-4.5339313048262256E-3</v>
      </c>
      <c r="K176" s="80">
        <f>I176/'סכום נכסי הקרן'!$C$42</f>
        <v>3.0205954017131092E-5</v>
      </c>
    </row>
    <row r="177" spans="2:11">
      <c r="B177" s="74" t="s">
        <v>1657</v>
      </c>
      <c r="C177" s="70" t="s">
        <v>1659</v>
      </c>
      <c r="D177" s="75" t="s">
        <v>653</v>
      </c>
      <c r="E177" s="75" t="s">
        <v>111</v>
      </c>
      <c r="F177" s="92">
        <v>44985</v>
      </c>
      <c r="G177" s="77">
        <v>75401.289764000001</v>
      </c>
      <c r="H177" s="79">
        <v>1.0201439999999999</v>
      </c>
      <c r="I177" s="77">
        <v>0.769201837</v>
      </c>
      <c r="J177" s="80">
        <f t="shared" si="2"/>
        <v>-3.625354297388125E-5</v>
      </c>
      <c r="K177" s="80">
        <f>I177/'סכום נכסי הקרן'!$C$42</f>
        <v>2.4152832903786448E-7</v>
      </c>
    </row>
    <row r="178" spans="2:11">
      <c r="B178" s="74" t="s">
        <v>1660</v>
      </c>
      <c r="C178" s="70" t="s">
        <v>1661</v>
      </c>
      <c r="D178" s="75" t="s">
        <v>653</v>
      </c>
      <c r="E178" s="75" t="s">
        <v>111</v>
      </c>
      <c r="F178" s="92">
        <v>44991</v>
      </c>
      <c r="G178" s="77">
        <v>3016301.9129880001</v>
      </c>
      <c r="H178" s="79">
        <v>1.057804</v>
      </c>
      <c r="I178" s="77">
        <v>31.906565795999999</v>
      </c>
      <c r="J178" s="80">
        <f t="shared" si="2"/>
        <v>-1.5038004312959742E-3</v>
      </c>
      <c r="K178" s="80">
        <f>I178/'סכום נכסי הקרן'!$C$42</f>
        <v>1.0018618197923727E-5</v>
      </c>
    </row>
    <row r="179" spans="2:11">
      <c r="B179" s="74" t="s">
        <v>1662</v>
      </c>
      <c r="C179" s="70" t="s">
        <v>1663</v>
      </c>
      <c r="D179" s="75" t="s">
        <v>653</v>
      </c>
      <c r="E179" s="75" t="s">
        <v>111</v>
      </c>
      <c r="F179" s="92">
        <v>45007</v>
      </c>
      <c r="G179" s="77">
        <v>3310904.7197199999</v>
      </c>
      <c r="H179" s="79">
        <v>1.1299630000000001</v>
      </c>
      <c r="I179" s="77">
        <v>37.412013209999998</v>
      </c>
      <c r="J179" s="80">
        <f t="shared" si="2"/>
        <v>-1.7632797575445052E-3</v>
      </c>
      <c r="K179" s="80">
        <f>I179/'סכום נכסי הקרן'!$C$42</f>
        <v>1.1747321186589696E-5</v>
      </c>
    </row>
    <row r="180" spans="2:11">
      <c r="B180" s="74" t="s">
        <v>1664</v>
      </c>
      <c r="C180" s="70" t="s">
        <v>1665</v>
      </c>
      <c r="D180" s="75" t="s">
        <v>653</v>
      </c>
      <c r="E180" s="75" t="s">
        <v>111</v>
      </c>
      <c r="F180" s="92">
        <v>44984</v>
      </c>
      <c r="G180" s="77">
        <v>2488670.7787500001</v>
      </c>
      <c r="H180" s="79">
        <v>1.304114</v>
      </c>
      <c r="I180" s="77">
        <v>32.455100950000002</v>
      </c>
      <c r="J180" s="80">
        <f t="shared" si="2"/>
        <v>-1.529653649296315E-3</v>
      </c>
      <c r="K180" s="80">
        <f>I180/'סכום נכסי הקרן'!$C$42</f>
        <v>1.0190857489084117E-5</v>
      </c>
    </row>
    <row r="181" spans="2:11">
      <c r="B181" s="74" t="s">
        <v>1666</v>
      </c>
      <c r="C181" s="70" t="s">
        <v>1667</v>
      </c>
      <c r="D181" s="75" t="s">
        <v>653</v>
      </c>
      <c r="E181" s="75" t="s">
        <v>111</v>
      </c>
      <c r="F181" s="92">
        <v>44999</v>
      </c>
      <c r="G181" s="77">
        <v>3229164.070543</v>
      </c>
      <c r="H181" s="79">
        <v>0.52618200000000004</v>
      </c>
      <c r="I181" s="77">
        <v>16.991288866999998</v>
      </c>
      <c r="J181" s="80">
        <f t="shared" si="2"/>
        <v>-8.00822867927465E-4</v>
      </c>
      <c r="K181" s="80">
        <f>I181/'סכום נכסי הקרן'!$C$42</f>
        <v>5.3352415592920373E-6</v>
      </c>
    </row>
    <row r="182" spans="2:11">
      <c r="B182" s="74" t="s">
        <v>1668</v>
      </c>
      <c r="C182" s="70" t="s">
        <v>1669</v>
      </c>
      <c r="D182" s="75" t="s">
        <v>653</v>
      </c>
      <c r="E182" s="75" t="s">
        <v>111</v>
      </c>
      <c r="F182" s="92">
        <v>44984</v>
      </c>
      <c r="G182" s="77">
        <v>3033490.7202599999</v>
      </c>
      <c r="H182" s="79">
        <v>1.288489</v>
      </c>
      <c r="I182" s="77">
        <v>39.086179565000002</v>
      </c>
      <c r="J182" s="80">
        <f t="shared" si="2"/>
        <v>-1.8421855258057148E-3</v>
      </c>
      <c r="K182" s="80">
        <f>I182/'סכום נכסי הקרן'!$C$42</f>
        <v>1.2273007141568198E-5</v>
      </c>
    </row>
    <row r="183" spans="2:11">
      <c r="B183" s="74" t="s">
        <v>1670</v>
      </c>
      <c r="C183" s="70" t="s">
        <v>1671</v>
      </c>
      <c r="D183" s="75" t="s">
        <v>653</v>
      </c>
      <c r="E183" s="75" t="s">
        <v>111</v>
      </c>
      <c r="F183" s="92">
        <v>45005</v>
      </c>
      <c r="G183" s="77">
        <v>3745363.7057850002</v>
      </c>
      <c r="H183" s="79">
        <v>1.668776</v>
      </c>
      <c r="I183" s="77">
        <v>62.501719184000002</v>
      </c>
      <c r="J183" s="80">
        <f t="shared" si="2"/>
        <v>-2.9457921879333764E-3</v>
      </c>
      <c r="K183" s="80">
        <f>I183/'סכום נכסי הקרן'!$C$42</f>
        <v>1.9625454686096079E-5</v>
      </c>
    </row>
    <row r="184" spans="2:11">
      <c r="B184" s="74" t="s">
        <v>1672</v>
      </c>
      <c r="C184" s="70" t="s">
        <v>1673</v>
      </c>
      <c r="D184" s="75" t="s">
        <v>653</v>
      </c>
      <c r="E184" s="75" t="s">
        <v>111</v>
      </c>
      <c r="F184" s="92">
        <v>44984</v>
      </c>
      <c r="G184" s="77">
        <v>7910139.9513180004</v>
      </c>
      <c r="H184" s="79">
        <v>1.3698779999999999</v>
      </c>
      <c r="I184" s="77">
        <v>108.359242983</v>
      </c>
      <c r="J184" s="80">
        <f t="shared" si="2"/>
        <v>-5.1071205022374779E-3</v>
      </c>
      <c r="K184" s="80">
        <f>I184/'סכום נכסי הקרן'!$C$42</f>
        <v>3.4024654693449381E-5</v>
      </c>
    </row>
    <row r="185" spans="2:11">
      <c r="B185" s="74" t="s">
        <v>1674</v>
      </c>
      <c r="C185" s="70" t="s">
        <v>1675</v>
      </c>
      <c r="D185" s="75" t="s">
        <v>653</v>
      </c>
      <c r="E185" s="75" t="s">
        <v>111</v>
      </c>
      <c r="F185" s="92">
        <v>44984</v>
      </c>
      <c r="G185" s="77">
        <v>4168380.5273500001</v>
      </c>
      <c r="H185" s="79">
        <v>1.4917100000000001</v>
      </c>
      <c r="I185" s="77">
        <v>62.180154541999997</v>
      </c>
      <c r="J185" s="80">
        <f t="shared" si="2"/>
        <v>-2.9306364030575946E-3</v>
      </c>
      <c r="K185" s="80">
        <f>I185/'סכום נכסי הקרן'!$C$42</f>
        <v>1.9524483826532306E-5</v>
      </c>
    </row>
    <row r="186" spans="2:11">
      <c r="B186" s="74" t="s">
        <v>1676</v>
      </c>
      <c r="C186" s="70" t="s">
        <v>1677</v>
      </c>
      <c r="D186" s="75" t="s">
        <v>653</v>
      </c>
      <c r="E186" s="75" t="s">
        <v>111</v>
      </c>
      <c r="F186" s="92">
        <v>44979</v>
      </c>
      <c r="G186" s="77">
        <v>6074472.9378569992</v>
      </c>
      <c r="H186" s="79">
        <v>1.0284199999999999</v>
      </c>
      <c r="I186" s="77">
        <v>62.471117571999997</v>
      </c>
      <c r="J186" s="80">
        <f t="shared" si="2"/>
        <v>-2.9443498917734513E-3</v>
      </c>
      <c r="K186" s="80">
        <f>I186/'סכום נכסי הקרן'!$C$42</f>
        <v>1.9615845821612532E-5</v>
      </c>
    </row>
    <row r="187" spans="2:11">
      <c r="B187" s="74" t="s">
        <v>1678</v>
      </c>
      <c r="C187" s="70" t="s">
        <v>1679</v>
      </c>
      <c r="D187" s="75" t="s">
        <v>653</v>
      </c>
      <c r="E187" s="75" t="s">
        <v>111</v>
      </c>
      <c r="F187" s="92">
        <v>44902</v>
      </c>
      <c r="G187" s="77">
        <v>9760500</v>
      </c>
      <c r="H187" s="79">
        <v>5.7023510000000002</v>
      </c>
      <c r="I187" s="77">
        <v>556.57799999999997</v>
      </c>
      <c r="J187" s="80">
        <f t="shared" si="2"/>
        <v>-2.6232288419920761E-2</v>
      </c>
      <c r="K187" s="80">
        <f>I187/'סכום נכסי הקרן'!$C$42</f>
        <v>1.7476473384870055E-4</v>
      </c>
    </row>
    <row r="188" spans="2:11">
      <c r="B188" s="74" t="s">
        <v>1680</v>
      </c>
      <c r="C188" s="70" t="s">
        <v>1681</v>
      </c>
      <c r="D188" s="75" t="s">
        <v>653</v>
      </c>
      <c r="E188" s="75" t="s">
        <v>111</v>
      </c>
      <c r="F188" s="92">
        <v>44887</v>
      </c>
      <c r="G188" s="77">
        <v>76276500</v>
      </c>
      <c r="H188" s="79">
        <v>5.1905950000000001</v>
      </c>
      <c r="I188" s="77">
        <v>3959.2040000000002</v>
      </c>
      <c r="J188" s="80">
        <f t="shared" si="2"/>
        <v>-0.18660274254696371</v>
      </c>
      <c r="K188" s="80">
        <f>I188/'סכום נכסי הקרן'!$C$42</f>
        <v>1.2431846629092609E-3</v>
      </c>
    </row>
    <row r="189" spans="2:11">
      <c r="B189" s="74" t="s">
        <v>1682</v>
      </c>
      <c r="C189" s="70" t="s">
        <v>1683</v>
      </c>
      <c r="D189" s="75" t="s">
        <v>653</v>
      </c>
      <c r="E189" s="75" t="s">
        <v>111</v>
      </c>
      <c r="F189" s="92">
        <v>44916</v>
      </c>
      <c r="G189" s="77">
        <v>10845000</v>
      </c>
      <c r="H189" s="79">
        <v>4.5128630000000003</v>
      </c>
      <c r="I189" s="77">
        <v>489.42</v>
      </c>
      <c r="J189" s="80">
        <f t="shared" si="2"/>
        <v>-2.3067039298135427E-2</v>
      </c>
      <c r="K189" s="80">
        <f>I189/'סכום נכסי הקרן'!$C$42</f>
        <v>1.5367721332900516E-4</v>
      </c>
    </row>
    <row r="190" spans="2:11">
      <c r="B190" s="74" t="s">
        <v>1684</v>
      </c>
      <c r="C190" s="70" t="s">
        <v>1685</v>
      </c>
      <c r="D190" s="75" t="s">
        <v>653</v>
      </c>
      <c r="E190" s="75" t="s">
        <v>111</v>
      </c>
      <c r="F190" s="92">
        <v>44957</v>
      </c>
      <c r="G190" s="77">
        <v>3143620.2747299997</v>
      </c>
      <c r="H190" s="79">
        <v>3.9673579999999999</v>
      </c>
      <c r="I190" s="77">
        <v>124.718677677</v>
      </c>
      <c r="J190" s="80">
        <f t="shared" si="2"/>
        <v>-5.8781632119383042E-3</v>
      </c>
      <c r="K190" s="80">
        <f>I190/'סכום נכסי הקרן'!$C$42</f>
        <v>3.9161494903109318E-5</v>
      </c>
    </row>
    <row r="191" spans="2:11">
      <c r="B191" s="74" t="s">
        <v>1686</v>
      </c>
      <c r="C191" s="70" t="s">
        <v>1687</v>
      </c>
      <c r="D191" s="75" t="s">
        <v>653</v>
      </c>
      <c r="E191" s="75" t="s">
        <v>111</v>
      </c>
      <c r="F191" s="92">
        <v>44973</v>
      </c>
      <c r="G191" s="77">
        <v>196113750</v>
      </c>
      <c r="H191" s="79">
        <v>2.7979289999999999</v>
      </c>
      <c r="I191" s="77">
        <v>5487.1225999999997</v>
      </c>
      <c r="J191" s="80">
        <f t="shared" si="2"/>
        <v>-0.25861565250273189</v>
      </c>
      <c r="K191" s="80">
        <f>I191/'סכום נכסי הקרן'!$C$42</f>
        <v>1.722949022031395E-3</v>
      </c>
    </row>
    <row r="192" spans="2:11">
      <c r="B192" s="74" t="s">
        <v>1688</v>
      </c>
      <c r="C192" s="70" t="s">
        <v>1689</v>
      </c>
      <c r="D192" s="75" t="s">
        <v>653</v>
      </c>
      <c r="E192" s="75" t="s">
        <v>111</v>
      </c>
      <c r="F192" s="92">
        <v>44971</v>
      </c>
      <c r="G192" s="77">
        <v>18075000</v>
      </c>
      <c r="H192" s="79">
        <v>3.2763490000000002</v>
      </c>
      <c r="I192" s="77">
        <v>592.20000000000005</v>
      </c>
      <c r="J192" s="80">
        <f t="shared" si="2"/>
        <v>-2.791120238722529E-2</v>
      </c>
      <c r="K192" s="80">
        <f>I192/'סכום נכסי הקרן'!$C$42</f>
        <v>1.8594999332564435E-4</v>
      </c>
    </row>
    <row r="193" spans="2:11">
      <c r="B193" s="74" t="s">
        <v>1690</v>
      </c>
      <c r="C193" s="70" t="s">
        <v>1691</v>
      </c>
      <c r="D193" s="75" t="s">
        <v>653</v>
      </c>
      <c r="E193" s="75" t="s">
        <v>111</v>
      </c>
      <c r="F193" s="92">
        <v>45013</v>
      </c>
      <c r="G193" s="77">
        <v>4699500</v>
      </c>
      <c r="H193" s="79">
        <v>1.9153530000000001</v>
      </c>
      <c r="I193" s="77">
        <v>90.012</v>
      </c>
      <c r="J193" s="80">
        <f t="shared" si="2"/>
        <v>-4.2423896475496832E-3</v>
      </c>
      <c r="K193" s="80">
        <f>I193/'סכום נכסי הקרן'!$C$42</f>
        <v>2.8263645388767135E-5</v>
      </c>
    </row>
    <row r="194" spans="2:11">
      <c r="B194" s="74" t="s">
        <v>1692</v>
      </c>
      <c r="C194" s="70" t="s">
        <v>1693</v>
      </c>
      <c r="D194" s="75" t="s">
        <v>653</v>
      </c>
      <c r="E194" s="75" t="s">
        <v>111</v>
      </c>
      <c r="F194" s="92">
        <v>45014</v>
      </c>
      <c r="G194" s="77">
        <v>4136342.4667500001</v>
      </c>
      <c r="H194" s="79">
        <v>1.326049</v>
      </c>
      <c r="I194" s="77">
        <v>54.849922939999999</v>
      </c>
      <c r="J194" s="80">
        <f t="shared" si="2"/>
        <v>-2.585152482441829E-3</v>
      </c>
      <c r="K194" s="80">
        <f>I194/'סכום נכסי הקרן'!$C$42</f>
        <v>1.7222801088492242E-5</v>
      </c>
    </row>
    <row r="195" spans="2:11">
      <c r="B195" s="74" t="s">
        <v>1694</v>
      </c>
      <c r="C195" s="70" t="s">
        <v>1695</v>
      </c>
      <c r="D195" s="75" t="s">
        <v>653</v>
      </c>
      <c r="E195" s="75" t="s">
        <v>111</v>
      </c>
      <c r="F195" s="92">
        <v>45014</v>
      </c>
      <c r="G195" s="77">
        <v>4136342.4667500001</v>
      </c>
      <c r="H195" s="79">
        <v>0.95435700000000001</v>
      </c>
      <c r="I195" s="77">
        <v>39.475467524999999</v>
      </c>
      <c r="J195" s="80">
        <f t="shared" si="2"/>
        <v>-1.8605332040199497E-3</v>
      </c>
      <c r="K195" s="80">
        <f>I195/'סכום נכסי הקרן'!$C$42</f>
        <v>1.2395243030733603E-5</v>
      </c>
    </row>
    <row r="196" spans="2:11">
      <c r="B196" s="74" t="s">
        <v>1696</v>
      </c>
      <c r="C196" s="70" t="s">
        <v>1697</v>
      </c>
      <c r="D196" s="75" t="s">
        <v>653</v>
      </c>
      <c r="E196" s="75" t="s">
        <v>111</v>
      </c>
      <c r="F196" s="92">
        <v>44980</v>
      </c>
      <c r="G196" s="77">
        <v>9760500</v>
      </c>
      <c r="H196" s="79">
        <v>0.18382100000000001</v>
      </c>
      <c r="I196" s="77">
        <v>17.94182</v>
      </c>
      <c r="J196" s="80">
        <f t="shared" si="2"/>
        <v>-8.4562271059636341E-4</v>
      </c>
      <c r="K196" s="80">
        <f>I196/'סכום נכסי הקרן'!$C$42</f>
        <v>5.6337070402734079E-6</v>
      </c>
    </row>
    <row r="197" spans="2:11">
      <c r="B197" s="74" t="s">
        <v>1698</v>
      </c>
      <c r="C197" s="70" t="s">
        <v>1699</v>
      </c>
      <c r="D197" s="75" t="s">
        <v>653</v>
      </c>
      <c r="E197" s="75" t="s">
        <v>111</v>
      </c>
      <c r="F197" s="92">
        <v>45014</v>
      </c>
      <c r="G197" s="77">
        <v>4136342.4667500001</v>
      </c>
      <c r="H197" s="79">
        <v>0.83665299999999998</v>
      </c>
      <c r="I197" s="77">
        <v>34.606826529999999</v>
      </c>
      <c r="J197" s="80">
        <f t="shared" si="2"/>
        <v>-1.6310674421790398E-3</v>
      </c>
      <c r="K197" s="80">
        <f>I197/'סכום נכסי הקרן'!$C$42</f>
        <v>1.0866496390197959E-5</v>
      </c>
    </row>
    <row r="198" spans="2:11">
      <c r="B198" s="74" t="s">
        <v>1700</v>
      </c>
      <c r="C198" s="70" t="s">
        <v>1701</v>
      </c>
      <c r="D198" s="75" t="s">
        <v>653</v>
      </c>
      <c r="E198" s="75" t="s">
        <v>111</v>
      </c>
      <c r="F198" s="92">
        <v>45015</v>
      </c>
      <c r="G198" s="77">
        <v>4136342.4667500001</v>
      </c>
      <c r="H198" s="79">
        <v>0.54006500000000002</v>
      </c>
      <c r="I198" s="77">
        <v>22.338918777</v>
      </c>
      <c r="J198" s="80">
        <f t="shared" si="2"/>
        <v>-1.0528640376505137E-3</v>
      </c>
      <c r="K198" s="80">
        <f>I198/'סכום נכסי הקרן'!$C$42</f>
        <v>7.0143900666755506E-6</v>
      </c>
    </row>
    <row r="199" spans="2:11">
      <c r="B199" s="74" t="s">
        <v>1702</v>
      </c>
      <c r="C199" s="70" t="s">
        <v>1703</v>
      </c>
      <c r="D199" s="75" t="s">
        <v>653</v>
      </c>
      <c r="E199" s="75" t="s">
        <v>111</v>
      </c>
      <c r="F199" s="92">
        <v>45006</v>
      </c>
      <c r="G199" s="77">
        <v>2892000</v>
      </c>
      <c r="H199" s="79">
        <v>-0.95034300000000005</v>
      </c>
      <c r="I199" s="77">
        <v>-27.483910000000002</v>
      </c>
      <c r="J199" s="80">
        <f t="shared" si="2"/>
        <v>1.2953545667042975E-3</v>
      </c>
      <c r="K199" s="80">
        <f>I199/'סכום נכסי הקרן'!$C$42</f>
        <v>-8.6299103023684725E-6</v>
      </c>
    </row>
    <row r="200" spans="2:11">
      <c r="B200" s="74" t="s">
        <v>1704</v>
      </c>
      <c r="C200" s="70" t="s">
        <v>1705</v>
      </c>
      <c r="D200" s="75" t="s">
        <v>653</v>
      </c>
      <c r="E200" s="75" t="s">
        <v>111</v>
      </c>
      <c r="F200" s="92">
        <v>44998</v>
      </c>
      <c r="G200" s="77">
        <v>1885240.8461249999</v>
      </c>
      <c r="H200" s="79">
        <v>1.4385E-2</v>
      </c>
      <c r="I200" s="77">
        <v>0.271182639</v>
      </c>
      <c r="J200" s="80">
        <f t="shared" si="2"/>
        <v>-1.2781211619437443E-5</v>
      </c>
      <c r="K200" s="80">
        <f>I200/'סכום נכסי הקרן'!$C$42</f>
        <v>8.515097925038942E-8</v>
      </c>
    </row>
    <row r="201" spans="2:11">
      <c r="B201" s="74" t="s">
        <v>1706</v>
      </c>
      <c r="C201" s="70" t="s">
        <v>1707</v>
      </c>
      <c r="D201" s="75" t="s">
        <v>653</v>
      </c>
      <c r="E201" s="75" t="s">
        <v>111</v>
      </c>
      <c r="F201" s="92">
        <v>44986</v>
      </c>
      <c r="G201" s="77">
        <v>2895439.726725</v>
      </c>
      <c r="H201" s="79">
        <v>-0.58312600000000003</v>
      </c>
      <c r="I201" s="77">
        <v>-16.884057936000001</v>
      </c>
      <c r="J201" s="80">
        <f t="shared" si="2"/>
        <v>7.9576892632443987E-4</v>
      </c>
      <c r="K201" s="80">
        <f>I201/'סכום נכסי הקרן'!$C$42</f>
        <v>-5.3015711930243033E-6</v>
      </c>
    </row>
    <row r="202" spans="2:11">
      <c r="B202" s="74" t="s">
        <v>1708</v>
      </c>
      <c r="C202" s="70" t="s">
        <v>1709</v>
      </c>
      <c r="D202" s="75" t="s">
        <v>653</v>
      </c>
      <c r="E202" s="75" t="s">
        <v>111</v>
      </c>
      <c r="F202" s="92">
        <v>44984</v>
      </c>
      <c r="G202" s="77">
        <v>3309073.9733999996</v>
      </c>
      <c r="H202" s="79">
        <v>-1.1100969999999999</v>
      </c>
      <c r="I202" s="77">
        <v>-36.733924911000003</v>
      </c>
      <c r="J202" s="80">
        <f t="shared" si="2"/>
        <v>1.7313205212226574E-3</v>
      </c>
      <c r="K202" s="80">
        <f>I202/'סכום נכסי הקרן'!$C$42</f>
        <v>-1.1534402384372121E-5</v>
      </c>
    </row>
    <row r="203" spans="2:11">
      <c r="B203" s="74" t="s">
        <v>1710</v>
      </c>
      <c r="C203" s="70" t="s">
        <v>1711</v>
      </c>
      <c r="D203" s="75" t="s">
        <v>653</v>
      </c>
      <c r="E203" s="75" t="s">
        <v>111</v>
      </c>
      <c r="F203" s="92">
        <v>44984</v>
      </c>
      <c r="G203" s="77">
        <v>3309073.9733999996</v>
      </c>
      <c r="H203" s="79">
        <v>-1.350622</v>
      </c>
      <c r="I203" s="77">
        <v>-44.693094537</v>
      </c>
      <c r="J203" s="80">
        <f t="shared" si="2"/>
        <v>2.1064471579425865E-3</v>
      </c>
      <c r="K203" s="80">
        <f>I203/'סכום נכסי הקרן'!$C$42</f>
        <v>-1.4033570805230567E-5</v>
      </c>
    </row>
    <row r="204" spans="2:11">
      <c r="B204" s="74" t="s">
        <v>1712</v>
      </c>
      <c r="C204" s="70" t="s">
        <v>1713</v>
      </c>
      <c r="D204" s="75" t="s">
        <v>653</v>
      </c>
      <c r="E204" s="75" t="s">
        <v>111</v>
      </c>
      <c r="F204" s="92">
        <v>44979</v>
      </c>
      <c r="G204" s="77">
        <v>9037500</v>
      </c>
      <c r="H204" s="79">
        <v>-1.398617</v>
      </c>
      <c r="I204" s="77">
        <v>-126.4</v>
      </c>
      <c r="J204" s="80">
        <f t="shared" ref="J204:J267" si="3">IFERROR(I204/$I$11,0)</f>
        <v>5.9574062508363328E-3</v>
      </c>
      <c r="K204" s="80">
        <f>I204/'סכום נכסי הקרן'!$C$42</f>
        <v>-3.9689427822292206E-5</v>
      </c>
    </row>
    <row r="205" spans="2:11">
      <c r="B205" s="74" t="s">
        <v>1714</v>
      </c>
      <c r="C205" s="70" t="s">
        <v>1715</v>
      </c>
      <c r="D205" s="75" t="s">
        <v>653</v>
      </c>
      <c r="E205" s="75" t="s">
        <v>111</v>
      </c>
      <c r="F205" s="92">
        <v>45001</v>
      </c>
      <c r="G205" s="77">
        <v>754096.33845000004</v>
      </c>
      <c r="H205" s="79">
        <v>-1.4662980000000001</v>
      </c>
      <c r="I205" s="77">
        <v>-11.057298340000001</v>
      </c>
      <c r="J205" s="80">
        <f t="shared" si="3"/>
        <v>5.2114571398796054E-4</v>
      </c>
      <c r="K205" s="80">
        <f>I205/'סכום נכסי הקרן'!$C$42</f>
        <v>-3.4719766168906762E-6</v>
      </c>
    </row>
    <row r="206" spans="2:11">
      <c r="B206" s="74" t="s">
        <v>1716</v>
      </c>
      <c r="C206" s="70" t="s">
        <v>1717</v>
      </c>
      <c r="D206" s="75" t="s">
        <v>653</v>
      </c>
      <c r="E206" s="75" t="s">
        <v>111</v>
      </c>
      <c r="F206" s="92">
        <v>44984</v>
      </c>
      <c r="G206" s="77">
        <v>4136342.4667500001</v>
      </c>
      <c r="H206" s="79">
        <v>-1.587091</v>
      </c>
      <c r="I206" s="77">
        <v>-65.647511410000007</v>
      </c>
      <c r="J206" s="80">
        <f t="shared" si="3"/>
        <v>3.0940577122293002E-3</v>
      </c>
      <c r="K206" s="80">
        <f>I206/'סכום נכסי הקרן'!$C$42</f>
        <v>-2.0613229159970721E-5</v>
      </c>
    </row>
    <row r="207" spans="2:11">
      <c r="B207" s="74" t="s">
        <v>1718</v>
      </c>
      <c r="C207" s="70" t="s">
        <v>1719</v>
      </c>
      <c r="D207" s="75" t="s">
        <v>653</v>
      </c>
      <c r="E207" s="75" t="s">
        <v>111</v>
      </c>
      <c r="F207" s="92">
        <v>45014</v>
      </c>
      <c r="G207" s="77">
        <v>1406356.438695</v>
      </c>
      <c r="H207" s="79">
        <v>1.3773169999999999</v>
      </c>
      <c r="I207" s="77">
        <v>19.369982595</v>
      </c>
      <c r="J207" s="80">
        <f t="shared" si="3"/>
        <v>-9.1293398251617063E-4</v>
      </c>
      <c r="K207" s="80">
        <f>I207/'סכום נכסי הקרן'!$C$42</f>
        <v>6.0821481497097211E-6</v>
      </c>
    </row>
    <row r="208" spans="2:11">
      <c r="B208" s="74" t="s">
        <v>1718</v>
      </c>
      <c r="C208" s="70" t="s">
        <v>1720</v>
      </c>
      <c r="D208" s="75" t="s">
        <v>653</v>
      </c>
      <c r="E208" s="75" t="s">
        <v>111</v>
      </c>
      <c r="F208" s="92">
        <v>45014</v>
      </c>
      <c r="G208" s="77">
        <v>7031782.1934749996</v>
      </c>
      <c r="H208" s="79">
        <v>1.3219920000000001</v>
      </c>
      <c r="I208" s="77">
        <v>92.959577046999996</v>
      </c>
      <c r="J208" s="80">
        <f t="shared" si="3"/>
        <v>-4.3813130172064832E-3</v>
      </c>
      <c r="K208" s="80">
        <f>I208/'סכום נכסי הקרן'!$C$42</f>
        <v>2.9189180566437637E-5</v>
      </c>
    </row>
    <row r="209" spans="2:11">
      <c r="B209" s="74" t="s">
        <v>1718</v>
      </c>
      <c r="C209" s="70" t="s">
        <v>1721</v>
      </c>
      <c r="D209" s="75" t="s">
        <v>653</v>
      </c>
      <c r="E209" s="75" t="s">
        <v>111</v>
      </c>
      <c r="F209" s="92">
        <v>45014</v>
      </c>
      <c r="G209" s="77">
        <v>1885240.8461249999</v>
      </c>
      <c r="H209" s="79">
        <v>1.3773169999999999</v>
      </c>
      <c r="I209" s="77">
        <v>25.965737684</v>
      </c>
      <c r="J209" s="80">
        <f t="shared" si="3"/>
        <v>-1.2238010125493522E-3</v>
      </c>
      <c r="K209" s="80">
        <f>I209/'סכום נכסי הקרן'!$C$42</f>
        <v>8.1532062631462873E-6</v>
      </c>
    </row>
    <row r="210" spans="2:11">
      <c r="B210" s="76"/>
      <c r="C210" s="70"/>
      <c r="D210" s="70"/>
      <c r="E210" s="70"/>
      <c r="F210" s="70"/>
      <c r="G210" s="77"/>
      <c r="H210" s="79"/>
      <c r="I210" s="70"/>
      <c r="J210" s="80"/>
      <c r="K210" s="70"/>
    </row>
    <row r="211" spans="2:11">
      <c r="B211" s="72" t="s">
        <v>172</v>
      </c>
      <c r="C211" s="73"/>
      <c r="D211" s="73"/>
      <c r="E211" s="73"/>
      <c r="F211" s="73"/>
      <c r="G211" s="81"/>
      <c r="H211" s="83"/>
      <c r="I211" s="81">
        <v>-4204.7120455619997</v>
      </c>
      <c r="J211" s="84">
        <f t="shared" si="3"/>
        <v>0.19817387518352753</v>
      </c>
      <c r="K211" s="84">
        <f>I211/'סכום נכסי הקרן'!$C$42</f>
        <v>-1.3202738547931614E-3</v>
      </c>
    </row>
    <row r="212" spans="2:11">
      <c r="B212" s="74" t="s">
        <v>1722</v>
      </c>
      <c r="C212" s="70" t="s">
        <v>1723</v>
      </c>
      <c r="D212" s="75" t="s">
        <v>653</v>
      </c>
      <c r="E212" s="75" t="s">
        <v>115</v>
      </c>
      <c r="F212" s="92">
        <v>44971</v>
      </c>
      <c r="G212" s="77">
        <v>2519339.1458950001</v>
      </c>
      <c r="H212" s="79">
        <v>-4.337917</v>
      </c>
      <c r="I212" s="77">
        <v>-109.28683980699999</v>
      </c>
      <c r="J212" s="80">
        <f t="shared" si="3"/>
        <v>5.1508394193067308E-3</v>
      </c>
      <c r="K212" s="80">
        <f>I212/'סכום נכסי הקרן'!$C$42</f>
        <v>-3.4315918832645066E-5</v>
      </c>
    </row>
    <row r="213" spans="2:11">
      <c r="B213" s="74" t="s">
        <v>1724</v>
      </c>
      <c r="C213" s="70" t="s">
        <v>1725</v>
      </c>
      <c r="D213" s="75" t="s">
        <v>653</v>
      </c>
      <c r="E213" s="75" t="s">
        <v>115</v>
      </c>
      <c r="F213" s="92">
        <v>44971</v>
      </c>
      <c r="G213" s="77">
        <v>1417552.287491</v>
      </c>
      <c r="H213" s="79">
        <v>-4.4007630000000004</v>
      </c>
      <c r="I213" s="77">
        <v>-62.383117944999995</v>
      </c>
      <c r="J213" s="80">
        <f t="shared" si="3"/>
        <v>2.9402023480395822E-3</v>
      </c>
      <c r="K213" s="80">
        <f>I213/'סכום נכסי הקרן'!$C$42</f>
        <v>-1.9588214058604582E-5</v>
      </c>
    </row>
    <row r="214" spans="2:11">
      <c r="B214" s="74" t="s">
        <v>1726</v>
      </c>
      <c r="C214" s="70" t="s">
        <v>1727</v>
      </c>
      <c r="D214" s="75" t="s">
        <v>653</v>
      </c>
      <c r="E214" s="75" t="s">
        <v>113</v>
      </c>
      <c r="F214" s="92">
        <v>44896</v>
      </c>
      <c r="G214" s="77">
        <v>1349786.3774070002</v>
      </c>
      <c r="H214" s="79">
        <v>3.154093</v>
      </c>
      <c r="I214" s="77">
        <v>42.573517778000003</v>
      </c>
      <c r="J214" s="80">
        <f t="shared" si="3"/>
        <v>-2.0065485833128875E-3</v>
      </c>
      <c r="K214" s="80">
        <f>I214/'סכום נכסי הקרן'!$C$42</f>
        <v>1.3368026590118712E-5</v>
      </c>
    </row>
    <row r="215" spans="2:11">
      <c r="B215" s="74" t="s">
        <v>1728</v>
      </c>
      <c r="C215" s="70" t="s">
        <v>1729</v>
      </c>
      <c r="D215" s="75" t="s">
        <v>653</v>
      </c>
      <c r="E215" s="75" t="s">
        <v>113</v>
      </c>
      <c r="F215" s="92">
        <v>45000</v>
      </c>
      <c r="G215" s="77">
        <v>3932200</v>
      </c>
      <c r="H215" s="79">
        <v>2.7898459999999998</v>
      </c>
      <c r="I215" s="77">
        <v>109.70232</v>
      </c>
      <c r="J215" s="80">
        <f t="shared" si="3"/>
        <v>-5.1704215735699976E-3</v>
      </c>
      <c r="K215" s="80">
        <f>I215/'סכום נכסי הקרן'!$C$42</f>
        <v>3.4446379047294327E-5</v>
      </c>
    </row>
    <row r="216" spans="2:11">
      <c r="B216" s="74" t="s">
        <v>1730</v>
      </c>
      <c r="C216" s="70" t="s">
        <v>1731</v>
      </c>
      <c r="D216" s="75" t="s">
        <v>653</v>
      </c>
      <c r="E216" s="75" t="s">
        <v>113</v>
      </c>
      <c r="F216" s="92">
        <v>44987</v>
      </c>
      <c r="G216" s="77">
        <v>41484710</v>
      </c>
      <c r="H216" s="79">
        <v>2.127926</v>
      </c>
      <c r="I216" s="77">
        <v>882.76403000000005</v>
      </c>
      <c r="J216" s="80">
        <f t="shared" si="3"/>
        <v>-4.1605885683033798E-2</v>
      </c>
      <c r="K216" s="80">
        <f>I216/'סכום נכסי הקרן'!$C$42</f>
        <v>2.7718670294937336E-4</v>
      </c>
    </row>
    <row r="217" spans="2:11">
      <c r="B217" s="74" t="s">
        <v>1732</v>
      </c>
      <c r="C217" s="70" t="s">
        <v>1733</v>
      </c>
      <c r="D217" s="75" t="s">
        <v>653</v>
      </c>
      <c r="E217" s="75" t="s">
        <v>111</v>
      </c>
      <c r="F217" s="92">
        <v>44971</v>
      </c>
      <c r="G217" s="77">
        <v>4336289.554331</v>
      </c>
      <c r="H217" s="79">
        <v>-1.5438719999999999</v>
      </c>
      <c r="I217" s="77">
        <v>-66.946754542999997</v>
      </c>
      <c r="J217" s="80">
        <f t="shared" si="3"/>
        <v>3.155292832180964E-3</v>
      </c>
      <c r="K217" s="80">
        <f>I217/'סכום נכסי הקרן'!$C$42</f>
        <v>-2.1021189733948663E-5</v>
      </c>
    </row>
    <row r="218" spans="2:11">
      <c r="B218" s="74" t="s">
        <v>1734</v>
      </c>
      <c r="C218" s="70" t="s">
        <v>1735</v>
      </c>
      <c r="D218" s="75" t="s">
        <v>653</v>
      </c>
      <c r="E218" s="75" t="s">
        <v>111</v>
      </c>
      <c r="F218" s="92">
        <v>44971</v>
      </c>
      <c r="G218" s="77">
        <v>9601921.1834650002</v>
      </c>
      <c r="H218" s="79">
        <v>-1.389672</v>
      </c>
      <c r="I218" s="77">
        <v>-133.43518082899999</v>
      </c>
      <c r="J218" s="80">
        <f t="shared" si="3"/>
        <v>6.2889840217734251E-3</v>
      </c>
      <c r="K218" s="80">
        <f>I218/'סכום נכסי הקרן'!$C$42</f>
        <v>-4.1898465019518224E-5</v>
      </c>
    </row>
    <row r="219" spans="2:11">
      <c r="B219" s="74" t="s">
        <v>1736</v>
      </c>
      <c r="C219" s="70" t="s">
        <v>1737</v>
      </c>
      <c r="D219" s="75" t="s">
        <v>653</v>
      </c>
      <c r="E219" s="75" t="s">
        <v>111</v>
      </c>
      <c r="F219" s="92">
        <v>44971</v>
      </c>
      <c r="G219" s="77">
        <v>5575309.0742699988</v>
      </c>
      <c r="H219" s="79">
        <v>-1.3416809999999999</v>
      </c>
      <c r="I219" s="77">
        <v>-74.802881069999998</v>
      </c>
      <c r="J219" s="80">
        <f t="shared" si="3"/>
        <v>3.525562905593234E-3</v>
      </c>
      <c r="K219" s="80">
        <f>I219/'סכום נכסי הקרן'!$C$42</f>
        <v>-2.3488002762082856E-5</v>
      </c>
    </row>
    <row r="220" spans="2:11">
      <c r="B220" s="74" t="s">
        <v>1738</v>
      </c>
      <c r="C220" s="70" t="s">
        <v>1739</v>
      </c>
      <c r="D220" s="75" t="s">
        <v>653</v>
      </c>
      <c r="E220" s="75" t="s">
        <v>111</v>
      </c>
      <c r="F220" s="92">
        <v>44971</v>
      </c>
      <c r="G220" s="77">
        <v>11012474.379255002</v>
      </c>
      <c r="H220" s="79">
        <v>-1.2307410000000001</v>
      </c>
      <c r="I220" s="77">
        <v>-135.535076379</v>
      </c>
      <c r="J220" s="80">
        <f t="shared" si="3"/>
        <v>6.3879549938910948E-3</v>
      </c>
      <c r="K220" s="80">
        <f>I220/'סכום נכסי הקרן'!$C$42</f>
        <v>-4.2557829361813146E-5</v>
      </c>
    </row>
    <row r="221" spans="2:11">
      <c r="B221" s="74" t="s">
        <v>1740</v>
      </c>
      <c r="C221" s="70" t="s">
        <v>1741</v>
      </c>
      <c r="D221" s="75" t="s">
        <v>653</v>
      </c>
      <c r="E221" s="75" t="s">
        <v>111</v>
      </c>
      <c r="F221" s="92">
        <v>44987</v>
      </c>
      <c r="G221" s="77">
        <v>966386.90620700002</v>
      </c>
      <c r="H221" s="79">
        <v>1.8158749999999999</v>
      </c>
      <c r="I221" s="77">
        <v>17.548377649999999</v>
      </c>
      <c r="J221" s="80">
        <f t="shared" si="3"/>
        <v>-8.2707923025432427E-4</v>
      </c>
      <c r="K221" s="80">
        <f>I221/'סכום נכסי הקרן'!$C$42</f>
        <v>5.5101666783069671E-6</v>
      </c>
    </row>
    <row r="222" spans="2:11">
      <c r="B222" s="74" t="s">
        <v>1742</v>
      </c>
      <c r="C222" s="70" t="s">
        <v>1743</v>
      </c>
      <c r="D222" s="75" t="s">
        <v>653</v>
      </c>
      <c r="E222" s="75" t="s">
        <v>111</v>
      </c>
      <c r="F222" s="92">
        <v>44987</v>
      </c>
      <c r="G222" s="77">
        <v>4330156.71435</v>
      </c>
      <c r="H222" s="79">
        <v>1.8305560000000001</v>
      </c>
      <c r="I222" s="77">
        <v>79.265924795000004</v>
      </c>
      <c r="J222" s="80">
        <f t="shared" si="3"/>
        <v>-3.7359123089561368E-3</v>
      </c>
      <c r="K222" s="80">
        <f>I222/'סכום נכסי הקרן'!$C$42</f>
        <v>2.4889392412329073E-5</v>
      </c>
    </row>
    <row r="223" spans="2:11">
      <c r="B223" s="74" t="s">
        <v>1744</v>
      </c>
      <c r="C223" s="70" t="s">
        <v>1745</v>
      </c>
      <c r="D223" s="75" t="s">
        <v>653</v>
      </c>
      <c r="E223" s="75" t="s">
        <v>111</v>
      </c>
      <c r="F223" s="92">
        <v>44987</v>
      </c>
      <c r="G223" s="77">
        <v>1350463.753545</v>
      </c>
      <c r="H223" s="79">
        <v>1.8305560000000001</v>
      </c>
      <c r="I223" s="77">
        <v>24.720989317000001</v>
      </c>
      <c r="J223" s="80">
        <f t="shared" si="3"/>
        <v>-1.1651343060439399E-3</v>
      </c>
      <c r="K223" s="80">
        <f>I223/'סכום נכסי הקרן'!$C$42</f>
        <v>7.7623569714614571E-6</v>
      </c>
    </row>
    <row r="224" spans="2:11">
      <c r="B224" s="74" t="s">
        <v>1746</v>
      </c>
      <c r="C224" s="70" t="s">
        <v>1747</v>
      </c>
      <c r="D224" s="75" t="s">
        <v>653</v>
      </c>
      <c r="E224" s="75" t="s">
        <v>115</v>
      </c>
      <c r="F224" s="92">
        <v>44971</v>
      </c>
      <c r="G224" s="77">
        <v>1089047.67</v>
      </c>
      <c r="H224" s="79">
        <v>4.1978660000000003</v>
      </c>
      <c r="I224" s="77">
        <v>45.716760000000001</v>
      </c>
      <c r="J224" s="80">
        <f t="shared" si="3"/>
        <v>-2.1546939224049402E-3</v>
      </c>
      <c r="K224" s="80">
        <f>I224/'סכום נכסי הקרן'!$C$42</f>
        <v>1.4355000366210882E-5</v>
      </c>
    </row>
    <row r="225" spans="2:11">
      <c r="B225" s="74" t="s">
        <v>1748</v>
      </c>
      <c r="C225" s="70" t="s">
        <v>1749</v>
      </c>
      <c r="D225" s="75" t="s">
        <v>653</v>
      </c>
      <c r="E225" s="75" t="s">
        <v>111</v>
      </c>
      <c r="F225" s="92">
        <v>44970</v>
      </c>
      <c r="G225" s="77">
        <v>8822553.2732580006</v>
      </c>
      <c r="H225" s="79">
        <v>1.651397</v>
      </c>
      <c r="I225" s="77">
        <v>145.69538823400001</v>
      </c>
      <c r="J225" s="80">
        <f t="shared" si="3"/>
        <v>-6.8668244982852686E-3</v>
      </c>
      <c r="K225" s="80">
        <f>I225/'סכום נכסי הקרן'!$C$42</f>
        <v>4.5748153444257785E-5</v>
      </c>
    </row>
    <row r="226" spans="2:11">
      <c r="B226" s="74" t="s">
        <v>1748</v>
      </c>
      <c r="C226" s="70" t="s">
        <v>1750</v>
      </c>
      <c r="D226" s="75" t="s">
        <v>653</v>
      </c>
      <c r="E226" s="75" t="s">
        <v>111</v>
      </c>
      <c r="F226" s="92">
        <v>44970</v>
      </c>
      <c r="G226" s="77">
        <v>750636.13</v>
      </c>
      <c r="H226" s="79">
        <v>1.651397</v>
      </c>
      <c r="I226" s="77">
        <v>12.39598</v>
      </c>
      <c r="J226" s="80">
        <f t="shared" si="3"/>
        <v>-5.8423962608577661E-4</v>
      </c>
      <c r="K226" s="80">
        <f>I226/'סכום נכסי הקרן'!$C$42</f>
        <v>3.892320834624824E-6</v>
      </c>
    </row>
    <row r="227" spans="2:11">
      <c r="B227" s="74" t="s">
        <v>1751</v>
      </c>
      <c r="C227" s="70" t="s">
        <v>1752</v>
      </c>
      <c r="D227" s="75" t="s">
        <v>653</v>
      </c>
      <c r="E227" s="75" t="s">
        <v>111</v>
      </c>
      <c r="F227" s="92">
        <v>44970</v>
      </c>
      <c r="G227" s="77">
        <v>1865009.5291769998</v>
      </c>
      <c r="H227" s="79">
        <v>1.6499220000000001</v>
      </c>
      <c r="I227" s="77">
        <v>30.771197648000001</v>
      </c>
      <c r="J227" s="80">
        <f t="shared" si="3"/>
        <v>-1.4502889652999642E-3</v>
      </c>
      <c r="K227" s="80">
        <f>I227/'סכום נכסי הקרן'!$C$42</f>
        <v>9.6621141460109467E-6</v>
      </c>
    </row>
    <row r="228" spans="2:11">
      <c r="B228" s="74" t="s">
        <v>1753</v>
      </c>
      <c r="C228" s="70" t="s">
        <v>1754</v>
      </c>
      <c r="D228" s="75" t="s">
        <v>653</v>
      </c>
      <c r="E228" s="75" t="s">
        <v>111</v>
      </c>
      <c r="F228" s="92">
        <v>44970</v>
      </c>
      <c r="G228" s="77">
        <v>2485745.3868689998</v>
      </c>
      <c r="H228" s="79">
        <v>1.613038</v>
      </c>
      <c r="I228" s="77">
        <v>40.096015696000002</v>
      </c>
      <c r="J228" s="80">
        <f t="shared" si="3"/>
        <v>-1.889780494786251E-3</v>
      </c>
      <c r="K228" s="80">
        <f>I228/'סכום נכסי הקרן'!$C$42</f>
        <v>1.2590094311138349E-5</v>
      </c>
    </row>
    <row r="229" spans="2:11">
      <c r="B229" s="74" t="s">
        <v>1755</v>
      </c>
      <c r="C229" s="70" t="s">
        <v>1756</v>
      </c>
      <c r="D229" s="75" t="s">
        <v>653</v>
      </c>
      <c r="E229" s="75" t="s">
        <v>113</v>
      </c>
      <c r="F229" s="92">
        <v>44845</v>
      </c>
      <c r="G229" s="77">
        <v>1385261.0921149999</v>
      </c>
      <c r="H229" s="79">
        <v>-10.597344</v>
      </c>
      <c r="I229" s="77">
        <v>-146.80088256900001</v>
      </c>
      <c r="J229" s="80">
        <f t="shared" si="3"/>
        <v>6.9189279702915434E-3</v>
      </c>
      <c r="K229" s="80">
        <f>I229/'סכום נכסי הקרן'!$C$42</f>
        <v>-4.6095277159581647E-5</v>
      </c>
    </row>
    <row r="230" spans="2:11">
      <c r="B230" s="74" t="s">
        <v>1757</v>
      </c>
      <c r="C230" s="70" t="s">
        <v>1758</v>
      </c>
      <c r="D230" s="75" t="s">
        <v>653</v>
      </c>
      <c r="E230" s="75" t="s">
        <v>113</v>
      </c>
      <c r="F230" s="92">
        <v>44854</v>
      </c>
      <c r="G230" s="77">
        <v>1952125.6491089999</v>
      </c>
      <c r="H230" s="79">
        <v>-9.6897590000000005</v>
      </c>
      <c r="I230" s="77">
        <v>-189.156263948</v>
      </c>
      <c r="J230" s="80">
        <f t="shared" si="3"/>
        <v>8.915195484403976E-3</v>
      </c>
      <c r="K230" s="80">
        <f>I230/'סכום נכסי הקרן'!$C$42</f>
        <v>-5.9394809217552207E-5</v>
      </c>
    </row>
    <row r="231" spans="2:11">
      <c r="B231" s="74" t="s">
        <v>1759</v>
      </c>
      <c r="C231" s="70" t="s">
        <v>1760</v>
      </c>
      <c r="D231" s="75" t="s">
        <v>653</v>
      </c>
      <c r="E231" s="75" t="s">
        <v>113</v>
      </c>
      <c r="F231" s="92">
        <v>44811</v>
      </c>
      <c r="G231" s="77">
        <v>2493842.2366280002</v>
      </c>
      <c r="H231" s="79">
        <v>-8.4125829999999997</v>
      </c>
      <c r="I231" s="77">
        <v>-209.79654237299999</v>
      </c>
      <c r="J231" s="80">
        <f t="shared" si="3"/>
        <v>9.8880002605756315E-3</v>
      </c>
      <c r="K231" s="80">
        <f>I231/'סכום נכסי הקרן'!$C$42</f>
        <v>-6.5875828527528894E-5</v>
      </c>
    </row>
    <row r="232" spans="2:11">
      <c r="B232" s="74" t="s">
        <v>1761</v>
      </c>
      <c r="C232" s="70" t="s">
        <v>1762</v>
      </c>
      <c r="D232" s="75" t="s">
        <v>653</v>
      </c>
      <c r="E232" s="75" t="s">
        <v>113</v>
      </c>
      <c r="F232" s="92">
        <v>44811</v>
      </c>
      <c r="G232" s="77">
        <v>6570058.8292819997</v>
      </c>
      <c r="H232" s="79">
        <v>-8.3640539999999994</v>
      </c>
      <c r="I232" s="77">
        <v>-549.52328893000004</v>
      </c>
      <c r="J232" s="80">
        <f t="shared" si="3"/>
        <v>2.5899790161801602E-2</v>
      </c>
      <c r="K232" s="80">
        <f>I232/'סכום נכסי הקרן'!$C$42</f>
        <v>-1.7254956418240398E-4</v>
      </c>
    </row>
    <row r="233" spans="2:11">
      <c r="B233" s="74" t="s">
        <v>1763</v>
      </c>
      <c r="C233" s="70" t="s">
        <v>1764</v>
      </c>
      <c r="D233" s="75" t="s">
        <v>653</v>
      </c>
      <c r="E233" s="75" t="s">
        <v>113</v>
      </c>
      <c r="F233" s="92">
        <v>44860</v>
      </c>
      <c r="G233" s="77">
        <v>1500412.4446790002</v>
      </c>
      <c r="H233" s="79">
        <v>-7.1247619999999996</v>
      </c>
      <c r="I233" s="77">
        <v>-106.900809592</v>
      </c>
      <c r="J233" s="80">
        <f t="shared" si="3"/>
        <v>5.0383825259718781E-3</v>
      </c>
      <c r="K233" s="80">
        <f>I233/'סכום נכסי הקרן'!$C$42</f>
        <v>-3.3566708595302901E-5</v>
      </c>
    </row>
    <row r="234" spans="2:11">
      <c r="B234" s="74" t="s">
        <v>1765</v>
      </c>
      <c r="C234" s="70" t="s">
        <v>1766</v>
      </c>
      <c r="D234" s="75" t="s">
        <v>653</v>
      </c>
      <c r="E234" s="75" t="s">
        <v>113</v>
      </c>
      <c r="F234" s="92">
        <v>44861</v>
      </c>
      <c r="G234" s="77">
        <v>1517599.232996</v>
      </c>
      <c r="H234" s="79">
        <v>-6.7711819999999996</v>
      </c>
      <c r="I234" s="77">
        <v>-102.75941151900001</v>
      </c>
      <c r="J234" s="80">
        <f t="shared" si="3"/>
        <v>4.8431927255977352E-3</v>
      </c>
      <c r="K234" s="80">
        <f>I234/'סכום נכסי הקרן'!$C$42</f>
        <v>-3.2266315241650105E-5</v>
      </c>
    </row>
    <row r="235" spans="2:11">
      <c r="B235" s="74" t="s">
        <v>1767</v>
      </c>
      <c r="C235" s="70" t="s">
        <v>1768</v>
      </c>
      <c r="D235" s="75" t="s">
        <v>653</v>
      </c>
      <c r="E235" s="75" t="s">
        <v>113</v>
      </c>
      <c r="F235" s="92">
        <v>44755</v>
      </c>
      <c r="G235" s="77">
        <v>2504340.6461370001</v>
      </c>
      <c r="H235" s="79">
        <v>-5.8416990000000002</v>
      </c>
      <c r="I235" s="77">
        <v>-146.29603664999999</v>
      </c>
      <c r="J235" s="80">
        <f t="shared" si="3"/>
        <v>6.8951338861652786E-3</v>
      </c>
      <c r="K235" s="80">
        <f>I235/'סכום נכסי הקרן'!$C$42</f>
        <v>-4.5936756228699285E-5</v>
      </c>
    </row>
    <row r="236" spans="2:11">
      <c r="B236" s="74" t="s">
        <v>1769</v>
      </c>
      <c r="C236" s="70" t="s">
        <v>1770</v>
      </c>
      <c r="D236" s="75" t="s">
        <v>653</v>
      </c>
      <c r="E236" s="75" t="s">
        <v>113</v>
      </c>
      <c r="F236" s="92">
        <v>44753</v>
      </c>
      <c r="G236" s="77">
        <v>3405798.2056419998</v>
      </c>
      <c r="H236" s="79">
        <v>-5.7254940000000003</v>
      </c>
      <c r="I236" s="77">
        <v>-194.99878211800001</v>
      </c>
      <c r="J236" s="80">
        <f t="shared" si="3"/>
        <v>9.1905614200573204E-3</v>
      </c>
      <c r="K236" s="80">
        <f>I236/'סכום נכסי הקרן'!$C$42</f>
        <v>-6.1229351964456054E-5</v>
      </c>
    </row>
    <row r="237" spans="2:11">
      <c r="B237" s="74" t="s">
        <v>1771</v>
      </c>
      <c r="C237" s="70" t="s">
        <v>1772</v>
      </c>
      <c r="D237" s="75" t="s">
        <v>653</v>
      </c>
      <c r="E237" s="75" t="s">
        <v>113</v>
      </c>
      <c r="F237" s="92">
        <v>44769</v>
      </c>
      <c r="G237" s="77">
        <v>9554524.2276499998</v>
      </c>
      <c r="H237" s="79">
        <v>-5.2050650000000003</v>
      </c>
      <c r="I237" s="77">
        <v>-497.31920862900006</v>
      </c>
      <c r="J237" s="80">
        <f t="shared" si="3"/>
        <v>2.3439339890406512E-2</v>
      </c>
      <c r="K237" s="80">
        <f>I237/'סכום נכסי הקרן'!$C$42</f>
        <v>-1.561575540784824E-4</v>
      </c>
    </row>
    <row r="238" spans="2:11">
      <c r="B238" s="74" t="s">
        <v>1773</v>
      </c>
      <c r="C238" s="70" t="s">
        <v>1774</v>
      </c>
      <c r="D238" s="75" t="s">
        <v>653</v>
      </c>
      <c r="E238" s="75" t="s">
        <v>113</v>
      </c>
      <c r="F238" s="92">
        <v>44769</v>
      </c>
      <c r="G238" s="77">
        <v>10553213.040014001</v>
      </c>
      <c r="H238" s="79">
        <v>-5.154261</v>
      </c>
      <c r="I238" s="77">
        <v>-543.94015021200005</v>
      </c>
      <c r="J238" s="80">
        <f t="shared" si="3"/>
        <v>2.5636649137292904E-2</v>
      </c>
      <c r="K238" s="80">
        <f>I238/'סכום נכסי הקרן'!$C$42</f>
        <v>-1.7079646623011042E-4</v>
      </c>
    </row>
    <row r="239" spans="2:11">
      <c r="B239" s="74" t="s">
        <v>1775</v>
      </c>
      <c r="C239" s="70" t="s">
        <v>1776</v>
      </c>
      <c r="D239" s="75" t="s">
        <v>653</v>
      </c>
      <c r="E239" s="75" t="s">
        <v>113</v>
      </c>
      <c r="F239" s="92">
        <v>44784</v>
      </c>
      <c r="G239" s="77">
        <v>4348123.2010479998</v>
      </c>
      <c r="H239" s="79">
        <v>-3.5158399999999999</v>
      </c>
      <c r="I239" s="77">
        <v>-152.873033768</v>
      </c>
      <c r="J239" s="80">
        <f t="shared" si="3"/>
        <v>7.2051168271661152E-3</v>
      </c>
      <c r="K239" s="80">
        <f>I239/'סכום נכסי הקרן'!$C$42</f>
        <v>-4.8001924364793317E-5</v>
      </c>
    </row>
    <row r="240" spans="2:11">
      <c r="B240" s="74" t="s">
        <v>1777</v>
      </c>
      <c r="C240" s="70" t="s">
        <v>1778</v>
      </c>
      <c r="D240" s="75" t="s">
        <v>653</v>
      </c>
      <c r="E240" s="75" t="s">
        <v>113</v>
      </c>
      <c r="F240" s="92">
        <v>44880</v>
      </c>
      <c r="G240" s="77">
        <v>4794082.9641000004</v>
      </c>
      <c r="H240" s="79">
        <v>-3.478154</v>
      </c>
      <c r="I240" s="77">
        <v>-166.745599137</v>
      </c>
      <c r="J240" s="80">
        <f t="shared" si="3"/>
        <v>7.8589499572643447E-3</v>
      </c>
      <c r="K240" s="80">
        <f>I240/'סכום נכסי הקרן'!$C$42</f>
        <v>-5.2357890993930627E-5</v>
      </c>
    </row>
    <row r="241" spans="2:11">
      <c r="B241" s="74" t="s">
        <v>1779</v>
      </c>
      <c r="C241" s="70" t="s">
        <v>1780</v>
      </c>
      <c r="D241" s="75" t="s">
        <v>653</v>
      </c>
      <c r="E241" s="75" t="s">
        <v>113</v>
      </c>
      <c r="F241" s="92">
        <v>44880</v>
      </c>
      <c r="G241" s="77">
        <v>1744212.8913789999</v>
      </c>
      <c r="H241" s="79">
        <v>-3.4241670000000002</v>
      </c>
      <c r="I241" s="77">
        <v>-59.724768105000003</v>
      </c>
      <c r="J241" s="80">
        <f t="shared" si="3"/>
        <v>2.8149106553677014E-3</v>
      </c>
      <c r="K241" s="80">
        <f>I241/'סכום נכסי הקרן'!$C$42</f>
        <v>-1.8753495829956782E-5</v>
      </c>
    </row>
    <row r="242" spans="2:11">
      <c r="B242" s="74" t="s">
        <v>1781</v>
      </c>
      <c r="C242" s="70" t="s">
        <v>1782</v>
      </c>
      <c r="D242" s="75" t="s">
        <v>653</v>
      </c>
      <c r="E242" s="75" t="s">
        <v>113</v>
      </c>
      <c r="F242" s="92">
        <v>44880</v>
      </c>
      <c r="G242" s="77">
        <v>9509116.2873180006</v>
      </c>
      <c r="H242" s="79">
        <v>-3.3898410000000001</v>
      </c>
      <c r="I242" s="77">
        <v>-322.34395625100001</v>
      </c>
      <c r="J242" s="80">
        <f t="shared" si="3"/>
        <v>1.5192515030767569E-2</v>
      </c>
      <c r="K242" s="80">
        <f>I242/'סכום נכסי הקרן'!$C$42</f>
        <v>-1.0121556317702675E-4</v>
      </c>
    </row>
    <row r="243" spans="2:11">
      <c r="B243" s="74" t="s">
        <v>1783</v>
      </c>
      <c r="C243" s="70" t="s">
        <v>1784</v>
      </c>
      <c r="D243" s="75" t="s">
        <v>653</v>
      </c>
      <c r="E243" s="75" t="s">
        <v>113</v>
      </c>
      <c r="F243" s="92">
        <v>44903</v>
      </c>
      <c r="G243" s="77">
        <v>3160668.6238409998</v>
      </c>
      <c r="H243" s="79">
        <v>-2.5326499999999998</v>
      </c>
      <c r="I243" s="77">
        <v>-80.048665189000005</v>
      </c>
      <c r="J243" s="80">
        <f t="shared" si="3"/>
        <v>3.7728039427852326E-3</v>
      </c>
      <c r="K243" s="80">
        <f>I243/'סכום נכסי הקרן'!$C$42</f>
        <v>-2.5135171829823183E-5</v>
      </c>
    </row>
    <row r="244" spans="2:11">
      <c r="B244" s="74" t="s">
        <v>1785</v>
      </c>
      <c r="C244" s="70" t="s">
        <v>1786</v>
      </c>
      <c r="D244" s="75" t="s">
        <v>653</v>
      </c>
      <c r="E244" s="75" t="s">
        <v>113</v>
      </c>
      <c r="F244" s="92">
        <v>44984</v>
      </c>
      <c r="G244" s="77">
        <v>264014.46696799999</v>
      </c>
      <c r="H244" s="79">
        <v>-2.7607870000000001</v>
      </c>
      <c r="I244" s="77">
        <v>-7.2888777899999999</v>
      </c>
      <c r="J244" s="80">
        <f t="shared" si="3"/>
        <v>3.4353485844721608E-4</v>
      </c>
      <c r="K244" s="80">
        <f>I244/'סכום נכסי הקרן'!$C$42</f>
        <v>-2.2886976974027983E-6</v>
      </c>
    </row>
    <row r="245" spans="2:11">
      <c r="B245" s="74" t="s">
        <v>1787</v>
      </c>
      <c r="C245" s="70" t="s">
        <v>1788</v>
      </c>
      <c r="D245" s="75" t="s">
        <v>653</v>
      </c>
      <c r="E245" s="75" t="s">
        <v>113</v>
      </c>
      <c r="F245" s="92">
        <v>44907</v>
      </c>
      <c r="G245" s="77">
        <v>2736099.5422210004</v>
      </c>
      <c r="H245" s="79">
        <v>-2.0496029999999998</v>
      </c>
      <c r="I245" s="77">
        <v>-56.079190142999998</v>
      </c>
      <c r="J245" s="80">
        <f t="shared" si="3"/>
        <v>2.6430895403461033E-3</v>
      </c>
      <c r="K245" s="80">
        <f>I245/'סכום נכסי הקרן'!$C$42</f>
        <v>-1.760878931576898E-5</v>
      </c>
    </row>
    <row r="246" spans="2:11">
      <c r="B246" s="74" t="s">
        <v>1789</v>
      </c>
      <c r="C246" s="70" t="s">
        <v>1790</v>
      </c>
      <c r="D246" s="75" t="s">
        <v>653</v>
      </c>
      <c r="E246" s="75" t="s">
        <v>113</v>
      </c>
      <c r="F246" s="92">
        <v>44900</v>
      </c>
      <c r="G246" s="77">
        <v>1767459.136042</v>
      </c>
      <c r="H246" s="79">
        <v>-1.978361</v>
      </c>
      <c r="I246" s="77">
        <v>-34.966716700999996</v>
      </c>
      <c r="J246" s="80">
        <f t="shared" si="3"/>
        <v>1.6480295620708906E-3</v>
      </c>
      <c r="K246" s="80">
        <f>I246/'סכום נכסי הקרן'!$C$42</f>
        <v>-1.0979501413662016E-5</v>
      </c>
    </row>
    <row r="247" spans="2:11">
      <c r="B247" s="74" t="s">
        <v>1791</v>
      </c>
      <c r="C247" s="70" t="s">
        <v>1792</v>
      </c>
      <c r="D247" s="75" t="s">
        <v>653</v>
      </c>
      <c r="E247" s="75" t="s">
        <v>113</v>
      </c>
      <c r="F247" s="92">
        <v>44907</v>
      </c>
      <c r="G247" s="77">
        <v>8583330.8709009998</v>
      </c>
      <c r="H247" s="79">
        <v>-2.08243</v>
      </c>
      <c r="I247" s="77">
        <v>-178.74186303899998</v>
      </c>
      <c r="J247" s="80">
        <f t="shared" si="3"/>
        <v>8.4243504126160617E-3</v>
      </c>
      <c r="K247" s="80">
        <f>I247/'סכום נכסי הקרן'!$C$42</f>
        <v>-5.6124701518262886E-5</v>
      </c>
    </row>
    <row r="248" spans="2:11">
      <c r="B248" s="74" t="s">
        <v>1793</v>
      </c>
      <c r="C248" s="70" t="s">
        <v>1794</v>
      </c>
      <c r="D248" s="75" t="s">
        <v>653</v>
      </c>
      <c r="E248" s="75" t="s">
        <v>113</v>
      </c>
      <c r="F248" s="92">
        <v>44907</v>
      </c>
      <c r="G248" s="77">
        <v>2213212.0819720002</v>
      </c>
      <c r="H248" s="79">
        <v>-2.0356879999999999</v>
      </c>
      <c r="I248" s="77">
        <v>-45.054086589000001</v>
      </c>
      <c r="J248" s="80">
        <f t="shared" si="3"/>
        <v>2.123461211004984E-3</v>
      </c>
      <c r="K248" s="80">
        <f>I248/'סכום נכסי הקרן'!$C$42</f>
        <v>-1.4146921817827681E-5</v>
      </c>
    </row>
    <row r="249" spans="2:11">
      <c r="B249" s="74" t="s">
        <v>1795</v>
      </c>
      <c r="C249" s="70" t="s">
        <v>1796</v>
      </c>
      <c r="D249" s="75" t="s">
        <v>653</v>
      </c>
      <c r="E249" s="75" t="s">
        <v>113</v>
      </c>
      <c r="F249" s="92">
        <v>44979</v>
      </c>
      <c r="G249" s="77">
        <v>6067607.5233619995</v>
      </c>
      <c r="H249" s="79">
        <v>-2.0747239999999998</v>
      </c>
      <c r="I249" s="77">
        <v>-125.886099981</v>
      </c>
      <c r="J249" s="80">
        <f t="shared" si="3"/>
        <v>5.9331854344953873E-3</v>
      </c>
      <c r="K249" s="80">
        <f>I249/'סכום נכסי הקרן'!$C$42</f>
        <v>-3.9528063916343035E-5</v>
      </c>
    </row>
    <row r="250" spans="2:11">
      <c r="B250" s="74" t="s">
        <v>1797</v>
      </c>
      <c r="C250" s="70" t="s">
        <v>1798</v>
      </c>
      <c r="D250" s="75" t="s">
        <v>653</v>
      </c>
      <c r="E250" s="75" t="s">
        <v>113</v>
      </c>
      <c r="F250" s="92">
        <v>44987</v>
      </c>
      <c r="G250" s="77">
        <v>7378889.3279050002</v>
      </c>
      <c r="H250" s="79">
        <v>-2.160088</v>
      </c>
      <c r="I250" s="77">
        <v>-159.39049615900001</v>
      </c>
      <c r="J250" s="80">
        <f t="shared" si="3"/>
        <v>7.5122938144108475E-3</v>
      </c>
      <c r="K250" s="80">
        <f>I250/'סכום נכסי הקרן'!$C$42</f>
        <v>-5.0048398677705492E-5</v>
      </c>
    </row>
    <row r="251" spans="2:11">
      <c r="B251" s="74" t="s">
        <v>1799</v>
      </c>
      <c r="C251" s="70" t="s">
        <v>1800</v>
      </c>
      <c r="D251" s="75" t="s">
        <v>653</v>
      </c>
      <c r="E251" s="75" t="s">
        <v>113</v>
      </c>
      <c r="F251" s="92">
        <v>44987</v>
      </c>
      <c r="G251" s="77">
        <v>2216148.885123</v>
      </c>
      <c r="H251" s="79">
        <v>-2.160088</v>
      </c>
      <c r="I251" s="77">
        <v>-47.870764175999994</v>
      </c>
      <c r="J251" s="80">
        <f t="shared" si="3"/>
        <v>2.2562151086583417E-3</v>
      </c>
      <c r="K251" s="80">
        <f>I251/'סכום נכסי הקרן'!$C$42</f>
        <v>-1.5031354743364899E-5</v>
      </c>
    </row>
    <row r="252" spans="2:11">
      <c r="B252" s="74" t="s">
        <v>1801</v>
      </c>
      <c r="C252" s="70" t="s">
        <v>1802</v>
      </c>
      <c r="D252" s="75" t="s">
        <v>653</v>
      </c>
      <c r="E252" s="75" t="s">
        <v>113</v>
      </c>
      <c r="F252" s="92">
        <v>44987</v>
      </c>
      <c r="G252" s="77">
        <v>6205622.239906</v>
      </c>
      <c r="H252" s="79">
        <v>-2.1534149999999999</v>
      </c>
      <c r="I252" s="77">
        <v>-133.63277808499998</v>
      </c>
      <c r="J252" s="80">
        <f t="shared" si="3"/>
        <v>6.2982970528497103E-3</v>
      </c>
      <c r="K252" s="80">
        <f>I252/'סכום נכסי הקרן'!$C$42</f>
        <v>-4.196051028874208E-5</v>
      </c>
    </row>
    <row r="253" spans="2:11">
      <c r="B253" s="74" t="s">
        <v>1803</v>
      </c>
      <c r="C253" s="70" t="s">
        <v>1804</v>
      </c>
      <c r="D253" s="75" t="s">
        <v>653</v>
      </c>
      <c r="E253" s="75" t="s">
        <v>113</v>
      </c>
      <c r="F253" s="92">
        <v>44991</v>
      </c>
      <c r="G253" s="77">
        <v>2842097.4542740001</v>
      </c>
      <c r="H253" s="79">
        <v>-1.965017</v>
      </c>
      <c r="I253" s="77">
        <v>-55.847696847000002</v>
      </c>
      <c r="J253" s="80">
        <f t="shared" si="3"/>
        <v>2.6321789421766642E-3</v>
      </c>
      <c r="K253" s="80">
        <f>I253/'סכום נכסי הקרן'!$C$42</f>
        <v>-1.7536100736157141E-5</v>
      </c>
    </row>
    <row r="254" spans="2:11">
      <c r="B254" s="74" t="s">
        <v>1805</v>
      </c>
      <c r="C254" s="70" t="s">
        <v>1806</v>
      </c>
      <c r="D254" s="75" t="s">
        <v>653</v>
      </c>
      <c r="E254" s="75" t="s">
        <v>113</v>
      </c>
      <c r="F254" s="92">
        <v>44910</v>
      </c>
      <c r="G254" s="77">
        <v>3914435.9660939998</v>
      </c>
      <c r="H254" s="79">
        <v>-1.5356620000000001</v>
      </c>
      <c r="I254" s="77">
        <v>-60.112490655000002</v>
      </c>
      <c r="J254" s="80">
        <f t="shared" si="3"/>
        <v>2.8331845536506144E-3</v>
      </c>
      <c r="K254" s="80">
        <f>I254/'סכום נכסי הקרן'!$C$42</f>
        <v>-1.8875240182514534E-5</v>
      </c>
    </row>
    <row r="255" spans="2:11">
      <c r="B255" s="74" t="s">
        <v>1807</v>
      </c>
      <c r="C255" s="70" t="s">
        <v>1808</v>
      </c>
      <c r="D255" s="75" t="s">
        <v>653</v>
      </c>
      <c r="E255" s="75" t="s">
        <v>113</v>
      </c>
      <c r="F255" s="92">
        <v>44970</v>
      </c>
      <c r="G255" s="77">
        <v>677195.767551</v>
      </c>
      <c r="H255" s="79">
        <v>-1.6258790000000001</v>
      </c>
      <c r="I255" s="77">
        <v>-11.010383666999997</v>
      </c>
      <c r="J255" s="80">
        <f t="shared" si="3"/>
        <v>5.1893456077446243E-4</v>
      </c>
      <c r="K255" s="80">
        <f>I255/'סכום נכסי הקרן'!$C$42</f>
        <v>-3.4572454734742197E-6</v>
      </c>
    </row>
    <row r="256" spans="2:11">
      <c r="B256" s="74" t="s">
        <v>1809</v>
      </c>
      <c r="C256" s="70" t="s">
        <v>1810</v>
      </c>
      <c r="D256" s="75" t="s">
        <v>653</v>
      </c>
      <c r="E256" s="75" t="s">
        <v>113</v>
      </c>
      <c r="F256" s="92">
        <v>45005</v>
      </c>
      <c r="G256" s="77">
        <v>2680039.6927689998</v>
      </c>
      <c r="H256" s="79">
        <v>-1.4743010000000001</v>
      </c>
      <c r="I256" s="77">
        <v>-39.511844683</v>
      </c>
      <c r="J256" s="80">
        <f t="shared" si="3"/>
        <v>1.8622477096248301E-3</v>
      </c>
      <c r="K256" s="80">
        <f>I256/'סכום נכסי הקרן'!$C$42</f>
        <v>-1.2406665408793896E-5</v>
      </c>
    </row>
    <row r="257" spans="2:11">
      <c r="B257" s="74" t="s">
        <v>1811</v>
      </c>
      <c r="C257" s="70" t="s">
        <v>1812</v>
      </c>
      <c r="D257" s="75" t="s">
        <v>653</v>
      </c>
      <c r="E257" s="75" t="s">
        <v>113</v>
      </c>
      <c r="F257" s="92">
        <v>45005</v>
      </c>
      <c r="G257" s="77">
        <v>1787727.214129</v>
      </c>
      <c r="H257" s="79">
        <v>-1.4156040000000001</v>
      </c>
      <c r="I257" s="77">
        <v>-25.307144172000001</v>
      </c>
      <c r="J257" s="80">
        <f t="shared" si="3"/>
        <v>1.1927605924136795E-3</v>
      </c>
      <c r="K257" s="80">
        <f>I257/'סכום נכסי הקרן'!$C$42</f>
        <v>-7.9464087974915886E-6</v>
      </c>
    </row>
    <row r="258" spans="2:11">
      <c r="B258" s="74" t="s">
        <v>1813</v>
      </c>
      <c r="C258" s="70" t="s">
        <v>1814</v>
      </c>
      <c r="D258" s="75" t="s">
        <v>653</v>
      </c>
      <c r="E258" s="75" t="s">
        <v>113</v>
      </c>
      <c r="F258" s="92">
        <v>45005</v>
      </c>
      <c r="G258" s="77">
        <v>2780687.6594750001</v>
      </c>
      <c r="H258" s="79">
        <v>-1.387454</v>
      </c>
      <c r="I258" s="77">
        <v>-38.580767839000004</v>
      </c>
      <c r="J258" s="80">
        <f t="shared" si="3"/>
        <v>1.8183647744155378E-3</v>
      </c>
      <c r="K258" s="80">
        <f>I258/'סכום נכסי הקרן'!$C$42</f>
        <v>-1.2114308548058569E-5</v>
      </c>
    </row>
    <row r="259" spans="2:11">
      <c r="B259" s="74" t="s">
        <v>1815</v>
      </c>
      <c r="C259" s="70" t="s">
        <v>1816</v>
      </c>
      <c r="D259" s="75" t="s">
        <v>653</v>
      </c>
      <c r="E259" s="75" t="s">
        <v>114</v>
      </c>
      <c r="F259" s="92">
        <v>44888</v>
      </c>
      <c r="G259" s="77">
        <v>2165385</v>
      </c>
      <c r="H259" s="79">
        <v>-3.2620960000000001</v>
      </c>
      <c r="I259" s="77">
        <v>-70.636929999999992</v>
      </c>
      <c r="J259" s="80">
        <f t="shared" si="3"/>
        <v>3.3292158886225353E-3</v>
      </c>
      <c r="K259" s="80">
        <f>I259/'סכום נכסי הקרן'!$C$42</f>
        <v>-2.21798998008173E-5</v>
      </c>
    </row>
    <row r="260" spans="2:11">
      <c r="B260" s="74" t="s">
        <v>1815</v>
      </c>
      <c r="C260" s="70" t="s">
        <v>1817</v>
      </c>
      <c r="D260" s="75" t="s">
        <v>653</v>
      </c>
      <c r="E260" s="75" t="s">
        <v>114</v>
      </c>
      <c r="F260" s="92">
        <v>44888</v>
      </c>
      <c r="G260" s="77">
        <v>4261590.9166430002</v>
      </c>
      <c r="H260" s="79">
        <v>-3.2620960000000001</v>
      </c>
      <c r="I260" s="77">
        <v>-139.017172356</v>
      </c>
      <c r="J260" s="80">
        <f t="shared" si="3"/>
        <v>6.5520709775888156E-3</v>
      </c>
      <c r="K260" s="80">
        <f>I260/'סכום נכסי הקרן'!$C$42</f>
        <v>-4.3651202755400454E-5</v>
      </c>
    </row>
    <row r="261" spans="2:11">
      <c r="B261" s="74" t="s">
        <v>1818</v>
      </c>
      <c r="C261" s="70" t="s">
        <v>1819</v>
      </c>
      <c r="D261" s="75" t="s">
        <v>653</v>
      </c>
      <c r="E261" s="75" t="s">
        <v>114</v>
      </c>
      <c r="F261" s="92">
        <v>44888</v>
      </c>
      <c r="G261" s="77">
        <v>1982135.3100670001</v>
      </c>
      <c r="H261" s="79">
        <v>-3.2620960000000001</v>
      </c>
      <c r="I261" s="77">
        <v>-64.659149827000007</v>
      </c>
      <c r="J261" s="80">
        <f t="shared" si="3"/>
        <v>3.0474748683001016E-3</v>
      </c>
      <c r="K261" s="80">
        <f>I261/'סכום נכסי הקרן'!$C$42</f>
        <v>-2.0302884969220683E-5</v>
      </c>
    </row>
    <row r="262" spans="2:11">
      <c r="B262" s="74" t="s">
        <v>1820</v>
      </c>
      <c r="C262" s="70" t="s">
        <v>1821</v>
      </c>
      <c r="D262" s="75" t="s">
        <v>653</v>
      </c>
      <c r="E262" s="75" t="s">
        <v>114</v>
      </c>
      <c r="F262" s="92">
        <v>44888</v>
      </c>
      <c r="G262" s="77">
        <v>3470184.51248</v>
      </c>
      <c r="H262" s="79">
        <v>-3.2190159999999999</v>
      </c>
      <c r="I262" s="77">
        <v>-111.705792562</v>
      </c>
      <c r="J262" s="80">
        <f t="shared" si="3"/>
        <v>5.2648479973377016E-3</v>
      </c>
      <c r="K262" s="80">
        <f>I262/'סכום נכסי הקרן'!$C$42</f>
        <v>-3.5075466702701298E-5</v>
      </c>
    </row>
    <row r="263" spans="2:11">
      <c r="B263" s="74" t="s">
        <v>1822</v>
      </c>
      <c r="C263" s="70" t="s">
        <v>1823</v>
      </c>
      <c r="D263" s="75" t="s">
        <v>653</v>
      </c>
      <c r="E263" s="75" t="s">
        <v>114</v>
      </c>
      <c r="F263" s="92">
        <v>44966</v>
      </c>
      <c r="G263" s="77">
        <v>7550582.9473670004</v>
      </c>
      <c r="H263" s="79">
        <v>-1.7383710000000001</v>
      </c>
      <c r="I263" s="77">
        <v>-131.257144907</v>
      </c>
      <c r="J263" s="80">
        <f t="shared" si="3"/>
        <v>6.1863301862016785E-3</v>
      </c>
      <c r="K263" s="80">
        <f>I263/'סכום נכסי הקרן'!$C$42</f>
        <v>-4.1214564706855423E-5</v>
      </c>
    </row>
    <row r="264" spans="2:11">
      <c r="B264" s="74" t="s">
        <v>1824</v>
      </c>
      <c r="C264" s="70" t="s">
        <v>1825</v>
      </c>
      <c r="D264" s="75" t="s">
        <v>653</v>
      </c>
      <c r="E264" s="75" t="s">
        <v>114</v>
      </c>
      <c r="F264" s="92">
        <v>44966</v>
      </c>
      <c r="G264" s="77">
        <v>4809246.6649139998</v>
      </c>
      <c r="H264" s="79">
        <v>-1.736699</v>
      </c>
      <c r="I264" s="77">
        <v>-83.522139496000008</v>
      </c>
      <c r="J264" s="80">
        <f t="shared" si="3"/>
        <v>3.9365135752903058E-3</v>
      </c>
      <c r="K264" s="80">
        <f>I264/'סכום נכסי הקרן'!$C$42</f>
        <v>-2.6225838030774631E-5</v>
      </c>
    </row>
    <row r="265" spans="2:11">
      <c r="B265" s="74" t="s">
        <v>1826</v>
      </c>
      <c r="C265" s="70" t="s">
        <v>1827</v>
      </c>
      <c r="D265" s="75" t="s">
        <v>653</v>
      </c>
      <c r="E265" s="75" t="s">
        <v>114</v>
      </c>
      <c r="F265" s="92">
        <v>44966</v>
      </c>
      <c r="G265" s="77">
        <v>7050279.9169859998</v>
      </c>
      <c r="H265" s="79">
        <v>-1.6940820000000001</v>
      </c>
      <c r="I265" s="77">
        <v>-119.43750248500001</v>
      </c>
      <c r="J265" s="80">
        <f t="shared" si="3"/>
        <v>5.6292541446868599E-3</v>
      </c>
      <c r="K265" s="80">
        <f>I265/'סכום נכסי הקרן'!$C$42</f>
        <v>-3.7503213086655488E-5</v>
      </c>
    </row>
    <row r="266" spans="2:11">
      <c r="B266" s="74" t="s">
        <v>1828</v>
      </c>
      <c r="C266" s="70" t="s">
        <v>1829</v>
      </c>
      <c r="D266" s="75" t="s">
        <v>653</v>
      </c>
      <c r="E266" s="75" t="s">
        <v>114</v>
      </c>
      <c r="F266" s="92">
        <v>44781</v>
      </c>
      <c r="G266" s="77">
        <v>4031014.6421770002</v>
      </c>
      <c r="H266" s="79">
        <v>-1.4801569999999999</v>
      </c>
      <c r="I266" s="77">
        <v>-59.665346884999998</v>
      </c>
      <c r="J266" s="80">
        <f t="shared" si="3"/>
        <v>2.8121100513529835E-3</v>
      </c>
      <c r="K266" s="80">
        <f>I266/'סכום נכסי הקרן'!$C$42</f>
        <v>-1.873483764781831E-5</v>
      </c>
    </row>
    <row r="267" spans="2:11">
      <c r="B267" s="74" t="s">
        <v>1830</v>
      </c>
      <c r="C267" s="70" t="s">
        <v>1831</v>
      </c>
      <c r="D267" s="75" t="s">
        <v>653</v>
      </c>
      <c r="E267" s="75" t="s">
        <v>114</v>
      </c>
      <c r="F267" s="92">
        <v>44781</v>
      </c>
      <c r="G267" s="77">
        <v>1010179.873581</v>
      </c>
      <c r="H267" s="79">
        <v>-1.3761319999999999</v>
      </c>
      <c r="I267" s="77">
        <v>-13.901408548999999</v>
      </c>
      <c r="J267" s="80">
        <f t="shared" si="3"/>
        <v>6.5519254893387836E-4</v>
      </c>
      <c r="K267" s="80">
        <f>I267/'סכום נכסי הקרן'!$C$42</f>
        <v>-4.3650233483681274E-6</v>
      </c>
    </row>
    <row r="268" spans="2:11">
      <c r="B268" s="74" t="s">
        <v>1832</v>
      </c>
      <c r="C268" s="70" t="s">
        <v>1833</v>
      </c>
      <c r="D268" s="75" t="s">
        <v>653</v>
      </c>
      <c r="E268" s="75" t="s">
        <v>114</v>
      </c>
      <c r="F268" s="92">
        <v>44909</v>
      </c>
      <c r="G268" s="77">
        <v>2568772.0804130002</v>
      </c>
      <c r="H268" s="79">
        <v>0.40015200000000001</v>
      </c>
      <c r="I268" s="77">
        <v>10.279005547000001</v>
      </c>
      <c r="J268" s="80">
        <f t="shared" ref="J268:J281" si="4">IFERROR(I268/$I$11,0)</f>
        <v>-4.8446370172530967E-4</v>
      </c>
      <c r="K268" s="80">
        <f>I268/'סכום נכסי הקרן'!$C$42</f>
        <v>3.2275937400521971E-6</v>
      </c>
    </row>
    <row r="269" spans="2:11">
      <c r="B269" s="74" t="s">
        <v>1834</v>
      </c>
      <c r="C269" s="70" t="s">
        <v>1835</v>
      </c>
      <c r="D269" s="75" t="s">
        <v>653</v>
      </c>
      <c r="E269" s="75" t="s">
        <v>114</v>
      </c>
      <c r="F269" s="92">
        <v>44908</v>
      </c>
      <c r="G269" s="77">
        <v>3604069.6454440001</v>
      </c>
      <c r="H269" s="79">
        <v>0.68601999999999996</v>
      </c>
      <c r="I269" s="77">
        <v>24.724654929</v>
      </c>
      <c r="J269" s="80">
        <f t="shared" si="4"/>
        <v>-1.1653070713907906E-3</v>
      </c>
      <c r="K269" s="80">
        <f>I269/'סכום נכסי הקרן'!$C$42</f>
        <v>7.7635079686362873E-6</v>
      </c>
    </row>
    <row r="270" spans="2:11">
      <c r="B270" s="74" t="s">
        <v>1836</v>
      </c>
      <c r="C270" s="70" t="s">
        <v>1837</v>
      </c>
      <c r="D270" s="75" t="s">
        <v>653</v>
      </c>
      <c r="E270" s="75" t="s">
        <v>111</v>
      </c>
      <c r="F270" s="92">
        <v>44971</v>
      </c>
      <c r="G270" s="77">
        <v>14376069.42</v>
      </c>
      <c r="H270" s="79">
        <v>1.34762</v>
      </c>
      <c r="I270" s="77">
        <v>193.73482999999999</v>
      </c>
      <c r="J270" s="80">
        <f t="shared" si="4"/>
        <v>-9.1309896142936255E-3</v>
      </c>
      <c r="K270" s="80">
        <f>I270/'סכום נכסי הקרן'!$C$42</f>
        <v>6.0832472721115903E-5</v>
      </c>
    </row>
    <row r="271" spans="2:11">
      <c r="B271" s="76"/>
      <c r="C271" s="70"/>
      <c r="D271" s="70"/>
      <c r="E271" s="70"/>
      <c r="F271" s="70"/>
      <c r="G271" s="77"/>
      <c r="H271" s="79"/>
      <c r="I271" s="70"/>
      <c r="J271" s="80"/>
      <c r="K271" s="70"/>
    </row>
    <row r="272" spans="2:11">
      <c r="B272" s="86" t="s">
        <v>177</v>
      </c>
      <c r="C272" s="73"/>
      <c r="D272" s="73"/>
      <c r="E272" s="73"/>
      <c r="F272" s="73"/>
      <c r="G272" s="81"/>
      <c r="H272" s="83"/>
      <c r="I272" s="81">
        <v>-1503.6872209940002</v>
      </c>
      <c r="J272" s="84">
        <f t="shared" si="4"/>
        <v>7.0870851658642181E-2</v>
      </c>
      <c r="K272" s="84">
        <f>I272/'סכום נכסי הקרן'!$C$42</f>
        <v>-4.721557391213965E-4</v>
      </c>
    </row>
    <row r="273" spans="2:11">
      <c r="B273" s="72" t="s">
        <v>170</v>
      </c>
      <c r="C273" s="73"/>
      <c r="D273" s="73"/>
      <c r="E273" s="73"/>
      <c r="F273" s="73"/>
      <c r="G273" s="81"/>
      <c r="H273" s="83"/>
      <c r="I273" s="81">
        <v>-1503.6872209940002</v>
      </c>
      <c r="J273" s="84">
        <f t="shared" si="4"/>
        <v>7.0870851658642181E-2</v>
      </c>
      <c r="K273" s="84">
        <f>I273/'סכום נכסי הקרן'!$C$42</f>
        <v>-4.721557391213965E-4</v>
      </c>
    </row>
    <row r="274" spans="2:11">
      <c r="B274" s="74" t="s">
        <v>1838</v>
      </c>
      <c r="C274" s="70" t="s">
        <v>1839</v>
      </c>
      <c r="D274" s="75" t="s">
        <v>653</v>
      </c>
      <c r="E274" s="75" t="s">
        <v>120</v>
      </c>
      <c r="F274" s="92">
        <v>44909</v>
      </c>
      <c r="G274" s="77">
        <v>16081769.266742999</v>
      </c>
      <c r="H274" s="79">
        <v>1.126398</v>
      </c>
      <c r="I274" s="77">
        <v>181.144650076</v>
      </c>
      <c r="J274" s="80">
        <f t="shared" si="4"/>
        <v>-8.5375970780721729E-3</v>
      </c>
      <c r="K274" s="80">
        <f>I274/'סכום נכסי הקרן'!$C$42</f>
        <v>5.6879173374887501E-5</v>
      </c>
    </row>
    <row r="275" spans="2:11">
      <c r="B275" s="74" t="s">
        <v>1840</v>
      </c>
      <c r="C275" s="70" t="s">
        <v>1841</v>
      </c>
      <c r="D275" s="75" t="s">
        <v>653</v>
      </c>
      <c r="E275" s="75" t="s">
        <v>111</v>
      </c>
      <c r="F275" s="92">
        <v>44868</v>
      </c>
      <c r="G275" s="77">
        <v>9312637.1312300004</v>
      </c>
      <c r="H275" s="79">
        <v>5.6490989999999996</v>
      </c>
      <c r="I275" s="77">
        <v>526.08011523300001</v>
      </c>
      <c r="J275" s="80">
        <f t="shared" si="4"/>
        <v>-2.4794881067482379E-2</v>
      </c>
      <c r="K275" s="80">
        <f>I275/'סכום נכסי הקרן'!$C$42</f>
        <v>1.6518843957502626E-4</v>
      </c>
    </row>
    <row r="276" spans="2:11">
      <c r="B276" s="74" t="s">
        <v>1842</v>
      </c>
      <c r="C276" s="70" t="s">
        <v>1843</v>
      </c>
      <c r="D276" s="75" t="s">
        <v>653</v>
      </c>
      <c r="E276" s="75" t="s">
        <v>111</v>
      </c>
      <c r="F276" s="92">
        <v>44972</v>
      </c>
      <c r="G276" s="77">
        <v>41233136.665916003</v>
      </c>
      <c r="H276" s="79">
        <v>-1.1627050000000001</v>
      </c>
      <c r="I276" s="77">
        <v>-479.419670494</v>
      </c>
      <c r="J276" s="80">
        <f t="shared" si="4"/>
        <v>2.2595709982395969E-2</v>
      </c>
      <c r="K276" s="80">
        <f>I276/'סכום נכסי הקרן'!$C$42</f>
        <v>-1.5053712348622408E-4</v>
      </c>
    </row>
    <row r="277" spans="2:11">
      <c r="B277" s="74" t="s">
        <v>1842</v>
      </c>
      <c r="C277" s="70" t="s">
        <v>1844</v>
      </c>
      <c r="D277" s="75" t="s">
        <v>653</v>
      </c>
      <c r="E277" s="75" t="s">
        <v>111</v>
      </c>
      <c r="F277" s="92">
        <v>44712</v>
      </c>
      <c r="G277" s="77">
        <v>57866707.379883997</v>
      </c>
      <c r="H277" s="79">
        <v>-1.6457630000000001</v>
      </c>
      <c r="I277" s="77">
        <v>-952.34904183700007</v>
      </c>
      <c r="J277" s="80">
        <f t="shared" si="4"/>
        <v>4.4885523218494754E-2</v>
      </c>
      <c r="K277" s="80">
        <f>I277/'סכום נכסי הקרן'!$C$42</f>
        <v>-2.9903630187989519E-4</v>
      </c>
    </row>
    <row r="278" spans="2:11">
      <c r="B278" s="74" t="s">
        <v>1842</v>
      </c>
      <c r="C278" s="70" t="s">
        <v>1845</v>
      </c>
      <c r="D278" s="75" t="s">
        <v>653</v>
      </c>
      <c r="E278" s="75" t="s">
        <v>111</v>
      </c>
      <c r="F278" s="92">
        <v>44788</v>
      </c>
      <c r="G278" s="77">
        <v>41778309.452133</v>
      </c>
      <c r="H278" s="79">
        <v>-3.8102130000000001</v>
      </c>
      <c r="I278" s="77">
        <v>-1591.8423736769996</v>
      </c>
      <c r="J278" s="80">
        <f t="shared" si="4"/>
        <v>7.5025725532353663E-2</v>
      </c>
      <c r="K278" s="80">
        <f>I278/'סכום נכסי הקרן'!$C$42</f>
        <v>-4.9983633698195864E-4</v>
      </c>
    </row>
    <row r="279" spans="2:11">
      <c r="B279" s="74" t="s">
        <v>1846</v>
      </c>
      <c r="C279" s="70" t="s">
        <v>1847</v>
      </c>
      <c r="D279" s="75" t="s">
        <v>653</v>
      </c>
      <c r="E279" s="75" t="s">
        <v>111</v>
      </c>
      <c r="F279" s="92">
        <v>44946</v>
      </c>
      <c r="G279" s="77">
        <v>6212973.6786450008</v>
      </c>
      <c r="H279" s="79">
        <v>-1.4855400000000001</v>
      </c>
      <c r="I279" s="77">
        <v>-92.296208178000001</v>
      </c>
      <c r="J279" s="80">
        <f t="shared" si="4"/>
        <v>4.3500475279122522E-3</v>
      </c>
      <c r="K279" s="80">
        <f>I279/'סכום נכסי הקרן'!$C$42</f>
        <v>-2.8980883645189769E-5</v>
      </c>
    </row>
    <row r="280" spans="2:11">
      <c r="B280" s="74" t="s">
        <v>1848</v>
      </c>
      <c r="C280" s="70" t="s">
        <v>1849</v>
      </c>
      <c r="D280" s="75" t="s">
        <v>653</v>
      </c>
      <c r="E280" s="75" t="s">
        <v>120</v>
      </c>
      <c r="F280" s="92">
        <v>44715</v>
      </c>
      <c r="G280" s="77">
        <v>9622394.1168019995</v>
      </c>
      <c r="H280" s="79">
        <v>6.4239090000000001</v>
      </c>
      <c r="I280" s="77">
        <v>618.133821152</v>
      </c>
      <c r="J280" s="80">
        <f t="shared" si="4"/>
        <v>-2.913349912962241E-2</v>
      </c>
      <c r="K280" s="80">
        <f>I280/'סכום נכסי הקרן'!$C$42</f>
        <v>1.9409317784121821E-4</v>
      </c>
    </row>
    <row r="281" spans="2:11">
      <c r="B281" s="74" t="s">
        <v>1848</v>
      </c>
      <c r="C281" s="70" t="s">
        <v>1850</v>
      </c>
      <c r="D281" s="75" t="s">
        <v>653</v>
      </c>
      <c r="E281" s="75" t="s">
        <v>120</v>
      </c>
      <c r="F281" s="92">
        <v>44972</v>
      </c>
      <c r="G281" s="77">
        <v>21757368.175751999</v>
      </c>
      <c r="H281" s="79">
        <v>1.318457</v>
      </c>
      <c r="I281" s="77">
        <v>286.86148673100001</v>
      </c>
      <c r="J281" s="80">
        <f t="shared" si="4"/>
        <v>-1.3520177327337526E-2</v>
      </c>
      <c r="K281" s="80">
        <f>I281/'סכום נכסי הקרן'!$C$42</f>
        <v>9.0074116080739386E-5</v>
      </c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20" t="s">
        <v>195</v>
      </c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20" t="s">
        <v>92</v>
      </c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20" t="s">
        <v>178</v>
      </c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20" t="s">
        <v>186</v>
      </c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</row>
    <row r="563" spans="2:1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</row>
    <row r="564" spans="2:1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</row>
    <row r="565" spans="2:11">
      <c r="B565" s="111"/>
      <c r="C565" s="111"/>
      <c r="D565" s="111"/>
      <c r="E565" s="112"/>
      <c r="F565" s="112"/>
      <c r="G565" s="112"/>
      <c r="H565" s="112"/>
      <c r="I565" s="112"/>
      <c r="J565" s="112"/>
      <c r="K565" s="112"/>
    </row>
    <row r="566" spans="2:11">
      <c r="B566" s="111"/>
      <c r="C566" s="111"/>
      <c r="D566" s="111"/>
      <c r="E566" s="112"/>
      <c r="F566" s="112"/>
      <c r="G566" s="112"/>
      <c r="H566" s="112"/>
      <c r="I566" s="112"/>
      <c r="J566" s="112"/>
      <c r="K566" s="112"/>
    </row>
    <row r="567" spans="2:11">
      <c r="B567" s="111"/>
      <c r="C567" s="111"/>
      <c r="D567" s="111"/>
      <c r="E567" s="112"/>
      <c r="F567" s="112"/>
      <c r="G567" s="112"/>
      <c r="H567" s="112"/>
      <c r="I567" s="112"/>
      <c r="J567" s="112"/>
      <c r="K567" s="112"/>
    </row>
    <row r="568" spans="2:11">
      <c r="B568" s="111"/>
      <c r="C568" s="111"/>
      <c r="D568" s="111"/>
      <c r="E568" s="112"/>
      <c r="F568" s="112"/>
      <c r="G568" s="112"/>
      <c r="H568" s="112"/>
      <c r="I568" s="112"/>
      <c r="J568" s="112"/>
      <c r="K568" s="112"/>
    </row>
    <row r="569" spans="2:11">
      <c r="B569" s="111"/>
      <c r="C569" s="111"/>
      <c r="D569" s="111"/>
      <c r="E569" s="112"/>
      <c r="F569" s="112"/>
      <c r="G569" s="112"/>
      <c r="H569" s="112"/>
      <c r="I569" s="112"/>
      <c r="J569" s="112"/>
      <c r="K569" s="112"/>
    </row>
    <row r="570" spans="2:11">
      <c r="B570" s="111"/>
      <c r="C570" s="111"/>
      <c r="D570" s="111"/>
      <c r="E570" s="112"/>
      <c r="F570" s="112"/>
      <c r="G570" s="112"/>
      <c r="H570" s="112"/>
      <c r="I570" s="112"/>
      <c r="J570" s="112"/>
      <c r="K570" s="112"/>
    </row>
    <row r="571" spans="2:11">
      <c r="B571" s="111"/>
      <c r="C571" s="111"/>
      <c r="D571" s="111"/>
      <c r="E571" s="112"/>
      <c r="F571" s="112"/>
      <c r="G571" s="112"/>
      <c r="H571" s="112"/>
      <c r="I571" s="112"/>
      <c r="J571" s="112"/>
      <c r="K571" s="112"/>
    </row>
    <row r="572" spans="2:11">
      <c r="B572" s="111"/>
      <c r="C572" s="111"/>
      <c r="D572" s="111"/>
      <c r="E572" s="112"/>
      <c r="F572" s="112"/>
      <c r="G572" s="112"/>
      <c r="H572" s="112"/>
      <c r="I572" s="112"/>
      <c r="J572" s="112"/>
      <c r="K572" s="112"/>
    </row>
    <row r="573" spans="2:11">
      <c r="B573" s="111"/>
      <c r="C573" s="111"/>
      <c r="D573" s="111"/>
      <c r="E573" s="112"/>
      <c r="F573" s="112"/>
      <c r="G573" s="112"/>
      <c r="H573" s="112"/>
      <c r="I573" s="112"/>
      <c r="J573" s="112"/>
      <c r="K573" s="112"/>
    </row>
    <row r="574" spans="2:11">
      <c r="B574" s="111"/>
      <c r="C574" s="111"/>
      <c r="D574" s="111"/>
      <c r="E574" s="112"/>
      <c r="F574" s="112"/>
      <c r="G574" s="112"/>
      <c r="H574" s="112"/>
      <c r="I574" s="112"/>
      <c r="J574" s="112"/>
      <c r="K574" s="112"/>
    </row>
    <row r="575" spans="2:11">
      <c r="B575" s="111"/>
      <c r="C575" s="111"/>
      <c r="D575" s="111"/>
      <c r="E575" s="112"/>
      <c r="F575" s="112"/>
      <c r="G575" s="112"/>
      <c r="H575" s="112"/>
      <c r="I575" s="112"/>
      <c r="J575" s="112"/>
      <c r="K575" s="112"/>
    </row>
    <row r="576" spans="2:11">
      <c r="B576" s="111"/>
      <c r="C576" s="111"/>
      <c r="D576" s="111"/>
      <c r="E576" s="112"/>
      <c r="F576" s="112"/>
      <c r="G576" s="112"/>
      <c r="H576" s="112"/>
      <c r="I576" s="112"/>
      <c r="J576" s="112"/>
      <c r="K576" s="112"/>
    </row>
    <row r="577" spans="2:11">
      <c r="B577" s="111"/>
      <c r="C577" s="111"/>
      <c r="D577" s="111"/>
      <c r="E577" s="112"/>
      <c r="F577" s="112"/>
      <c r="G577" s="112"/>
      <c r="H577" s="112"/>
      <c r="I577" s="112"/>
      <c r="J577" s="112"/>
      <c r="K577" s="112"/>
    </row>
    <row r="578" spans="2:11">
      <c r="B578" s="111"/>
      <c r="C578" s="111"/>
      <c r="D578" s="111"/>
      <c r="E578" s="112"/>
      <c r="F578" s="112"/>
      <c r="G578" s="112"/>
      <c r="H578" s="112"/>
      <c r="I578" s="112"/>
      <c r="J578" s="112"/>
      <c r="K578" s="112"/>
    </row>
    <row r="579" spans="2:11">
      <c r="B579" s="111"/>
      <c r="C579" s="111"/>
      <c r="D579" s="111"/>
      <c r="E579" s="112"/>
      <c r="F579" s="112"/>
      <c r="G579" s="112"/>
      <c r="H579" s="112"/>
      <c r="I579" s="112"/>
      <c r="J579" s="112"/>
      <c r="K579" s="112"/>
    </row>
    <row r="580" spans="2:11">
      <c r="B580" s="111"/>
      <c r="C580" s="111"/>
      <c r="D580" s="111"/>
      <c r="E580" s="112"/>
      <c r="F580" s="112"/>
      <c r="G580" s="112"/>
      <c r="H580" s="112"/>
      <c r="I580" s="112"/>
      <c r="J580" s="112"/>
      <c r="K580" s="112"/>
    </row>
    <row r="581" spans="2:11">
      <c r="B581" s="111"/>
      <c r="C581" s="111"/>
      <c r="D581" s="111"/>
      <c r="E581" s="112"/>
      <c r="F581" s="112"/>
      <c r="G581" s="112"/>
      <c r="H581" s="112"/>
      <c r="I581" s="112"/>
      <c r="J581" s="112"/>
      <c r="K581" s="112"/>
    </row>
    <row r="582" spans="2:11">
      <c r="B582" s="111"/>
      <c r="C582" s="111"/>
      <c r="D582" s="111"/>
      <c r="E582" s="112"/>
      <c r="F582" s="112"/>
      <c r="G582" s="112"/>
      <c r="H582" s="112"/>
      <c r="I582" s="112"/>
      <c r="J582" s="112"/>
      <c r="K582" s="112"/>
    </row>
    <row r="583" spans="2:11">
      <c r="B583" s="111"/>
      <c r="C583" s="111"/>
      <c r="D583" s="111"/>
      <c r="E583" s="112"/>
      <c r="F583" s="112"/>
      <c r="G583" s="112"/>
      <c r="H583" s="112"/>
      <c r="I583" s="112"/>
      <c r="J583" s="112"/>
      <c r="K583" s="112"/>
    </row>
    <row r="584" spans="2:11">
      <c r="B584" s="111"/>
      <c r="C584" s="111"/>
      <c r="D584" s="111"/>
      <c r="E584" s="112"/>
      <c r="F584" s="112"/>
      <c r="G584" s="112"/>
      <c r="H584" s="112"/>
      <c r="I584" s="112"/>
      <c r="J584" s="112"/>
      <c r="K584" s="112"/>
    </row>
    <row r="585" spans="2:11">
      <c r="B585" s="111"/>
      <c r="C585" s="111"/>
      <c r="D585" s="111"/>
      <c r="E585" s="112"/>
      <c r="F585" s="112"/>
      <c r="G585" s="112"/>
      <c r="H585" s="112"/>
      <c r="I585" s="112"/>
      <c r="J585" s="112"/>
      <c r="K585" s="112"/>
    </row>
    <row r="586" spans="2:11">
      <c r="B586" s="111"/>
      <c r="C586" s="111"/>
      <c r="D586" s="111"/>
      <c r="E586" s="112"/>
      <c r="F586" s="112"/>
      <c r="G586" s="112"/>
      <c r="H586" s="112"/>
      <c r="I586" s="112"/>
      <c r="J586" s="112"/>
      <c r="K586" s="112"/>
    </row>
    <row r="587" spans="2:11">
      <c r="B587" s="111"/>
      <c r="C587" s="111"/>
      <c r="D587" s="111"/>
      <c r="E587" s="112"/>
      <c r="F587" s="112"/>
      <c r="G587" s="112"/>
      <c r="H587" s="112"/>
      <c r="I587" s="112"/>
      <c r="J587" s="112"/>
      <c r="K587" s="112"/>
    </row>
    <row r="588" spans="2:11">
      <c r="B588" s="111"/>
      <c r="C588" s="111"/>
      <c r="D588" s="111"/>
      <c r="E588" s="112"/>
      <c r="F588" s="112"/>
      <c r="G588" s="112"/>
      <c r="H588" s="112"/>
      <c r="I588" s="112"/>
      <c r="J588" s="112"/>
      <c r="K588" s="112"/>
    </row>
    <row r="589" spans="2:11">
      <c r="B589" s="111"/>
      <c r="C589" s="111"/>
      <c r="D589" s="111"/>
      <c r="E589" s="112"/>
      <c r="F589" s="112"/>
      <c r="G589" s="112"/>
      <c r="H589" s="112"/>
      <c r="I589" s="112"/>
      <c r="J589" s="112"/>
      <c r="K589" s="112"/>
    </row>
    <row r="590" spans="2:11">
      <c r="B590" s="111"/>
      <c r="C590" s="111"/>
      <c r="D590" s="111"/>
      <c r="E590" s="112"/>
      <c r="F590" s="112"/>
      <c r="G590" s="112"/>
      <c r="H590" s="112"/>
      <c r="I590" s="112"/>
      <c r="J590" s="112"/>
      <c r="K590" s="112"/>
    </row>
    <row r="591" spans="2:11">
      <c r="B591" s="111"/>
      <c r="C591" s="111"/>
      <c r="D591" s="111"/>
      <c r="E591" s="112"/>
      <c r="F591" s="112"/>
      <c r="G591" s="112"/>
      <c r="H591" s="112"/>
      <c r="I591" s="112"/>
      <c r="J591" s="112"/>
      <c r="K591" s="112"/>
    </row>
    <row r="592" spans="2:11">
      <c r="B592" s="111"/>
      <c r="C592" s="111"/>
      <c r="D592" s="111"/>
      <c r="E592" s="112"/>
      <c r="F592" s="112"/>
      <c r="G592" s="112"/>
      <c r="H592" s="112"/>
      <c r="I592" s="112"/>
      <c r="J592" s="112"/>
      <c r="K592" s="112"/>
    </row>
    <row r="593" spans="2:11">
      <c r="B593" s="111"/>
      <c r="C593" s="111"/>
      <c r="D593" s="111"/>
      <c r="E593" s="112"/>
      <c r="F593" s="112"/>
      <c r="G593" s="112"/>
      <c r="H593" s="112"/>
      <c r="I593" s="112"/>
      <c r="J593" s="112"/>
      <c r="K593" s="112"/>
    </row>
    <row r="594" spans="2:11">
      <c r="B594" s="111"/>
      <c r="C594" s="111"/>
      <c r="D594" s="111"/>
      <c r="E594" s="112"/>
      <c r="F594" s="112"/>
      <c r="G594" s="112"/>
      <c r="H594" s="112"/>
      <c r="I594" s="112"/>
      <c r="J594" s="112"/>
      <c r="K594" s="112"/>
    </row>
    <row r="595" spans="2:11">
      <c r="B595" s="111"/>
      <c r="C595" s="111"/>
      <c r="D595" s="111"/>
      <c r="E595" s="112"/>
      <c r="F595" s="112"/>
      <c r="G595" s="112"/>
      <c r="H595" s="112"/>
      <c r="I595" s="112"/>
      <c r="J595" s="112"/>
      <c r="K595" s="112"/>
    </row>
    <row r="596" spans="2:11">
      <c r="B596" s="111"/>
      <c r="C596" s="111"/>
      <c r="D596" s="111"/>
      <c r="E596" s="112"/>
      <c r="F596" s="112"/>
      <c r="G596" s="112"/>
      <c r="H596" s="112"/>
      <c r="I596" s="112"/>
      <c r="J596" s="112"/>
      <c r="K596" s="112"/>
    </row>
    <row r="597" spans="2:11">
      <c r="B597" s="111"/>
      <c r="C597" s="111"/>
      <c r="D597" s="111"/>
      <c r="E597" s="112"/>
      <c r="F597" s="112"/>
      <c r="G597" s="112"/>
      <c r="H597" s="112"/>
      <c r="I597" s="112"/>
      <c r="J597" s="112"/>
      <c r="K597" s="112"/>
    </row>
    <row r="598" spans="2:11">
      <c r="B598" s="111"/>
      <c r="C598" s="111"/>
      <c r="D598" s="111"/>
      <c r="E598" s="112"/>
      <c r="F598" s="112"/>
      <c r="G598" s="112"/>
      <c r="H598" s="112"/>
      <c r="I598" s="112"/>
      <c r="J598" s="112"/>
      <c r="K598" s="112"/>
    </row>
    <row r="599" spans="2:11">
      <c r="B599" s="111"/>
      <c r="C599" s="111"/>
      <c r="D599" s="111"/>
      <c r="E599" s="112"/>
      <c r="F599" s="112"/>
      <c r="G599" s="112"/>
      <c r="H599" s="112"/>
      <c r="I599" s="112"/>
      <c r="J599" s="112"/>
      <c r="K599" s="112"/>
    </row>
    <row r="600" spans="2:11">
      <c r="B600" s="111"/>
      <c r="C600" s="111"/>
      <c r="D600" s="111"/>
      <c r="E600" s="112"/>
      <c r="F600" s="112"/>
      <c r="G600" s="112"/>
      <c r="H600" s="112"/>
      <c r="I600" s="112"/>
      <c r="J600" s="112"/>
      <c r="K600" s="112"/>
    </row>
    <row r="601" spans="2:11">
      <c r="B601" s="111"/>
      <c r="C601" s="111"/>
      <c r="D601" s="111"/>
      <c r="E601" s="112"/>
      <c r="F601" s="112"/>
      <c r="G601" s="112"/>
      <c r="H601" s="112"/>
      <c r="I601" s="112"/>
      <c r="J601" s="112"/>
      <c r="K601" s="112"/>
    </row>
    <row r="602" spans="2:11">
      <c r="B602" s="111"/>
      <c r="C602" s="111"/>
      <c r="D602" s="111"/>
      <c r="E602" s="112"/>
      <c r="F602" s="112"/>
      <c r="G602" s="112"/>
      <c r="H602" s="112"/>
      <c r="I602" s="112"/>
      <c r="J602" s="112"/>
      <c r="K602" s="112"/>
    </row>
    <row r="603" spans="2:11">
      <c r="B603" s="111"/>
      <c r="C603" s="111"/>
      <c r="D603" s="111"/>
      <c r="E603" s="112"/>
      <c r="F603" s="112"/>
      <c r="G603" s="112"/>
      <c r="H603" s="112"/>
      <c r="I603" s="112"/>
      <c r="J603" s="112"/>
      <c r="K603" s="112"/>
    </row>
    <row r="604" spans="2:11">
      <c r="B604" s="111"/>
      <c r="C604" s="111"/>
      <c r="D604" s="111"/>
      <c r="E604" s="112"/>
      <c r="F604" s="112"/>
      <c r="G604" s="112"/>
      <c r="H604" s="112"/>
      <c r="I604" s="112"/>
      <c r="J604" s="112"/>
      <c r="K604" s="112"/>
    </row>
    <row r="605" spans="2:11">
      <c r="B605" s="111"/>
      <c r="C605" s="111"/>
      <c r="D605" s="111"/>
      <c r="E605" s="112"/>
      <c r="F605" s="112"/>
      <c r="G605" s="112"/>
      <c r="H605" s="112"/>
      <c r="I605" s="112"/>
      <c r="J605" s="112"/>
      <c r="K605" s="112"/>
    </row>
    <row r="606" spans="2:11">
      <c r="B606" s="111"/>
      <c r="C606" s="111"/>
      <c r="D606" s="111"/>
      <c r="E606" s="112"/>
      <c r="F606" s="112"/>
      <c r="G606" s="112"/>
      <c r="H606" s="112"/>
      <c r="I606" s="112"/>
      <c r="J606" s="112"/>
      <c r="K606" s="112"/>
    </row>
    <row r="607" spans="2:11">
      <c r="B607" s="111"/>
      <c r="C607" s="111"/>
      <c r="D607" s="111"/>
      <c r="E607" s="112"/>
      <c r="F607" s="112"/>
      <c r="G607" s="112"/>
      <c r="H607" s="112"/>
      <c r="I607" s="112"/>
      <c r="J607" s="112"/>
      <c r="K607" s="112"/>
    </row>
    <row r="608" spans="2:11">
      <c r="B608" s="111"/>
      <c r="C608" s="111"/>
      <c r="D608" s="111"/>
      <c r="E608" s="112"/>
      <c r="F608" s="112"/>
      <c r="G608" s="112"/>
      <c r="H608" s="112"/>
      <c r="I608" s="112"/>
      <c r="J608" s="112"/>
      <c r="K608" s="112"/>
    </row>
    <row r="609" spans="2:11">
      <c r="B609" s="111"/>
      <c r="C609" s="111"/>
      <c r="D609" s="111"/>
      <c r="E609" s="112"/>
      <c r="F609" s="112"/>
      <c r="G609" s="112"/>
      <c r="H609" s="112"/>
      <c r="I609" s="112"/>
      <c r="J609" s="112"/>
      <c r="K609" s="112"/>
    </row>
    <row r="610" spans="2:11">
      <c r="B610" s="111"/>
      <c r="C610" s="111"/>
      <c r="D610" s="111"/>
      <c r="E610" s="112"/>
      <c r="F610" s="112"/>
      <c r="G610" s="112"/>
      <c r="H610" s="112"/>
      <c r="I610" s="112"/>
      <c r="J610" s="112"/>
      <c r="K610" s="112"/>
    </row>
    <row r="611" spans="2:11">
      <c r="B611" s="111"/>
      <c r="C611" s="111"/>
      <c r="D611" s="111"/>
      <c r="E611" s="112"/>
      <c r="F611" s="112"/>
      <c r="G611" s="112"/>
      <c r="H611" s="112"/>
      <c r="I611" s="112"/>
      <c r="J611" s="112"/>
      <c r="K611" s="112"/>
    </row>
    <row r="612" spans="2:11">
      <c r="B612" s="111"/>
      <c r="C612" s="111"/>
      <c r="D612" s="111"/>
      <c r="E612" s="112"/>
      <c r="F612" s="112"/>
      <c r="G612" s="112"/>
      <c r="H612" s="112"/>
      <c r="I612" s="112"/>
      <c r="J612" s="112"/>
      <c r="K612" s="112"/>
    </row>
    <row r="613" spans="2:11">
      <c r="B613" s="111"/>
      <c r="C613" s="111"/>
      <c r="D613" s="111"/>
      <c r="E613" s="112"/>
      <c r="F613" s="112"/>
      <c r="G613" s="112"/>
      <c r="H613" s="112"/>
      <c r="I613" s="112"/>
      <c r="J613" s="112"/>
      <c r="K613" s="112"/>
    </row>
    <row r="614" spans="2:11">
      <c r="B614" s="111"/>
      <c r="C614" s="111"/>
      <c r="D614" s="111"/>
      <c r="E614" s="112"/>
      <c r="F614" s="112"/>
      <c r="G614" s="112"/>
      <c r="H614" s="112"/>
      <c r="I614" s="112"/>
      <c r="J614" s="112"/>
      <c r="K614" s="112"/>
    </row>
    <row r="615" spans="2:11">
      <c r="B615" s="111"/>
      <c r="C615" s="111"/>
      <c r="D615" s="111"/>
      <c r="E615" s="112"/>
      <c r="F615" s="112"/>
      <c r="G615" s="112"/>
      <c r="H615" s="112"/>
      <c r="I615" s="112"/>
      <c r="J615" s="112"/>
      <c r="K615" s="112"/>
    </row>
    <row r="616" spans="2:11">
      <c r="B616" s="111"/>
      <c r="C616" s="111"/>
      <c r="D616" s="111"/>
      <c r="E616" s="112"/>
      <c r="F616" s="112"/>
      <c r="G616" s="112"/>
      <c r="H616" s="112"/>
      <c r="I616" s="112"/>
      <c r="J616" s="112"/>
      <c r="K616" s="112"/>
    </row>
    <row r="617" spans="2:11">
      <c r="B617" s="111"/>
      <c r="C617" s="111"/>
      <c r="D617" s="111"/>
      <c r="E617" s="112"/>
      <c r="F617" s="112"/>
      <c r="G617" s="112"/>
      <c r="H617" s="112"/>
      <c r="I617" s="112"/>
      <c r="J617" s="112"/>
      <c r="K617" s="112"/>
    </row>
    <row r="618" spans="2:11">
      <c r="B618" s="111"/>
      <c r="C618" s="111"/>
      <c r="D618" s="111"/>
      <c r="E618" s="112"/>
      <c r="F618" s="112"/>
      <c r="G618" s="112"/>
      <c r="H618" s="112"/>
      <c r="I618" s="112"/>
      <c r="J618" s="112"/>
      <c r="K618" s="112"/>
    </row>
    <row r="619" spans="2:11">
      <c r="B619" s="111"/>
      <c r="C619" s="111"/>
      <c r="D619" s="111"/>
      <c r="E619" s="112"/>
      <c r="F619" s="112"/>
      <c r="G619" s="112"/>
      <c r="H619" s="112"/>
      <c r="I619" s="112"/>
      <c r="J619" s="112"/>
      <c r="K619" s="112"/>
    </row>
    <row r="620" spans="2:11">
      <c r="B620" s="111"/>
      <c r="C620" s="111"/>
      <c r="D620" s="111"/>
      <c r="E620" s="112"/>
      <c r="F620" s="112"/>
      <c r="G620" s="112"/>
      <c r="H620" s="112"/>
      <c r="I620" s="112"/>
      <c r="J620" s="112"/>
      <c r="K620" s="112"/>
    </row>
    <row r="621" spans="2:11">
      <c r="B621" s="111"/>
      <c r="C621" s="111"/>
      <c r="D621" s="111"/>
      <c r="E621" s="112"/>
      <c r="F621" s="112"/>
      <c r="G621" s="112"/>
      <c r="H621" s="112"/>
      <c r="I621" s="112"/>
      <c r="J621" s="112"/>
      <c r="K621" s="112"/>
    </row>
    <row r="622" spans="2:11">
      <c r="B622" s="111"/>
      <c r="C622" s="111"/>
      <c r="D622" s="111"/>
      <c r="E622" s="112"/>
      <c r="F622" s="112"/>
      <c r="G622" s="112"/>
      <c r="H622" s="112"/>
      <c r="I622" s="112"/>
      <c r="J622" s="112"/>
      <c r="K622" s="112"/>
    </row>
    <row r="623" spans="2:11">
      <c r="B623" s="111"/>
      <c r="C623" s="111"/>
      <c r="D623" s="111"/>
      <c r="E623" s="112"/>
      <c r="F623" s="112"/>
      <c r="G623" s="112"/>
      <c r="H623" s="112"/>
      <c r="I623" s="112"/>
      <c r="J623" s="112"/>
      <c r="K623" s="112"/>
    </row>
    <row r="624" spans="2:11">
      <c r="B624" s="111"/>
      <c r="C624" s="111"/>
      <c r="D624" s="111"/>
      <c r="E624" s="112"/>
      <c r="F624" s="112"/>
      <c r="G624" s="112"/>
      <c r="H624" s="112"/>
      <c r="I624" s="112"/>
      <c r="J624" s="112"/>
      <c r="K624" s="112"/>
    </row>
    <row r="625" spans="2:11">
      <c r="B625" s="111"/>
      <c r="C625" s="111"/>
      <c r="D625" s="111"/>
      <c r="E625" s="112"/>
      <c r="F625" s="112"/>
      <c r="G625" s="112"/>
      <c r="H625" s="112"/>
      <c r="I625" s="112"/>
      <c r="J625" s="112"/>
      <c r="K625" s="112"/>
    </row>
    <row r="626" spans="2:11">
      <c r="B626" s="111"/>
      <c r="C626" s="111"/>
      <c r="D626" s="111"/>
      <c r="E626" s="112"/>
      <c r="F626" s="112"/>
      <c r="G626" s="112"/>
      <c r="H626" s="112"/>
      <c r="I626" s="112"/>
      <c r="J626" s="112"/>
      <c r="K626" s="112"/>
    </row>
    <row r="627" spans="2:11">
      <c r="B627" s="111"/>
      <c r="C627" s="111"/>
      <c r="D627" s="111"/>
      <c r="E627" s="112"/>
      <c r="F627" s="112"/>
      <c r="G627" s="112"/>
      <c r="H627" s="112"/>
      <c r="I627" s="112"/>
      <c r="J627" s="112"/>
      <c r="K627" s="112"/>
    </row>
    <row r="628" spans="2:11">
      <c r="B628" s="111"/>
      <c r="C628" s="111"/>
      <c r="D628" s="111"/>
      <c r="E628" s="112"/>
      <c r="F628" s="112"/>
      <c r="G628" s="112"/>
      <c r="H628" s="112"/>
      <c r="I628" s="112"/>
      <c r="J628" s="112"/>
      <c r="K628" s="112"/>
    </row>
    <row r="629" spans="2:11">
      <c r="B629" s="111"/>
      <c r="C629" s="111"/>
      <c r="D629" s="111"/>
      <c r="E629" s="112"/>
      <c r="F629" s="112"/>
      <c r="G629" s="112"/>
      <c r="H629" s="112"/>
      <c r="I629" s="112"/>
      <c r="J629" s="112"/>
      <c r="K629" s="112"/>
    </row>
    <row r="630" spans="2:11">
      <c r="B630" s="111"/>
      <c r="C630" s="111"/>
      <c r="D630" s="111"/>
      <c r="E630" s="112"/>
      <c r="F630" s="112"/>
      <c r="G630" s="112"/>
      <c r="H630" s="112"/>
      <c r="I630" s="112"/>
      <c r="J630" s="112"/>
      <c r="K630" s="112"/>
    </row>
    <row r="631" spans="2:11">
      <c r="B631" s="111"/>
      <c r="C631" s="111"/>
      <c r="D631" s="111"/>
      <c r="E631" s="112"/>
      <c r="F631" s="112"/>
      <c r="G631" s="112"/>
      <c r="H631" s="112"/>
      <c r="I631" s="112"/>
      <c r="J631" s="112"/>
      <c r="K631" s="112"/>
    </row>
    <row r="632" spans="2:11">
      <c r="B632" s="111"/>
      <c r="C632" s="111"/>
      <c r="D632" s="111"/>
      <c r="E632" s="112"/>
      <c r="F632" s="112"/>
      <c r="G632" s="112"/>
      <c r="H632" s="112"/>
      <c r="I632" s="112"/>
      <c r="J632" s="112"/>
      <c r="K632" s="112"/>
    </row>
    <row r="633" spans="2:11">
      <c r="B633" s="111"/>
      <c r="C633" s="111"/>
      <c r="D633" s="111"/>
      <c r="E633" s="112"/>
      <c r="F633" s="112"/>
      <c r="G633" s="112"/>
      <c r="H633" s="112"/>
      <c r="I633" s="112"/>
      <c r="J633" s="112"/>
      <c r="K633" s="112"/>
    </row>
    <row r="634" spans="2:11">
      <c r="B634" s="111"/>
      <c r="C634" s="111"/>
      <c r="D634" s="111"/>
      <c r="E634" s="112"/>
      <c r="F634" s="112"/>
      <c r="G634" s="112"/>
      <c r="H634" s="112"/>
      <c r="I634" s="112"/>
      <c r="J634" s="112"/>
      <c r="K634" s="112"/>
    </row>
    <row r="635" spans="2:11">
      <c r="B635" s="111"/>
      <c r="C635" s="111"/>
      <c r="D635" s="111"/>
      <c r="E635" s="112"/>
      <c r="F635" s="112"/>
      <c r="G635" s="112"/>
      <c r="H635" s="112"/>
      <c r="I635" s="112"/>
      <c r="J635" s="112"/>
      <c r="K635" s="112"/>
    </row>
    <row r="636" spans="2:11">
      <c r="B636" s="111"/>
      <c r="C636" s="111"/>
      <c r="D636" s="111"/>
      <c r="E636" s="112"/>
      <c r="F636" s="112"/>
      <c r="G636" s="112"/>
      <c r="H636" s="112"/>
      <c r="I636" s="112"/>
      <c r="J636" s="112"/>
      <c r="K636" s="112"/>
    </row>
    <row r="637" spans="2:11">
      <c r="B637" s="111"/>
      <c r="C637" s="111"/>
      <c r="D637" s="111"/>
      <c r="E637" s="112"/>
      <c r="F637" s="112"/>
      <c r="G637" s="112"/>
      <c r="H637" s="112"/>
      <c r="I637" s="112"/>
      <c r="J637" s="112"/>
      <c r="K637" s="112"/>
    </row>
    <row r="638" spans="2:11">
      <c r="B638" s="111"/>
      <c r="C638" s="111"/>
      <c r="D638" s="111"/>
      <c r="E638" s="112"/>
      <c r="F638" s="112"/>
      <c r="G638" s="112"/>
      <c r="H638" s="112"/>
      <c r="I638" s="112"/>
      <c r="J638" s="112"/>
      <c r="K638" s="112"/>
    </row>
    <row r="639" spans="2:11">
      <c r="B639" s="111"/>
      <c r="C639" s="111"/>
      <c r="D639" s="111"/>
      <c r="E639" s="112"/>
      <c r="F639" s="112"/>
      <c r="G639" s="112"/>
      <c r="H639" s="112"/>
      <c r="I639" s="112"/>
      <c r="J639" s="112"/>
      <c r="K639" s="112"/>
    </row>
    <row r="640" spans="2:11">
      <c r="B640" s="111"/>
      <c r="C640" s="111"/>
      <c r="D640" s="111"/>
      <c r="E640" s="112"/>
      <c r="F640" s="112"/>
      <c r="G640" s="112"/>
      <c r="H640" s="112"/>
      <c r="I640" s="112"/>
      <c r="J640" s="112"/>
      <c r="K640" s="112"/>
    </row>
    <row r="641" spans="2:11">
      <c r="B641" s="111"/>
      <c r="C641" s="111"/>
      <c r="D641" s="111"/>
      <c r="E641" s="112"/>
      <c r="F641" s="112"/>
      <c r="G641" s="112"/>
      <c r="H641" s="112"/>
      <c r="I641" s="112"/>
      <c r="J641" s="112"/>
      <c r="K641" s="112"/>
    </row>
    <row r="642" spans="2:11">
      <c r="B642" s="111"/>
      <c r="C642" s="111"/>
      <c r="D642" s="111"/>
      <c r="E642" s="112"/>
      <c r="F642" s="112"/>
      <c r="G642" s="112"/>
      <c r="H642" s="112"/>
      <c r="I642" s="112"/>
      <c r="J642" s="112"/>
      <c r="K642" s="112"/>
    </row>
    <row r="643" spans="2:11">
      <c r="B643" s="111"/>
      <c r="C643" s="111"/>
      <c r="D643" s="111"/>
      <c r="E643" s="112"/>
      <c r="F643" s="112"/>
      <c r="G643" s="112"/>
      <c r="H643" s="112"/>
      <c r="I643" s="112"/>
      <c r="J643" s="112"/>
      <c r="K643" s="112"/>
    </row>
    <row r="644" spans="2:11">
      <c r="B644" s="111"/>
      <c r="C644" s="111"/>
      <c r="D644" s="111"/>
      <c r="E644" s="112"/>
      <c r="F644" s="112"/>
      <c r="G644" s="112"/>
      <c r="H644" s="112"/>
      <c r="I644" s="112"/>
      <c r="J644" s="112"/>
      <c r="K644" s="112"/>
    </row>
    <row r="645" spans="2:11">
      <c r="B645" s="111"/>
      <c r="C645" s="111"/>
      <c r="D645" s="111"/>
      <c r="E645" s="112"/>
      <c r="F645" s="112"/>
      <c r="G645" s="112"/>
      <c r="H645" s="112"/>
      <c r="I645" s="112"/>
      <c r="J645" s="112"/>
      <c r="K645" s="112"/>
    </row>
    <row r="646" spans="2:11">
      <c r="B646" s="111"/>
      <c r="C646" s="111"/>
      <c r="D646" s="111"/>
      <c r="E646" s="112"/>
      <c r="F646" s="112"/>
      <c r="G646" s="112"/>
      <c r="H646" s="112"/>
      <c r="I646" s="112"/>
      <c r="J646" s="112"/>
      <c r="K646" s="112"/>
    </row>
    <row r="647" spans="2:11">
      <c r="B647" s="111"/>
      <c r="C647" s="111"/>
      <c r="D647" s="111"/>
      <c r="E647" s="112"/>
      <c r="F647" s="112"/>
      <c r="G647" s="112"/>
      <c r="H647" s="112"/>
      <c r="I647" s="112"/>
      <c r="J647" s="112"/>
      <c r="K647" s="112"/>
    </row>
    <row r="648" spans="2:11">
      <c r="B648" s="111"/>
      <c r="C648" s="111"/>
      <c r="D648" s="111"/>
      <c r="E648" s="112"/>
      <c r="F648" s="112"/>
      <c r="G648" s="112"/>
      <c r="H648" s="112"/>
      <c r="I648" s="112"/>
      <c r="J648" s="112"/>
      <c r="K648" s="112"/>
    </row>
    <row r="649" spans="2:11">
      <c r="B649" s="111"/>
      <c r="C649" s="111"/>
      <c r="D649" s="111"/>
      <c r="E649" s="112"/>
      <c r="F649" s="112"/>
      <c r="G649" s="112"/>
      <c r="H649" s="112"/>
      <c r="I649" s="112"/>
      <c r="J649" s="112"/>
      <c r="K649" s="112"/>
    </row>
    <row r="650" spans="2:11">
      <c r="B650" s="111"/>
      <c r="C650" s="111"/>
      <c r="D650" s="111"/>
      <c r="E650" s="112"/>
      <c r="F650" s="112"/>
      <c r="G650" s="112"/>
      <c r="H650" s="112"/>
      <c r="I650" s="112"/>
      <c r="J650" s="112"/>
      <c r="K650" s="112"/>
    </row>
    <row r="651" spans="2:11">
      <c r="B651" s="111"/>
      <c r="C651" s="111"/>
      <c r="D651" s="111"/>
      <c r="E651" s="112"/>
      <c r="F651" s="112"/>
      <c r="G651" s="112"/>
      <c r="H651" s="112"/>
      <c r="I651" s="112"/>
      <c r="J651" s="112"/>
      <c r="K651" s="112"/>
    </row>
    <row r="652" spans="2:11">
      <c r="B652" s="111"/>
      <c r="C652" s="111"/>
      <c r="D652" s="111"/>
      <c r="E652" s="112"/>
      <c r="F652" s="112"/>
      <c r="G652" s="112"/>
      <c r="H652" s="112"/>
      <c r="I652" s="112"/>
      <c r="J652" s="112"/>
      <c r="K652" s="112"/>
    </row>
    <row r="653" spans="2:11">
      <c r="B653" s="111"/>
      <c r="C653" s="111"/>
      <c r="D653" s="111"/>
      <c r="E653" s="112"/>
      <c r="F653" s="112"/>
      <c r="G653" s="112"/>
      <c r="H653" s="112"/>
      <c r="I653" s="112"/>
      <c r="J653" s="112"/>
      <c r="K653" s="112"/>
    </row>
    <row r="654" spans="2:11">
      <c r="B654" s="111"/>
      <c r="C654" s="111"/>
      <c r="D654" s="111"/>
      <c r="E654" s="112"/>
      <c r="F654" s="112"/>
      <c r="G654" s="112"/>
      <c r="H654" s="112"/>
      <c r="I654" s="112"/>
      <c r="J654" s="112"/>
      <c r="K654" s="112"/>
    </row>
    <row r="655" spans="2:11"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</row>
    <row r="656" spans="2:11">
      <c r="B656" s="111"/>
      <c r="C656" s="111"/>
      <c r="D656" s="111"/>
      <c r="E656" s="112"/>
      <c r="F656" s="112"/>
      <c r="G656" s="112"/>
      <c r="H656" s="112"/>
      <c r="I656" s="112"/>
      <c r="J656" s="112"/>
      <c r="K656" s="112"/>
    </row>
    <row r="657" spans="2:11">
      <c r="B657" s="111"/>
      <c r="C657" s="111"/>
      <c r="D657" s="111"/>
      <c r="E657" s="112"/>
      <c r="F657" s="112"/>
      <c r="G657" s="112"/>
      <c r="H657" s="112"/>
      <c r="I657" s="112"/>
      <c r="J657" s="112"/>
      <c r="K657" s="112"/>
    </row>
    <row r="658" spans="2:11"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</row>
    <row r="659" spans="2:11">
      <c r="B659" s="111"/>
      <c r="C659" s="111"/>
      <c r="D659" s="111"/>
      <c r="E659" s="112"/>
      <c r="F659" s="112"/>
      <c r="G659" s="112"/>
      <c r="H659" s="112"/>
      <c r="I659" s="112"/>
      <c r="J659" s="112"/>
      <c r="K659" s="112"/>
    </row>
    <row r="660" spans="2:11">
      <c r="B660" s="111"/>
      <c r="C660" s="111"/>
      <c r="D660" s="111"/>
      <c r="E660" s="112"/>
      <c r="F660" s="112"/>
      <c r="G660" s="112"/>
      <c r="H660" s="112"/>
      <c r="I660" s="112"/>
      <c r="J660" s="112"/>
      <c r="K660" s="112"/>
    </row>
    <row r="661" spans="2:11">
      <c r="B661" s="111"/>
      <c r="C661" s="111"/>
      <c r="D661" s="111"/>
      <c r="E661" s="112"/>
      <c r="F661" s="112"/>
      <c r="G661" s="112"/>
      <c r="H661" s="112"/>
      <c r="I661" s="112"/>
      <c r="J661" s="112"/>
      <c r="K661" s="112"/>
    </row>
    <row r="662" spans="2:11">
      <c r="B662" s="111"/>
      <c r="C662" s="111"/>
      <c r="D662" s="111"/>
      <c r="E662" s="112"/>
      <c r="F662" s="112"/>
      <c r="G662" s="112"/>
      <c r="H662" s="112"/>
      <c r="I662" s="112"/>
      <c r="J662" s="112"/>
      <c r="K662" s="112"/>
    </row>
    <row r="663" spans="2:11">
      <c r="B663" s="111"/>
      <c r="C663" s="111"/>
      <c r="D663" s="111"/>
      <c r="E663" s="112"/>
      <c r="F663" s="112"/>
      <c r="G663" s="112"/>
      <c r="H663" s="112"/>
      <c r="I663" s="112"/>
      <c r="J663" s="112"/>
      <c r="K663" s="112"/>
    </row>
    <row r="664" spans="2:11">
      <c r="B664" s="111"/>
      <c r="C664" s="111"/>
      <c r="D664" s="111"/>
      <c r="E664" s="112"/>
      <c r="F664" s="112"/>
      <c r="G664" s="112"/>
      <c r="H664" s="112"/>
      <c r="I664" s="112"/>
      <c r="J664" s="112"/>
      <c r="K664" s="112"/>
    </row>
    <row r="665" spans="2:11">
      <c r="B665" s="111"/>
      <c r="C665" s="111"/>
      <c r="D665" s="111"/>
      <c r="E665" s="112"/>
      <c r="F665" s="112"/>
      <c r="G665" s="112"/>
      <c r="H665" s="112"/>
      <c r="I665" s="112"/>
      <c r="J665" s="112"/>
      <c r="K665" s="112"/>
    </row>
    <row r="666" spans="2:11">
      <c r="B666" s="111"/>
      <c r="C666" s="111"/>
      <c r="D666" s="111"/>
      <c r="E666" s="112"/>
      <c r="F666" s="112"/>
      <c r="G666" s="112"/>
      <c r="H666" s="112"/>
      <c r="I666" s="112"/>
      <c r="J666" s="112"/>
      <c r="K666" s="112"/>
    </row>
    <row r="667" spans="2:11">
      <c r="B667" s="111"/>
      <c r="C667" s="111"/>
      <c r="D667" s="111"/>
      <c r="E667" s="112"/>
      <c r="F667" s="112"/>
      <c r="G667" s="112"/>
      <c r="H667" s="112"/>
      <c r="I667" s="112"/>
      <c r="J667" s="112"/>
      <c r="K667" s="112"/>
    </row>
    <row r="668" spans="2:11">
      <c r="B668" s="111"/>
      <c r="C668" s="111"/>
      <c r="D668" s="111"/>
      <c r="E668" s="112"/>
      <c r="F668" s="112"/>
      <c r="G668" s="112"/>
      <c r="H668" s="112"/>
      <c r="I668" s="112"/>
      <c r="J668" s="112"/>
      <c r="K668" s="112"/>
    </row>
    <row r="669" spans="2:11">
      <c r="B669" s="111"/>
      <c r="C669" s="111"/>
      <c r="D669" s="111"/>
      <c r="E669" s="112"/>
      <c r="F669" s="112"/>
      <c r="G669" s="112"/>
      <c r="H669" s="112"/>
      <c r="I669" s="112"/>
      <c r="J669" s="112"/>
      <c r="K669" s="112"/>
    </row>
    <row r="670" spans="2:11">
      <c r="B670" s="111"/>
      <c r="C670" s="111"/>
      <c r="D670" s="111"/>
      <c r="E670" s="112"/>
      <c r="F670" s="112"/>
      <c r="G670" s="112"/>
      <c r="H670" s="112"/>
      <c r="I670" s="112"/>
      <c r="J670" s="112"/>
      <c r="K670" s="112"/>
    </row>
    <row r="671" spans="2:11">
      <c r="B671" s="111"/>
      <c r="C671" s="111"/>
      <c r="D671" s="111"/>
      <c r="E671" s="112"/>
      <c r="F671" s="112"/>
      <c r="G671" s="112"/>
      <c r="H671" s="112"/>
      <c r="I671" s="112"/>
      <c r="J671" s="112"/>
      <c r="K671" s="112"/>
    </row>
    <row r="672" spans="2:11">
      <c r="B672" s="111"/>
      <c r="C672" s="111"/>
      <c r="D672" s="111"/>
      <c r="E672" s="112"/>
      <c r="F672" s="112"/>
      <c r="G672" s="112"/>
      <c r="H672" s="112"/>
      <c r="I672" s="112"/>
      <c r="J672" s="112"/>
      <c r="K672" s="112"/>
    </row>
    <row r="673" spans="2:11">
      <c r="B673" s="111"/>
      <c r="C673" s="111"/>
      <c r="D673" s="111"/>
      <c r="E673" s="112"/>
      <c r="F673" s="112"/>
      <c r="G673" s="112"/>
      <c r="H673" s="112"/>
      <c r="I673" s="112"/>
      <c r="J673" s="112"/>
      <c r="K673" s="112"/>
    </row>
    <row r="674" spans="2:11">
      <c r="B674" s="111"/>
      <c r="C674" s="111"/>
      <c r="D674" s="111"/>
      <c r="E674" s="112"/>
      <c r="F674" s="112"/>
      <c r="G674" s="112"/>
      <c r="H674" s="112"/>
      <c r="I674" s="112"/>
      <c r="J674" s="112"/>
      <c r="K674" s="112"/>
    </row>
    <row r="675" spans="2:11">
      <c r="B675" s="111"/>
      <c r="C675" s="111"/>
      <c r="D675" s="111"/>
      <c r="E675" s="112"/>
      <c r="F675" s="112"/>
      <c r="G675" s="112"/>
      <c r="H675" s="112"/>
      <c r="I675" s="112"/>
      <c r="J675" s="112"/>
      <c r="K675" s="112"/>
    </row>
    <row r="676" spans="2:11">
      <c r="B676" s="111"/>
      <c r="C676" s="111"/>
      <c r="D676" s="111"/>
      <c r="E676" s="112"/>
      <c r="F676" s="112"/>
      <c r="G676" s="112"/>
      <c r="H676" s="112"/>
      <c r="I676" s="112"/>
      <c r="J676" s="112"/>
      <c r="K676" s="112"/>
    </row>
    <row r="677" spans="2:11">
      <c r="B677" s="111"/>
      <c r="C677" s="111"/>
      <c r="D677" s="111"/>
      <c r="E677" s="112"/>
      <c r="F677" s="112"/>
      <c r="G677" s="112"/>
      <c r="H677" s="112"/>
      <c r="I677" s="112"/>
      <c r="J677" s="112"/>
      <c r="K677" s="112"/>
    </row>
    <row r="678" spans="2:11">
      <c r="B678" s="111"/>
      <c r="C678" s="111"/>
      <c r="D678" s="111"/>
      <c r="E678" s="112"/>
      <c r="F678" s="112"/>
      <c r="G678" s="112"/>
      <c r="H678" s="112"/>
      <c r="I678" s="112"/>
      <c r="J678" s="112"/>
      <c r="K678" s="112"/>
    </row>
    <row r="679" spans="2:11">
      <c r="B679" s="111"/>
      <c r="C679" s="111"/>
      <c r="D679" s="111"/>
      <c r="E679" s="112"/>
      <c r="F679" s="112"/>
      <c r="G679" s="112"/>
      <c r="H679" s="112"/>
      <c r="I679" s="112"/>
      <c r="J679" s="112"/>
      <c r="K679" s="112"/>
    </row>
    <row r="680" spans="2:11">
      <c r="B680" s="111"/>
      <c r="C680" s="111"/>
      <c r="D680" s="111"/>
      <c r="E680" s="112"/>
      <c r="F680" s="112"/>
      <c r="G680" s="112"/>
      <c r="H680" s="112"/>
      <c r="I680" s="112"/>
      <c r="J680" s="112"/>
      <c r="K680" s="112"/>
    </row>
    <row r="681" spans="2:11">
      <c r="B681" s="111"/>
      <c r="C681" s="111"/>
      <c r="D681" s="111"/>
      <c r="E681" s="112"/>
      <c r="F681" s="112"/>
      <c r="G681" s="112"/>
      <c r="H681" s="112"/>
      <c r="I681" s="112"/>
      <c r="J681" s="112"/>
      <c r="K681" s="112"/>
    </row>
    <row r="682" spans="2:11">
      <c r="B682" s="111"/>
      <c r="C682" s="111"/>
      <c r="D682" s="111"/>
      <c r="E682" s="112"/>
      <c r="F682" s="112"/>
      <c r="G682" s="112"/>
      <c r="H682" s="112"/>
      <c r="I682" s="112"/>
      <c r="J682" s="112"/>
      <c r="K682" s="112"/>
    </row>
    <row r="683" spans="2:11">
      <c r="B683" s="111"/>
      <c r="C683" s="111"/>
      <c r="D683" s="111"/>
      <c r="E683" s="112"/>
      <c r="F683" s="112"/>
      <c r="G683" s="112"/>
      <c r="H683" s="112"/>
      <c r="I683" s="112"/>
      <c r="J683" s="112"/>
      <c r="K683" s="112"/>
    </row>
    <row r="684" spans="2:11">
      <c r="B684" s="111"/>
      <c r="C684" s="111"/>
      <c r="D684" s="111"/>
      <c r="E684" s="112"/>
      <c r="F684" s="112"/>
      <c r="G684" s="112"/>
      <c r="H684" s="112"/>
      <c r="I684" s="112"/>
      <c r="J684" s="112"/>
      <c r="K684" s="112"/>
    </row>
    <row r="685" spans="2:11">
      <c r="B685" s="111"/>
      <c r="C685" s="111"/>
      <c r="D685" s="111"/>
      <c r="E685" s="112"/>
      <c r="F685" s="112"/>
      <c r="G685" s="112"/>
      <c r="H685" s="112"/>
      <c r="I685" s="112"/>
      <c r="J685" s="112"/>
      <c r="K685" s="112"/>
    </row>
    <row r="686" spans="2:11">
      <c r="B686" s="111"/>
      <c r="C686" s="111"/>
      <c r="D686" s="111"/>
      <c r="E686" s="112"/>
      <c r="F686" s="112"/>
      <c r="G686" s="112"/>
      <c r="H686" s="112"/>
      <c r="I686" s="112"/>
      <c r="J686" s="112"/>
      <c r="K686" s="112"/>
    </row>
    <row r="687" spans="2:11">
      <c r="B687" s="111"/>
      <c r="C687" s="111"/>
      <c r="D687" s="111"/>
      <c r="E687" s="112"/>
      <c r="F687" s="112"/>
      <c r="G687" s="112"/>
      <c r="H687" s="112"/>
      <c r="I687" s="112"/>
      <c r="J687" s="112"/>
      <c r="K687" s="112"/>
    </row>
    <row r="688" spans="2:11">
      <c r="B688" s="111"/>
      <c r="C688" s="111"/>
      <c r="D688" s="111"/>
      <c r="E688" s="112"/>
      <c r="F688" s="112"/>
      <c r="G688" s="112"/>
      <c r="H688" s="112"/>
      <c r="I688" s="112"/>
      <c r="J688" s="112"/>
      <c r="K688" s="112"/>
    </row>
    <row r="689" spans="2:11">
      <c r="B689" s="111"/>
      <c r="C689" s="111"/>
      <c r="D689" s="111"/>
      <c r="E689" s="112"/>
      <c r="F689" s="112"/>
      <c r="G689" s="112"/>
      <c r="H689" s="112"/>
      <c r="I689" s="112"/>
      <c r="J689" s="112"/>
      <c r="K689" s="112"/>
    </row>
    <row r="690" spans="2:11">
      <c r="B690" s="111"/>
      <c r="C690" s="111"/>
      <c r="D690" s="111"/>
      <c r="E690" s="112"/>
      <c r="F690" s="112"/>
      <c r="G690" s="112"/>
      <c r="H690" s="112"/>
      <c r="I690" s="112"/>
      <c r="J690" s="112"/>
      <c r="K690" s="112"/>
    </row>
    <row r="691" spans="2:11">
      <c r="B691" s="111"/>
      <c r="C691" s="111"/>
      <c r="D691" s="111"/>
      <c r="E691" s="112"/>
      <c r="F691" s="112"/>
      <c r="G691" s="112"/>
      <c r="H691" s="112"/>
      <c r="I691" s="112"/>
      <c r="J691" s="112"/>
      <c r="K691" s="112"/>
    </row>
    <row r="692" spans="2:11">
      <c r="B692" s="111"/>
      <c r="C692" s="111"/>
      <c r="D692" s="111"/>
      <c r="E692" s="112"/>
      <c r="F692" s="112"/>
      <c r="G692" s="112"/>
      <c r="H692" s="112"/>
      <c r="I692" s="112"/>
      <c r="J692" s="112"/>
      <c r="K692" s="112"/>
    </row>
    <row r="693" spans="2:11">
      <c r="B693" s="111"/>
      <c r="C693" s="111"/>
      <c r="D693" s="111"/>
      <c r="E693" s="112"/>
      <c r="F693" s="112"/>
      <c r="G693" s="112"/>
      <c r="H693" s="112"/>
      <c r="I693" s="112"/>
      <c r="J693" s="112"/>
      <c r="K693" s="112"/>
    </row>
    <row r="694" spans="2:11">
      <c r="B694" s="111"/>
      <c r="C694" s="111"/>
      <c r="D694" s="111"/>
      <c r="E694" s="112"/>
      <c r="F694" s="112"/>
      <c r="G694" s="112"/>
      <c r="H694" s="112"/>
      <c r="I694" s="112"/>
      <c r="J694" s="112"/>
      <c r="K694" s="112"/>
    </row>
    <row r="695" spans="2:11">
      <c r="B695" s="111"/>
      <c r="C695" s="111"/>
      <c r="D695" s="111"/>
      <c r="E695" s="112"/>
      <c r="F695" s="112"/>
      <c r="G695" s="112"/>
      <c r="H695" s="112"/>
      <c r="I695" s="112"/>
      <c r="J695" s="112"/>
      <c r="K695" s="112"/>
    </row>
    <row r="696" spans="2:11">
      <c r="B696" s="111"/>
      <c r="C696" s="111"/>
      <c r="D696" s="111"/>
      <c r="E696" s="112"/>
      <c r="F696" s="112"/>
      <c r="G696" s="112"/>
      <c r="H696" s="112"/>
      <c r="I696" s="112"/>
      <c r="J696" s="112"/>
      <c r="K696" s="112"/>
    </row>
    <row r="697" spans="2:11">
      <c r="B697" s="111"/>
      <c r="C697" s="111"/>
      <c r="D697" s="111"/>
      <c r="E697" s="112"/>
      <c r="F697" s="112"/>
      <c r="G697" s="112"/>
      <c r="H697" s="112"/>
      <c r="I697" s="112"/>
      <c r="J697" s="112"/>
      <c r="K697" s="112"/>
    </row>
    <row r="698" spans="2:11">
      <c r="B698" s="111"/>
      <c r="C698" s="111"/>
      <c r="D698" s="111"/>
      <c r="E698" s="112"/>
      <c r="F698" s="112"/>
      <c r="G698" s="112"/>
      <c r="H698" s="112"/>
      <c r="I698" s="112"/>
      <c r="J698" s="112"/>
      <c r="K698" s="112"/>
    </row>
    <row r="699" spans="2:11">
      <c r="B699" s="111"/>
      <c r="C699" s="111"/>
      <c r="D699" s="111"/>
      <c r="E699" s="112"/>
      <c r="F699" s="112"/>
      <c r="G699" s="112"/>
      <c r="H699" s="112"/>
      <c r="I699" s="112"/>
      <c r="J699" s="112"/>
      <c r="K699" s="112"/>
    </row>
    <row r="700" spans="2:11">
      <c r="B700" s="111"/>
      <c r="C700" s="111"/>
      <c r="D700" s="111"/>
      <c r="E700" s="112"/>
      <c r="F700" s="112"/>
      <c r="G700" s="112"/>
      <c r="H700" s="112"/>
      <c r="I700" s="112"/>
      <c r="J700" s="112"/>
      <c r="K700" s="112"/>
    </row>
    <row r="701" spans="2:11">
      <c r="B701" s="111"/>
      <c r="C701" s="111"/>
      <c r="D701" s="111"/>
      <c r="E701" s="112"/>
      <c r="F701" s="112"/>
      <c r="G701" s="112"/>
      <c r="H701" s="112"/>
      <c r="I701" s="112"/>
      <c r="J701" s="112"/>
      <c r="K701" s="112"/>
    </row>
    <row r="702" spans="2:11">
      <c r="B702" s="111"/>
      <c r="C702" s="111"/>
      <c r="D702" s="111"/>
      <c r="E702" s="112"/>
      <c r="F702" s="112"/>
      <c r="G702" s="112"/>
      <c r="H702" s="112"/>
      <c r="I702" s="112"/>
      <c r="J702" s="112"/>
      <c r="K702" s="112"/>
    </row>
    <row r="703" spans="2:11">
      <c r="B703" s="111"/>
      <c r="C703" s="111"/>
      <c r="D703" s="111"/>
      <c r="E703" s="112"/>
      <c r="F703" s="112"/>
      <c r="G703" s="112"/>
      <c r="H703" s="112"/>
      <c r="I703" s="112"/>
      <c r="J703" s="112"/>
      <c r="K703" s="112"/>
    </row>
    <row r="704" spans="2:11">
      <c r="B704" s="111"/>
      <c r="C704" s="111"/>
      <c r="D704" s="111"/>
      <c r="E704" s="112"/>
      <c r="F704" s="112"/>
      <c r="G704" s="112"/>
      <c r="H704" s="112"/>
      <c r="I704" s="112"/>
      <c r="J704" s="112"/>
      <c r="K704" s="112"/>
    </row>
    <row r="705" spans="2:11">
      <c r="B705" s="111"/>
      <c r="C705" s="111"/>
      <c r="D705" s="111"/>
      <c r="E705" s="112"/>
      <c r="F705" s="112"/>
      <c r="G705" s="112"/>
      <c r="H705" s="112"/>
      <c r="I705" s="112"/>
      <c r="J705" s="112"/>
      <c r="K705" s="112"/>
    </row>
    <row r="706" spans="2:11">
      <c r="B706" s="111"/>
      <c r="C706" s="111"/>
      <c r="D706" s="111"/>
      <c r="E706" s="112"/>
      <c r="F706" s="112"/>
      <c r="G706" s="112"/>
      <c r="H706" s="112"/>
      <c r="I706" s="112"/>
      <c r="J706" s="112"/>
      <c r="K706" s="112"/>
    </row>
    <row r="707" spans="2:11">
      <c r="B707" s="111"/>
      <c r="C707" s="111"/>
      <c r="D707" s="111"/>
      <c r="E707" s="112"/>
      <c r="F707" s="112"/>
      <c r="G707" s="112"/>
      <c r="H707" s="112"/>
      <c r="I707" s="112"/>
      <c r="J707" s="112"/>
      <c r="K707" s="112"/>
    </row>
    <row r="708" spans="2:11">
      <c r="B708" s="111"/>
      <c r="C708" s="111"/>
      <c r="D708" s="111"/>
      <c r="E708" s="112"/>
      <c r="F708" s="112"/>
      <c r="G708" s="112"/>
      <c r="H708" s="112"/>
      <c r="I708" s="112"/>
      <c r="J708" s="112"/>
      <c r="K708" s="112"/>
    </row>
    <row r="709" spans="2:11">
      <c r="B709" s="111"/>
      <c r="C709" s="111"/>
      <c r="D709" s="111"/>
      <c r="E709" s="112"/>
      <c r="F709" s="112"/>
      <c r="G709" s="112"/>
      <c r="H709" s="112"/>
      <c r="I709" s="112"/>
      <c r="J709" s="112"/>
      <c r="K709" s="112"/>
    </row>
    <row r="710" spans="2:11">
      <c r="B710" s="111"/>
      <c r="C710" s="111"/>
      <c r="D710" s="111"/>
      <c r="E710" s="112"/>
      <c r="F710" s="112"/>
      <c r="G710" s="112"/>
      <c r="H710" s="112"/>
      <c r="I710" s="112"/>
      <c r="J710" s="112"/>
      <c r="K710" s="112"/>
    </row>
    <row r="711" spans="2:11">
      <c r="B711" s="111"/>
      <c r="C711" s="111"/>
      <c r="D711" s="111"/>
      <c r="E711" s="112"/>
      <c r="F711" s="112"/>
      <c r="G711" s="112"/>
      <c r="H711" s="112"/>
      <c r="I711" s="112"/>
      <c r="J711" s="112"/>
      <c r="K711" s="112"/>
    </row>
    <row r="712" spans="2:11">
      <c r="B712" s="111"/>
      <c r="C712" s="111"/>
      <c r="D712" s="111"/>
      <c r="E712" s="112"/>
      <c r="F712" s="112"/>
      <c r="G712" s="112"/>
      <c r="H712" s="112"/>
      <c r="I712" s="112"/>
      <c r="J712" s="112"/>
      <c r="K712" s="112"/>
    </row>
    <row r="713" spans="2:11">
      <c r="B713" s="111"/>
      <c r="C713" s="111"/>
      <c r="D713" s="111"/>
      <c r="E713" s="112"/>
      <c r="F713" s="112"/>
      <c r="G713" s="112"/>
      <c r="H713" s="112"/>
      <c r="I713" s="112"/>
      <c r="J713" s="112"/>
      <c r="K713" s="112"/>
    </row>
    <row r="714" spans="2:11">
      <c r="B714" s="111"/>
      <c r="C714" s="111"/>
      <c r="D714" s="111"/>
      <c r="E714" s="112"/>
      <c r="F714" s="112"/>
      <c r="G714" s="112"/>
      <c r="H714" s="112"/>
      <c r="I714" s="112"/>
      <c r="J714" s="112"/>
      <c r="K714" s="112"/>
    </row>
    <row r="715" spans="2:11">
      <c r="B715" s="111"/>
      <c r="C715" s="111"/>
      <c r="D715" s="111"/>
      <c r="E715" s="112"/>
      <c r="F715" s="112"/>
      <c r="G715" s="112"/>
      <c r="H715" s="112"/>
      <c r="I715" s="112"/>
      <c r="J715" s="112"/>
      <c r="K715" s="112"/>
    </row>
    <row r="716" spans="2:11">
      <c r="B716" s="111"/>
      <c r="C716" s="111"/>
      <c r="D716" s="111"/>
      <c r="E716" s="112"/>
      <c r="F716" s="112"/>
      <c r="G716" s="112"/>
      <c r="H716" s="112"/>
      <c r="I716" s="112"/>
      <c r="J716" s="112"/>
      <c r="K716" s="112"/>
    </row>
    <row r="717" spans="2:11">
      <c r="B717" s="111"/>
      <c r="C717" s="111"/>
      <c r="D717" s="111"/>
      <c r="E717" s="112"/>
      <c r="F717" s="112"/>
      <c r="G717" s="112"/>
      <c r="H717" s="112"/>
      <c r="I717" s="112"/>
      <c r="J717" s="112"/>
      <c r="K717" s="112"/>
    </row>
    <row r="718" spans="2:11">
      <c r="B718" s="111"/>
      <c r="C718" s="111"/>
      <c r="D718" s="111"/>
      <c r="E718" s="112"/>
      <c r="F718" s="112"/>
      <c r="G718" s="112"/>
      <c r="H718" s="112"/>
      <c r="I718" s="112"/>
      <c r="J718" s="112"/>
      <c r="K718" s="112"/>
    </row>
    <row r="719" spans="2:11">
      <c r="B719" s="111"/>
      <c r="C719" s="111"/>
      <c r="D719" s="111"/>
      <c r="E719" s="112"/>
      <c r="F719" s="112"/>
      <c r="G719" s="112"/>
      <c r="H719" s="112"/>
      <c r="I719" s="112"/>
      <c r="J719" s="112"/>
      <c r="K719" s="112"/>
    </row>
    <row r="720" spans="2:11">
      <c r="B720" s="111"/>
      <c r="C720" s="111"/>
      <c r="D720" s="111"/>
      <c r="E720" s="112"/>
      <c r="F720" s="112"/>
      <c r="G720" s="112"/>
      <c r="H720" s="112"/>
      <c r="I720" s="112"/>
      <c r="J720" s="112"/>
      <c r="K720" s="112"/>
    </row>
    <row r="721" spans="2:11">
      <c r="B721" s="111"/>
      <c r="C721" s="111"/>
      <c r="D721" s="111"/>
      <c r="E721" s="112"/>
      <c r="F721" s="112"/>
      <c r="G721" s="112"/>
      <c r="H721" s="112"/>
      <c r="I721" s="112"/>
      <c r="J721" s="112"/>
      <c r="K721" s="112"/>
    </row>
    <row r="722" spans="2:11">
      <c r="B722" s="111"/>
      <c r="C722" s="111"/>
      <c r="D722" s="111"/>
      <c r="E722" s="112"/>
      <c r="F722" s="112"/>
      <c r="G722" s="112"/>
      <c r="H722" s="112"/>
      <c r="I722" s="112"/>
      <c r="J722" s="112"/>
      <c r="K722" s="112"/>
    </row>
    <row r="723" spans="2:11">
      <c r="B723" s="111"/>
      <c r="C723" s="111"/>
      <c r="D723" s="111"/>
      <c r="E723" s="112"/>
      <c r="F723" s="112"/>
      <c r="G723" s="112"/>
      <c r="H723" s="112"/>
      <c r="I723" s="112"/>
      <c r="J723" s="112"/>
      <c r="K723" s="112"/>
    </row>
    <row r="724" spans="2:11">
      <c r="B724" s="111"/>
      <c r="C724" s="111"/>
      <c r="D724" s="111"/>
      <c r="E724" s="112"/>
      <c r="F724" s="112"/>
      <c r="G724" s="112"/>
      <c r="H724" s="112"/>
      <c r="I724" s="112"/>
      <c r="J724" s="112"/>
      <c r="K724" s="112"/>
    </row>
    <row r="725" spans="2:11">
      <c r="B725" s="111"/>
      <c r="C725" s="111"/>
      <c r="D725" s="111"/>
      <c r="E725" s="112"/>
      <c r="F725" s="112"/>
      <c r="G725" s="112"/>
      <c r="H725" s="112"/>
      <c r="I725" s="112"/>
      <c r="J725" s="112"/>
      <c r="K725" s="112"/>
    </row>
    <row r="726" spans="2:11">
      <c r="B726" s="111"/>
      <c r="C726" s="111"/>
      <c r="D726" s="111"/>
      <c r="E726" s="112"/>
      <c r="F726" s="112"/>
      <c r="G726" s="112"/>
      <c r="H726" s="112"/>
      <c r="I726" s="112"/>
      <c r="J726" s="112"/>
      <c r="K726" s="112"/>
    </row>
    <row r="727" spans="2:11">
      <c r="B727" s="111"/>
      <c r="C727" s="111"/>
      <c r="D727" s="111"/>
      <c r="E727" s="112"/>
      <c r="F727" s="112"/>
      <c r="G727" s="112"/>
      <c r="H727" s="112"/>
      <c r="I727" s="112"/>
      <c r="J727" s="112"/>
      <c r="K727" s="112"/>
    </row>
    <row r="728" spans="2:11">
      <c r="B728" s="111"/>
      <c r="C728" s="111"/>
      <c r="D728" s="111"/>
      <c r="E728" s="112"/>
      <c r="F728" s="112"/>
      <c r="G728" s="112"/>
      <c r="H728" s="112"/>
      <c r="I728" s="112"/>
      <c r="J728" s="112"/>
      <c r="K728" s="112"/>
    </row>
    <row r="729" spans="2:11">
      <c r="B729" s="111"/>
      <c r="C729" s="111"/>
      <c r="D729" s="111"/>
      <c r="E729" s="112"/>
      <c r="F729" s="112"/>
      <c r="G729" s="112"/>
      <c r="H729" s="112"/>
      <c r="I729" s="112"/>
      <c r="J729" s="112"/>
      <c r="K729" s="112"/>
    </row>
    <row r="730" spans="2:11">
      <c r="B730" s="111"/>
      <c r="C730" s="111"/>
      <c r="D730" s="111"/>
      <c r="E730" s="112"/>
      <c r="F730" s="112"/>
      <c r="G730" s="112"/>
      <c r="H730" s="112"/>
      <c r="I730" s="112"/>
      <c r="J730" s="112"/>
      <c r="K730" s="112"/>
    </row>
    <row r="731" spans="2:11">
      <c r="B731" s="111"/>
      <c r="C731" s="111"/>
      <c r="D731" s="111"/>
      <c r="E731" s="112"/>
      <c r="F731" s="112"/>
      <c r="G731" s="112"/>
      <c r="H731" s="112"/>
      <c r="I731" s="112"/>
      <c r="J731" s="112"/>
      <c r="K731" s="112"/>
    </row>
    <row r="732" spans="2:11">
      <c r="B732" s="111"/>
      <c r="C732" s="111"/>
      <c r="D732" s="111"/>
      <c r="E732" s="112"/>
      <c r="F732" s="112"/>
      <c r="G732" s="112"/>
      <c r="H732" s="112"/>
      <c r="I732" s="112"/>
      <c r="J732" s="112"/>
      <c r="K732" s="112"/>
    </row>
    <row r="733" spans="2:11">
      <c r="B733" s="111"/>
      <c r="C733" s="111"/>
      <c r="D733" s="111"/>
      <c r="E733" s="112"/>
      <c r="F733" s="112"/>
      <c r="G733" s="112"/>
      <c r="H733" s="112"/>
      <c r="I733" s="112"/>
      <c r="J733" s="112"/>
      <c r="K733" s="112"/>
    </row>
    <row r="734" spans="2:11">
      <c r="B734" s="111"/>
      <c r="C734" s="111"/>
      <c r="D734" s="111"/>
      <c r="E734" s="112"/>
      <c r="F734" s="112"/>
      <c r="G734" s="112"/>
      <c r="H734" s="112"/>
      <c r="I734" s="112"/>
      <c r="J734" s="112"/>
      <c r="K734" s="112"/>
    </row>
    <row r="735" spans="2:11">
      <c r="B735" s="111"/>
      <c r="C735" s="111"/>
      <c r="D735" s="111"/>
      <c r="E735" s="112"/>
      <c r="F735" s="112"/>
      <c r="G735" s="112"/>
      <c r="H735" s="112"/>
      <c r="I735" s="112"/>
      <c r="J735" s="112"/>
      <c r="K735" s="112"/>
    </row>
    <row r="736" spans="2:11">
      <c r="B736" s="111"/>
      <c r="C736" s="111"/>
      <c r="D736" s="111"/>
      <c r="E736" s="112"/>
      <c r="F736" s="112"/>
      <c r="G736" s="112"/>
      <c r="H736" s="112"/>
      <c r="I736" s="112"/>
      <c r="J736" s="112"/>
      <c r="K736" s="112"/>
    </row>
    <row r="737" spans="2:11">
      <c r="B737" s="111"/>
      <c r="C737" s="111"/>
      <c r="D737" s="111"/>
      <c r="E737" s="112"/>
      <c r="F737" s="112"/>
      <c r="G737" s="112"/>
      <c r="H737" s="112"/>
      <c r="I737" s="112"/>
      <c r="J737" s="112"/>
      <c r="K737" s="112"/>
    </row>
    <row r="738" spans="2:11">
      <c r="B738" s="111"/>
      <c r="C738" s="111"/>
      <c r="D738" s="111"/>
      <c r="E738" s="112"/>
      <c r="F738" s="112"/>
      <c r="G738" s="112"/>
      <c r="H738" s="112"/>
      <c r="I738" s="112"/>
      <c r="J738" s="112"/>
      <c r="K738" s="112"/>
    </row>
    <row r="739" spans="2:11">
      <c r="B739" s="111"/>
      <c r="C739" s="111"/>
      <c r="D739" s="111"/>
      <c r="E739" s="112"/>
      <c r="F739" s="112"/>
      <c r="G739" s="112"/>
      <c r="H739" s="112"/>
      <c r="I739" s="112"/>
      <c r="J739" s="112"/>
      <c r="K739" s="112"/>
    </row>
    <row r="740" spans="2:11">
      <c r="B740" s="111"/>
      <c r="C740" s="111"/>
      <c r="D740" s="111"/>
      <c r="E740" s="112"/>
      <c r="F740" s="112"/>
      <c r="G740" s="112"/>
      <c r="H740" s="112"/>
      <c r="I740" s="112"/>
      <c r="J740" s="112"/>
      <c r="K740" s="112"/>
    </row>
    <row r="741" spans="2:11">
      <c r="B741" s="111"/>
      <c r="C741" s="111"/>
      <c r="D741" s="111"/>
      <c r="E741" s="112"/>
      <c r="F741" s="112"/>
      <c r="G741" s="112"/>
      <c r="H741" s="112"/>
      <c r="I741" s="112"/>
      <c r="J741" s="112"/>
      <c r="K741" s="112"/>
    </row>
    <row r="742" spans="2:11">
      <c r="B742" s="111"/>
      <c r="C742" s="111"/>
      <c r="D742" s="111"/>
      <c r="E742" s="112"/>
      <c r="F742" s="112"/>
      <c r="G742" s="112"/>
      <c r="H742" s="112"/>
      <c r="I742" s="112"/>
      <c r="J742" s="112"/>
      <c r="K742" s="112"/>
    </row>
    <row r="743" spans="2:11">
      <c r="B743" s="111"/>
      <c r="C743" s="111"/>
      <c r="D743" s="111"/>
      <c r="E743" s="112"/>
      <c r="F743" s="112"/>
      <c r="G743" s="112"/>
      <c r="H743" s="112"/>
      <c r="I743" s="112"/>
      <c r="J743" s="112"/>
      <c r="K743" s="112"/>
    </row>
    <row r="744" spans="2:11">
      <c r="B744" s="111"/>
      <c r="C744" s="111"/>
      <c r="D744" s="111"/>
      <c r="E744" s="112"/>
      <c r="F744" s="112"/>
      <c r="G744" s="112"/>
      <c r="H744" s="112"/>
      <c r="I744" s="112"/>
      <c r="J744" s="112"/>
      <c r="K744" s="112"/>
    </row>
    <row r="745" spans="2:11">
      <c r="B745" s="111"/>
      <c r="C745" s="111"/>
      <c r="D745" s="111"/>
      <c r="E745" s="112"/>
      <c r="F745" s="112"/>
      <c r="G745" s="112"/>
      <c r="H745" s="112"/>
      <c r="I745" s="112"/>
      <c r="J745" s="112"/>
      <c r="K745" s="112"/>
    </row>
    <row r="746" spans="2:11">
      <c r="B746" s="111"/>
      <c r="C746" s="111"/>
      <c r="D746" s="111"/>
      <c r="E746" s="112"/>
      <c r="F746" s="112"/>
      <c r="G746" s="112"/>
      <c r="H746" s="112"/>
      <c r="I746" s="112"/>
      <c r="J746" s="112"/>
      <c r="K746" s="112"/>
    </row>
    <row r="747" spans="2:11">
      <c r="B747" s="111"/>
      <c r="C747" s="111"/>
      <c r="D747" s="111"/>
      <c r="E747" s="112"/>
      <c r="F747" s="112"/>
      <c r="G747" s="112"/>
      <c r="H747" s="112"/>
      <c r="I747" s="112"/>
      <c r="J747" s="112"/>
      <c r="K747" s="112"/>
    </row>
    <row r="748" spans="2:11">
      <c r="B748" s="111"/>
      <c r="C748" s="111"/>
      <c r="D748" s="111"/>
      <c r="E748" s="112"/>
      <c r="F748" s="112"/>
      <c r="G748" s="112"/>
      <c r="H748" s="112"/>
      <c r="I748" s="112"/>
      <c r="J748" s="112"/>
      <c r="K748" s="112"/>
    </row>
    <row r="749" spans="2:11">
      <c r="B749" s="111"/>
      <c r="C749" s="111"/>
      <c r="D749" s="111"/>
      <c r="E749" s="112"/>
      <c r="F749" s="112"/>
      <c r="G749" s="112"/>
      <c r="H749" s="112"/>
      <c r="I749" s="112"/>
      <c r="J749" s="112"/>
      <c r="K749" s="112"/>
    </row>
    <row r="750" spans="2:11">
      <c r="B750" s="111"/>
      <c r="C750" s="111"/>
      <c r="D750" s="111"/>
      <c r="E750" s="112"/>
      <c r="F750" s="112"/>
      <c r="G750" s="112"/>
      <c r="H750" s="112"/>
      <c r="I750" s="112"/>
      <c r="J750" s="112"/>
      <c r="K750" s="112"/>
    </row>
    <row r="751" spans="2:11">
      <c r="B751" s="111"/>
      <c r="C751" s="111"/>
      <c r="D751" s="111"/>
      <c r="E751" s="112"/>
      <c r="F751" s="112"/>
      <c r="G751" s="112"/>
      <c r="H751" s="112"/>
      <c r="I751" s="112"/>
      <c r="J751" s="112"/>
      <c r="K751" s="112"/>
    </row>
    <row r="752" spans="2:11">
      <c r="B752" s="111"/>
      <c r="C752" s="111"/>
      <c r="D752" s="111"/>
      <c r="E752" s="112"/>
      <c r="F752" s="112"/>
      <c r="G752" s="112"/>
      <c r="H752" s="112"/>
      <c r="I752" s="112"/>
      <c r="J752" s="112"/>
      <c r="K752" s="112"/>
    </row>
    <row r="753" spans="2:11">
      <c r="B753" s="111"/>
      <c r="C753" s="111"/>
      <c r="D753" s="111"/>
      <c r="E753" s="112"/>
      <c r="F753" s="112"/>
      <c r="G753" s="112"/>
      <c r="H753" s="112"/>
      <c r="I753" s="112"/>
      <c r="J753" s="112"/>
      <c r="K753" s="112"/>
    </row>
    <row r="754" spans="2:11">
      <c r="B754" s="111"/>
      <c r="C754" s="111"/>
      <c r="D754" s="111"/>
      <c r="E754" s="112"/>
      <c r="F754" s="112"/>
      <c r="G754" s="112"/>
      <c r="H754" s="112"/>
      <c r="I754" s="112"/>
      <c r="J754" s="112"/>
      <c r="K754" s="112"/>
    </row>
    <row r="755" spans="2:11">
      <c r="B755" s="111"/>
      <c r="C755" s="111"/>
      <c r="D755" s="111"/>
      <c r="E755" s="112"/>
      <c r="F755" s="112"/>
      <c r="G755" s="112"/>
      <c r="H755" s="112"/>
      <c r="I755" s="112"/>
      <c r="J755" s="112"/>
      <c r="K755" s="112"/>
    </row>
    <row r="756" spans="2:11">
      <c r="B756" s="111"/>
      <c r="C756" s="111"/>
      <c r="D756" s="111"/>
      <c r="E756" s="112"/>
      <c r="F756" s="112"/>
      <c r="G756" s="112"/>
      <c r="H756" s="112"/>
      <c r="I756" s="112"/>
      <c r="J756" s="112"/>
      <c r="K756" s="112"/>
    </row>
    <row r="757" spans="2:11">
      <c r="B757" s="111"/>
      <c r="C757" s="111"/>
      <c r="D757" s="111"/>
      <c r="E757" s="112"/>
      <c r="F757" s="112"/>
      <c r="G757" s="112"/>
      <c r="H757" s="112"/>
      <c r="I757" s="112"/>
      <c r="J757" s="112"/>
      <c r="K757" s="112"/>
    </row>
    <row r="758" spans="2:11">
      <c r="B758" s="111"/>
      <c r="C758" s="111"/>
      <c r="D758" s="111"/>
      <c r="E758" s="112"/>
      <c r="F758" s="112"/>
      <c r="G758" s="112"/>
      <c r="H758" s="112"/>
      <c r="I758" s="112"/>
      <c r="J758" s="112"/>
      <c r="K758" s="112"/>
    </row>
    <row r="759" spans="2:11">
      <c r="B759" s="111"/>
      <c r="C759" s="111"/>
      <c r="D759" s="111"/>
      <c r="E759" s="112"/>
      <c r="F759" s="112"/>
      <c r="G759" s="112"/>
      <c r="H759" s="112"/>
      <c r="I759" s="112"/>
      <c r="J759" s="112"/>
      <c r="K759" s="112"/>
    </row>
    <row r="760" spans="2:11">
      <c r="B760" s="111"/>
      <c r="C760" s="111"/>
      <c r="D760" s="111"/>
      <c r="E760" s="112"/>
      <c r="F760" s="112"/>
      <c r="G760" s="112"/>
      <c r="H760" s="112"/>
      <c r="I760" s="112"/>
      <c r="J760" s="112"/>
      <c r="K760" s="112"/>
    </row>
    <row r="761" spans="2:11">
      <c r="B761" s="111"/>
      <c r="C761" s="111"/>
      <c r="D761" s="111"/>
      <c r="E761" s="112"/>
      <c r="F761" s="112"/>
      <c r="G761" s="112"/>
      <c r="H761" s="112"/>
      <c r="I761" s="112"/>
      <c r="J761" s="112"/>
      <c r="K761" s="112"/>
    </row>
    <row r="762" spans="2:11">
      <c r="B762" s="111"/>
      <c r="C762" s="111"/>
      <c r="D762" s="111"/>
      <c r="E762" s="112"/>
      <c r="F762" s="112"/>
      <c r="G762" s="112"/>
      <c r="H762" s="112"/>
      <c r="I762" s="112"/>
      <c r="J762" s="112"/>
      <c r="K762" s="112"/>
    </row>
    <row r="763" spans="2:11">
      <c r="B763" s="111"/>
      <c r="C763" s="111"/>
      <c r="D763" s="111"/>
      <c r="E763" s="112"/>
      <c r="F763" s="112"/>
      <c r="G763" s="112"/>
      <c r="H763" s="112"/>
      <c r="I763" s="112"/>
      <c r="J763" s="112"/>
      <c r="K763" s="112"/>
    </row>
    <row r="764" spans="2:11">
      <c r="B764" s="111"/>
      <c r="C764" s="111"/>
      <c r="D764" s="111"/>
      <c r="E764" s="112"/>
      <c r="F764" s="112"/>
      <c r="G764" s="112"/>
      <c r="H764" s="112"/>
      <c r="I764" s="112"/>
      <c r="J764" s="112"/>
      <c r="K764" s="112"/>
    </row>
    <row r="765" spans="2:11">
      <c r="B765" s="111"/>
      <c r="C765" s="111"/>
      <c r="D765" s="111"/>
      <c r="E765" s="112"/>
      <c r="F765" s="112"/>
      <c r="G765" s="112"/>
      <c r="H765" s="112"/>
      <c r="I765" s="112"/>
      <c r="J765" s="112"/>
      <c r="K765" s="112"/>
    </row>
    <row r="766" spans="2:11">
      <c r="B766" s="111"/>
      <c r="C766" s="111"/>
      <c r="D766" s="111"/>
      <c r="E766" s="112"/>
      <c r="F766" s="112"/>
      <c r="G766" s="112"/>
      <c r="H766" s="112"/>
      <c r="I766" s="112"/>
      <c r="J766" s="112"/>
      <c r="K766" s="112"/>
    </row>
    <row r="767" spans="2:11">
      <c r="B767" s="111"/>
      <c r="C767" s="111"/>
      <c r="D767" s="111"/>
      <c r="E767" s="112"/>
      <c r="F767" s="112"/>
      <c r="G767" s="112"/>
      <c r="H767" s="112"/>
      <c r="I767" s="112"/>
      <c r="J767" s="112"/>
      <c r="K767" s="112"/>
    </row>
    <row r="768" spans="2:11">
      <c r="B768" s="111"/>
      <c r="C768" s="111"/>
      <c r="D768" s="111"/>
      <c r="E768" s="112"/>
      <c r="F768" s="112"/>
      <c r="G768" s="112"/>
      <c r="H768" s="112"/>
      <c r="I768" s="112"/>
      <c r="J768" s="112"/>
      <c r="K768" s="112"/>
    </row>
    <row r="769" spans="2:11">
      <c r="B769" s="111"/>
      <c r="C769" s="111"/>
      <c r="D769" s="111"/>
      <c r="E769" s="112"/>
      <c r="F769" s="112"/>
      <c r="G769" s="112"/>
      <c r="H769" s="112"/>
      <c r="I769" s="112"/>
      <c r="J769" s="112"/>
      <c r="K769" s="112"/>
    </row>
    <row r="770" spans="2:11">
      <c r="B770" s="111"/>
      <c r="C770" s="111"/>
      <c r="D770" s="111"/>
      <c r="E770" s="112"/>
      <c r="F770" s="112"/>
      <c r="G770" s="112"/>
      <c r="H770" s="112"/>
      <c r="I770" s="112"/>
      <c r="J770" s="112"/>
      <c r="K770" s="112"/>
    </row>
    <row r="771" spans="2:11">
      <c r="B771" s="111"/>
      <c r="C771" s="111"/>
      <c r="D771" s="111"/>
      <c r="E771" s="112"/>
      <c r="F771" s="112"/>
      <c r="G771" s="112"/>
      <c r="H771" s="112"/>
      <c r="I771" s="112"/>
      <c r="J771" s="112"/>
      <c r="K771" s="112"/>
    </row>
    <row r="772" spans="2:11">
      <c r="B772" s="111"/>
      <c r="C772" s="111"/>
      <c r="D772" s="111"/>
      <c r="E772" s="112"/>
      <c r="F772" s="112"/>
      <c r="G772" s="112"/>
      <c r="H772" s="112"/>
      <c r="I772" s="112"/>
      <c r="J772" s="112"/>
      <c r="K772" s="112"/>
    </row>
    <row r="773" spans="2:11">
      <c r="B773" s="111"/>
      <c r="C773" s="111"/>
      <c r="D773" s="111"/>
      <c r="E773" s="112"/>
      <c r="F773" s="112"/>
      <c r="G773" s="112"/>
      <c r="H773" s="112"/>
      <c r="I773" s="112"/>
      <c r="J773" s="112"/>
      <c r="K773" s="112"/>
    </row>
    <row r="774" spans="2:11">
      <c r="B774" s="111"/>
      <c r="C774" s="111"/>
      <c r="D774" s="111"/>
      <c r="E774" s="112"/>
      <c r="F774" s="112"/>
      <c r="G774" s="112"/>
      <c r="H774" s="112"/>
      <c r="I774" s="112"/>
      <c r="J774" s="112"/>
      <c r="K774" s="112"/>
    </row>
    <row r="775" spans="2:11">
      <c r="B775" s="111"/>
      <c r="C775" s="111"/>
      <c r="D775" s="111"/>
      <c r="E775" s="112"/>
      <c r="F775" s="112"/>
      <c r="G775" s="112"/>
      <c r="H775" s="112"/>
      <c r="I775" s="112"/>
      <c r="J775" s="112"/>
      <c r="K775" s="112"/>
    </row>
    <row r="776" spans="2:11">
      <c r="B776" s="111"/>
      <c r="C776" s="111"/>
      <c r="D776" s="111"/>
      <c r="E776" s="112"/>
      <c r="F776" s="112"/>
      <c r="G776" s="112"/>
      <c r="H776" s="112"/>
      <c r="I776" s="112"/>
      <c r="J776" s="112"/>
      <c r="K776" s="112"/>
    </row>
    <row r="777" spans="2:11">
      <c r="B777" s="111"/>
      <c r="C777" s="111"/>
      <c r="D777" s="111"/>
      <c r="E777" s="112"/>
      <c r="F777" s="112"/>
      <c r="G777" s="112"/>
      <c r="H777" s="112"/>
      <c r="I777" s="112"/>
      <c r="J777" s="112"/>
      <c r="K777" s="112"/>
    </row>
    <row r="778" spans="2:11">
      <c r="B778" s="111"/>
      <c r="C778" s="111"/>
      <c r="D778" s="111"/>
      <c r="E778" s="112"/>
      <c r="F778" s="112"/>
      <c r="G778" s="112"/>
      <c r="H778" s="112"/>
      <c r="I778" s="112"/>
      <c r="J778" s="112"/>
      <c r="K778" s="112"/>
    </row>
    <row r="779" spans="2:11">
      <c r="B779" s="111"/>
      <c r="C779" s="111"/>
      <c r="D779" s="111"/>
      <c r="E779" s="112"/>
      <c r="F779" s="112"/>
      <c r="G779" s="112"/>
      <c r="H779" s="112"/>
      <c r="I779" s="112"/>
      <c r="J779" s="112"/>
      <c r="K779" s="112"/>
    </row>
    <row r="780" spans="2:11">
      <c r="B780" s="111"/>
      <c r="C780" s="111"/>
      <c r="D780" s="111"/>
      <c r="E780" s="112"/>
      <c r="F780" s="112"/>
      <c r="G780" s="112"/>
      <c r="H780" s="112"/>
      <c r="I780" s="112"/>
      <c r="J780" s="112"/>
      <c r="K780" s="112"/>
    </row>
    <row r="781" spans="2:11">
      <c r="B781" s="111"/>
      <c r="C781" s="111"/>
      <c r="D781" s="111"/>
      <c r="E781" s="112"/>
      <c r="F781" s="112"/>
      <c r="G781" s="112"/>
      <c r="H781" s="112"/>
      <c r="I781" s="112"/>
      <c r="J781" s="112"/>
      <c r="K781" s="112"/>
    </row>
    <row r="782" spans="2:11">
      <c r="B782" s="111"/>
      <c r="C782" s="111"/>
      <c r="D782" s="111"/>
      <c r="E782" s="112"/>
      <c r="F782" s="112"/>
      <c r="G782" s="112"/>
      <c r="H782" s="112"/>
      <c r="I782" s="112"/>
      <c r="J782" s="112"/>
      <c r="K782" s="112"/>
    </row>
    <row r="783" spans="2:11">
      <c r="B783" s="111"/>
      <c r="C783" s="111"/>
      <c r="D783" s="111"/>
      <c r="E783" s="112"/>
      <c r="F783" s="112"/>
      <c r="G783" s="112"/>
      <c r="H783" s="112"/>
      <c r="I783" s="112"/>
      <c r="J783" s="112"/>
      <c r="K783" s="112"/>
    </row>
    <row r="784" spans="2:11">
      <c r="B784" s="111"/>
      <c r="C784" s="111"/>
      <c r="D784" s="111"/>
      <c r="E784" s="112"/>
      <c r="F784" s="112"/>
      <c r="G784" s="112"/>
      <c r="H784" s="112"/>
      <c r="I784" s="112"/>
      <c r="J784" s="112"/>
      <c r="K784" s="112"/>
    </row>
    <row r="785" spans="2:11">
      <c r="B785" s="111"/>
      <c r="C785" s="111"/>
      <c r="D785" s="111"/>
      <c r="E785" s="112"/>
      <c r="F785" s="112"/>
      <c r="G785" s="112"/>
      <c r="H785" s="112"/>
      <c r="I785" s="112"/>
      <c r="J785" s="112"/>
      <c r="K785" s="112"/>
    </row>
    <row r="786" spans="2:11">
      <c r="B786" s="111"/>
      <c r="C786" s="111"/>
      <c r="D786" s="111"/>
      <c r="E786" s="112"/>
      <c r="F786" s="112"/>
      <c r="G786" s="112"/>
      <c r="H786" s="112"/>
      <c r="I786" s="112"/>
      <c r="J786" s="112"/>
      <c r="K786" s="112"/>
    </row>
    <row r="787" spans="2:11">
      <c r="B787" s="111"/>
      <c r="C787" s="111"/>
      <c r="D787" s="111"/>
      <c r="E787" s="112"/>
      <c r="F787" s="112"/>
      <c r="G787" s="112"/>
      <c r="H787" s="112"/>
      <c r="I787" s="112"/>
      <c r="J787" s="112"/>
      <c r="K787" s="112"/>
    </row>
    <row r="788" spans="2:11">
      <c r="B788" s="111"/>
      <c r="C788" s="111"/>
      <c r="D788" s="111"/>
      <c r="E788" s="112"/>
      <c r="F788" s="112"/>
      <c r="G788" s="112"/>
      <c r="H788" s="112"/>
      <c r="I788" s="112"/>
      <c r="J788" s="112"/>
      <c r="K788" s="112"/>
    </row>
    <row r="789" spans="2:11">
      <c r="B789" s="111"/>
      <c r="C789" s="111"/>
      <c r="D789" s="111"/>
      <c r="E789" s="112"/>
      <c r="F789" s="112"/>
      <c r="G789" s="112"/>
      <c r="H789" s="112"/>
      <c r="I789" s="112"/>
      <c r="J789" s="112"/>
      <c r="K789" s="112"/>
    </row>
    <row r="790" spans="2:11">
      <c r="B790" s="111"/>
      <c r="C790" s="111"/>
      <c r="D790" s="111"/>
      <c r="E790" s="112"/>
      <c r="F790" s="112"/>
      <c r="G790" s="112"/>
      <c r="H790" s="112"/>
      <c r="I790" s="112"/>
      <c r="J790" s="112"/>
      <c r="K790" s="112"/>
    </row>
    <row r="791" spans="2:11">
      <c r="B791" s="111"/>
      <c r="C791" s="111"/>
      <c r="D791" s="111"/>
      <c r="E791" s="112"/>
      <c r="F791" s="112"/>
      <c r="G791" s="112"/>
      <c r="H791" s="112"/>
      <c r="I791" s="112"/>
      <c r="J791" s="112"/>
      <c r="K791" s="112"/>
    </row>
    <row r="792" spans="2:11">
      <c r="B792" s="111"/>
      <c r="C792" s="111"/>
      <c r="D792" s="111"/>
      <c r="E792" s="112"/>
      <c r="F792" s="112"/>
      <c r="G792" s="112"/>
      <c r="H792" s="112"/>
      <c r="I792" s="112"/>
      <c r="J792" s="112"/>
      <c r="K792" s="112"/>
    </row>
    <row r="793" spans="2:11">
      <c r="B793" s="111"/>
      <c r="C793" s="111"/>
      <c r="D793" s="111"/>
      <c r="E793" s="112"/>
      <c r="F793" s="112"/>
      <c r="G793" s="112"/>
      <c r="H793" s="112"/>
      <c r="I793" s="112"/>
      <c r="J793" s="112"/>
      <c r="K793" s="112"/>
    </row>
    <row r="794" spans="2:11">
      <c r="B794" s="111"/>
      <c r="C794" s="111"/>
      <c r="D794" s="111"/>
      <c r="E794" s="112"/>
      <c r="F794" s="112"/>
      <c r="G794" s="112"/>
      <c r="H794" s="112"/>
      <c r="I794" s="112"/>
      <c r="J794" s="112"/>
      <c r="K794" s="112"/>
    </row>
    <row r="795" spans="2:11">
      <c r="B795" s="111"/>
      <c r="C795" s="111"/>
      <c r="D795" s="111"/>
      <c r="E795" s="112"/>
      <c r="F795" s="112"/>
      <c r="G795" s="112"/>
      <c r="H795" s="112"/>
      <c r="I795" s="112"/>
      <c r="J795" s="112"/>
      <c r="K795" s="112"/>
    </row>
    <row r="796" spans="2:11">
      <c r="B796" s="111"/>
      <c r="C796" s="111"/>
      <c r="D796" s="111"/>
      <c r="E796" s="112"/>
      <c r="F796" s="112"/>
      <c r="G796" s="112"/>
      <c r="H796" s="112"/>
      <c r="I796" s="112"/>
      <c r="J796" s="112"/>
      <c r="K796" s="112"/>
    </row>
    <row r="797" spans="2:11">
      <c r="B797" s="111"/>
      <c r="C797" s="111"/>
      <c r="D797" s="111"/>
      <c r="E797" s="112"/>
      <c r="F797" s="112"/>
      <c r="G797" s="112"/>
      <c r="H797" s="112"/>
      <c r="I797" s="112"/>
      <c r="J797" s="112"/>
      <c r="K797" s="112"/>
    </row>
    <row r="798" spans="2:11">
      <c r="B798" s="111"/>
      <c r="C798" s="111"/>
      <c r="D798" s="111"/>
      <c r="E798" s="112"/>
      <c r="F798" s="112"/>
      <c r="G798" s="112"/>
      <c r="H798" s="112"/>
      <c r="I798" s="112"/>
      <c r="J798" s="112"/>
      <c r="K798" s="112"/>
    </row>
    <row r="799" spans="2:11">
      <c r="B799" s="111"/>
      <c r="C799" s="111"/>
      <c r="D799" s="111"/>
      <c r="E799" s="112"/>
      <c r="F799" s="112"/>
      <c r="G799" s="112"/>
      <c r="H799" s="112"/>
      <c r="I799" s="112"/>
      <c r="J799" s="112"/>
      <c r="K799" s="112"/>
    </row>
    <row r="800" spans="2:11">
      <c r="B800" s="111"/>
      <c r="C800" s="111"/>
      <c r="D800" s="111"/>
      <c r="E800" s="112"/>
      <c r="F800" s="112"/>
      <c r="G800" s="112"/>
      <c r="H800" s="112"/>
      <c r="I800" s="112"/>
      <c r="J800" s="112"/>
      <c r="K800" s="112"/>
    </row>
    <row r="801" spans="2:11">
      <c r="B801" s="111"/>
      <c r="C801" s="111"/>
      <c r="D801" s="111"/>
      <c r="E801" s="112"/>
      <c r="F801" s="112"/>
      <c r="G801" s="112"/>
      <c r="H801" s="112"/>
      <c r="I801" s="112"/>
      <c r="J801" s="112"/>
      <c r="K801" s="112"/>
    </row>
    <row r="802" spans="2:11">
      <c r="B802" s="111"/>
      <c r="C802" s="111"/>
      <c r="D802" s="111"/>
      <c r="E802" s="112"/>
      <c r="F802" s="112"/>
      <c r="G802" s="112"/>
      <c r="H802" s="112"/>
      <c r="I802" s="112"/>
      <c r="J802" s="112"/>
      <c r="K802" s="112"/>
    </row>
    <row r="803" spans="2:11">
      <c r="B803" s="111"/>
      <c r="C803" s="111"/>
      <c r="D803" s="111"/>
      <c r="E803" s="112"/>
      <c r="F803" s="112"/>
      <c r="G803" s="112"/>
      <c r="H803" s="112"/>
      <c r="I803" s="112"/>
      <c r="J803" s="112"/>
      <c r="K803" s="112"/>
    </row>
    <row r="804" spans="2:11">
      <c r="B804" s="111"/>
      <c r="C804" s="111"/>
      <c r="D804" s="111"/>
      <c r="E804" s="112"/>
      <c r="F804" s="112"/>
      <c r="G804" s="112"/>
      <c r="H804" s="112"/>
      <c r="I804" s="112"/>
      <c r="J804" s="112"/>
      <c r="K804" s="112"/>
    </row>
    <row r="805" spans="2:11">
      <c r="B805" s="111"/>
      <c r="C805" s="111"/>
      <c r="D805" s="111"/>
      <c r="E805" s="112"/>
      <c r="F805" s="112"/>
      <c r="G805" s="112"/>
      <c r="H805" s="112"/>
      <c r="I805" s="112"/>
      <c r="J805" s="112"/>
      <c r="K805" s="112"/>
    </row>
    <row r="806" spans="2:11">
      <c r="B806" s="111"/>
      <c r="C806" s="111"/>
      <c r="D806" s="111"/>
      <c r="E806" s="112"/>
      <c r="F806" s="112"/>
      <c r="G806" s="112"/>
      <c r="H806" s="112"/>
      <c r="I806" s="112"/>
      <c r="J806" s="112"/>
      <c r="K806" s="112"/>
    </row>
    <row r="807" spans="2:11">
      <c r="B807" s="111"/>
      <c r="C807" s="111"/>
      <c r="D807" s="111"/>
      <c r="E807" s="112"/>
      <c r="F807" s="112"/>
      <c r="G807" s="112"/>
      <c r="H807" s="112"/>
      <c r="I807" s="112"/>
      <c r="J807" s="112"/>
      <c r="K807" s="112"/>
    </row>
    <row r="808" spans="2:11">
      <c r="B808" s="111"/>
      <c r="C808" s="111"/>
      <c r="D808" s="111"/>
      <c r="E808" s="112"/>
      <c r="F808" s="112"/>
      <c r="G808" s="112"/>
      <c r="H808" s="112"/>
      <c r="I808" s="112"/>
      <c r="J808" s="112"/>
      <c r="K808" s="112"/>
    </row>
    <row r="809" spans="2:11">
      <c r="B809" s="111"/>
      <c r="C809" s="111"/>
      <c r="D809" s="111"/>
      <c r="E809" s="112"/>
      <c r="F809" s="112"/>
      <c r="G809" s="112"/>
      <c r="H809" s="112"/>
      <c r="I809" s="112"/>
      <c r="J809" s="112"/>
      <c r="K809" s="112"/>
    </row>
    <row r="810" spans="2:11">
      <c r="B810" s="111"/>
      <c r="C810" s="111"/>
      <c r="D810" s="111"/>
      <c r="E810" s="112"/>
      <c r="F810" s="112"/>
      <c r="G810" s="112"/>
      <c r="H810" s="112"/>
      <c r="I810" s="112"/>
      <c r="J810" s="112"/>
      <c r="K810" s="112"/>
    </row>
    <row r="811" spans="2:11">
      <c r="B811" s="111"/>
      <c r="C811" s="111"/>
      <c r="D811" s="111"/>
      <c r="E811" s="112"/>
      <c r="F811" s="112"/>
      <c r="G811" s="112"/>
      <c r="H811" s="112"/>
      <c r="I811" s="112"/>
      <c r="J811" s="112"/>
      <c r="K811" s="112"/>
    </row>
    <row r="812" spans="2:11">
      <c r="B812" s="111"/>
      <c r="C812" s="111"/>
      <c r="D812" s="111"/>
      <c r="E812" s="112"/>
      <c r="F812" s="112"/>
      <c r="G812" s="112"/>
      <c r="H812" s="112"/>
      <c r="I812" s="112"/>
      <c r="J812" s="112"/>
      <c r="K812" s="112"/>
    </row>
    <row r="813" spans="2:11">
      <c r="B813" s="111"/>
      <c r="C813" s="111"/>
      <c r="D813" s="111"/>
      <c r="E813" s="112"/>
      <c r="F813" s="112"/>
      <c r="G813" s="112"/>
      <c r="H813" s="112"/>
      <c r="I813" s="112"/>
      <c r="J813" s="112"/>
      <c r="K813" s="112"/>
    </row>
    <row r="814" spans="2:11">
      <c r="B814" s="111"/>
      <c r="C814" s="111"/>
      <c r="D814" s="111"/>
      <c r="E814" s="112"/>
      <c r="F814" s="112"/>
      <c r="G814" s="112"/>
      <c r="H814" s="112"/>
      <c r="I814" s="112"/>
      <c r="J814" s="112"/>
      <c r="K814" s="112"/>
    </row>
    <row r="815" spans="2:11">
      <c r="B815" s="111"/>
      <c r="C815" s="111"/>
      <c r="D815" s="111"/>
      <c r="E815" s="112"/>
      <c r="F815" s="112"/>
      <c r="G815" s="112"/>
      <c r="H815" s="112"/>
      <c r="I815" s="112"/>
      <c r="J815" s="112"/>
      <c r="K815" s="112"/>
    </row>
    <row r="816" spans="2:11">
      <c r="B816" s="111"/>
      <c r="C816" s="111"/>
      <c r="D816" s="111"/>
      <c r="E816" s="112"/>
      <c r="F816" s="112"/>
      <c r="G816" s="112"/>
      <c r="H816" s="112"/>
      <c r="I816" s="112"/>
      <c r="J816" s="112"/>
      <c r="K816" s="112"/>
    </row>
    <row r="817" spans="2:11">
      <c r="B817" s="111"/>
      <c r="C817" s="111"/>
      <c r="D817" s="111"/>
      <c r="E817" s="112"/>
      <c r="F817" s="112"/>
      <c r="G817" s="112"/>
      <c r="H817" s="112"/>
      <c r="I817" s="112"/>
      <c r="J817" s="112"/>
      <c r="K817" s="112"/>
    </row>
    <row r="818" spans="2:11">
      <c r="B818" s="111"/>
      <c r="C818" s="111"/>
      <c r="D818" s="111"/>
      <c r="E818" s="112"/>
      <c r="F818" s="112"/>
      <c r="G818" s="112"/>
      <c r="H818" s="112"/>
      <c r="I818" s="112"/>
      <c r="J818" s="112"/>
      <c r="K818" s="112"/>
    </row>
    <row r="819" spans="2:11">
      <c r="B819" s="111"/>
      <c r="C819" s="111"/>
      <c r="D819" s="111"/>
      <c r="E819" s="112"/>
      <c r="F819" s="112"/>
      <c r="G819" s="112"/>
      <c r="H819" s="112"/>
      <c r="I819" s="112"/>
      <c r="J819" s="112"/>
      <c r="K819" s="112"/>
    </row>
    <row r="820" spans="2:11">
      <c r="B820" s="111"/>
      <c r="C820" s="111"/>
      <c r="D820" s="111"/>
      <c r="E820" s="112"/>
      <c r="F820" s="112"/>
      <c r="G820" s="112"/>
      <c r="H820" s="112"/>
      <c r="I820" s="112"/>
      <c r="J820" s="112"/>
      <c r="K820" s="112"/>
    </row>
    <row r="821" spans="2:11">
      <c r="B821" s="111"/>
      <c r="C821" s="111"/>
      <c r="D821" s="111"/>
      <c r="E821" s="112"/>
      <c r="F821" s="112"/>
      <c r="G821" s="112"/>
      <c r="H821" s="112"/>
      <c r="I821" s="112"/>
      <c r="J821" s="112"/>
      <c r="K821" s="112"/>
    </row>
    <row r="822" spans="2:11">
      <c r="B822" s="111"/>
      <c r="C822" s="111"/>
      <c r="D822" s="111"/>
      <c r="E822" s="112"/>
      <c r="F822" s="112"/>
      <c r="G822" s="112"/>
      <c r="H822" s="112"/>
      <c r="I822" s="112"/>
      <c r="J822" s="112"/>
      <c r="K822" s="112"/>
    </row>
    <row r="823" spans="2:11">
      <c r="B823" s="111"/>
      <c r="C823" s="111"/>
      <c r="D823" s="111"/>
      <c r="E823" s="112"/>
      <c r="F823" s="112"/>
      <c r="G823" s="112"/>
      <c r="H823" s="112"/>
      <c r="I823" s="112"/>
      <c r="J823" s="112"/>
      <c r="K823" s="112"/>
    </row>
    <row r="824" spans="2:11">
      <c r="B824" s="111"/>
      <c r="C824" s="111"/>
      <c r="D824" s="111"/>
      <c r="E824" s="112"/>
      <c r="F824" s="112"/>
      <c r="G824" s="112"/>
      <c r="H824" s="112"/>
      <c r="I824" s="112"/>
      <c r="J824" s="112"/>
      <c r="K824" s="112"/>
    </row>
    <row r="825" spans="2:11">
      <c r="B825" s="111"/>
      <c r="C825" s="111"/>
      <c r="D825" s="111"/>
      <c r="E825" s="112"/>
      <c r="F825" s="112"/>
      <c r="G825" s="112"/>
      <c r="H825" s="112"/>
      <c r="I825" s="112"/>
      <c r="J825" s="112"/>
      <c r="K825" s="112"/>
    </row>
    <row r="826" spans="2:11">
      <c r="B826" s="111"/>
      <c r="C826" s="111"/>
      <c r="D826" s="111"/>
      <c r="E826" s="112"/>
      <c r="F826" s="112"/>
      <c r="G826" s="112"/>
      <c r="H826" s="112"/>
      <c r="I826" s="112"/>
      <c r="J826" s="112"/>
      <c r="K826" s="112"/>
    </row>
    <row r="827" spans="2:11">
      <c r="B827" s="111"/>
      <c r="C827" s="111"/>
      <c r="D827" s="111"/>
      <c r="E827" s="112"/>
      <c r="F827" s="112"/>
      <c r="G827" s="112"/>
      <c r="H827" s="112"/>
      <c r="I827" s="112"/>
      <c r="J827" s="112"/>
      <c r="K827" s="112"/>
    </row>
    <row r="828" spans="2:11">
      <c r="B828" s="111"/>
      <c r="C828" s="111"/>
      <c r="D828" s="111"/>
      <c r="E828" s="112"/>
      <c r="F828" s="112"/>
      <c r="G828" s="112"/>
      <c r="H828" s="112"/>
      <c r="I828" s="112"/>
      <c r="J828" s="112"/>
      <c r="K828" s="112"/>
    </row>
    <row r="829" spans="2:11">
      <c r="B829" s="111"/>
      <c r="C829" s="111"/>
      <c r="D829" s="111"/>
      <c r="E829" s="112"/>
      <c r="F829" s="112"/>
      <c r="G829" s="112"/>
      <c r="H829" s="112"/>
      <c r="I829" s="112"/>
      <c r="J829" s="112"/>
      <c r="K829" s="112"/>
    </row>
    <row r="830" spans="2:11">
      <c r="B830" s="111"/>
      <c r="C830" s="111"/>
      <c r="D830" s="111"/>
      <c r="E830" s="112"/>
      <c r="F830" s="112"/>
      <c r="G830" s="112"/>
      <c r="H830" s="112"/>
      <c r="I830" s="112"/>
      <c r="J830" s="112"/>
      <c r="K830" s="112"/>
    </row>
    <row r="831" spans="2:11">
      <c r="B831" s="111"/>
      <c r="C831" s="111"/>
      <c r="D831" s="111"/>
      <c r="E831" s="112"/>
      <c r="F831" s="112"/>
      <c r="G831" s="112"/>
      <c r="H831" s="112"/>
      <c r="I831" s="112"/>
      <c r="J831" s="112"/>
      <c r="K831" s="112"/>
    </row>
    <row r="832" spans="2:11">
      <c r="B832" s="111"/>
      <c r="C832" s="111"/>
      <c r="D832" s="111"/>
      <c r="E832" s="112"/>
      <c r="F832" s="112"/>
      <c r="G832" s="112"/>
      <c r="H832" s="112"/>
      <c r="I832" s="112"/>
      <c r="J832" s="112"/>
      <c r="K832" s="112"/>
    </row>
    <row r="833" spans="2:11">
      <c r="B833" s="111"/>
      <c r="C833" s="111"/>
      <c r="D833" s="111"/>
      <c r="E833" s="112"/>
      <c r="F833" s="112"/>
      <c r="G833" s="112"/>
      <c r="H833" s="112"/>
      <c r="I833" s="112"/>
      <c r="J833" s="112"/>
      <c r="K833" s="112"/>
    </row>
    <row r="834" spans="2:11">
      <c r="B834" s="111"/>
      <c r="C834" s="111"/>
      <c r="D834" s="111"/>
      <c r="E834" s="112"/>
      <c r="F834" s="112"/>
      <c r="G834" s="112"/>
      <c r="H834" s="112"/>
      <c r="I834" s="112"/>
      <c r="J834" s="112"/>
      <c r="K834" s="112"/>
    </row>
    <row r="835" spans="2:11">
      <c r="B835" s="111"/>
      <c r="C835" s="111"/>
      <c r="D835" s="111"/>
      <c r="E835" s="112"/>
      <c r="F835" s="112"/>
      <c r="G835" s="112"/>
      <c r="H835" s="112"/>
      <c r="I835" s="112"/>
      <c r="J835" s="112"/>
      <c r="K835" s="112"/>
    </row>
    <row r="836" spans="2:11">
      <c r="B836" s="111"/>
      <c r="C836" s="111"/>
      <c r="D836" s="111"/>
      <c r="E836" s="112"/>
      <c r="F836" s="112"/>
      <c r="G836" s="112"/>
      <c r="H836" s="112"/>
      <c r="I836" s="112"/>
      <c r="J836" s="112"/>
      <c r="K836" s="112"/>
    </row>
    <row r="837" spans="2:11">
      <c r="B837" s="111"/>
      <c r="C837" s="111"/>
      <c r="D837" s="111"/>
      <c r="E837" s="112"/>
      <c r="F837" s="112"/>
      <c r="G837" s="112"/>
      <c r="H837" s="112"/>
      <c r="I837" s="112"/>
      <c r="J837" s="112"/>
      <c r="K837" s="112"/>
    </row>
    <row r="838" spans="2:11">
      <c r="B838" s="111"/>
      <c r="C838" s="111"/>
      <c r="D838" s="111"/>
      <c r="E838" s="112"/>
      <c r="F838" s="112"/>
      <c r="G838" s="112"/>
      <c r="H838" s="112"/>
      <c r="I838" s="112"/>
      <c r="J838" s="112"/>
      <c r="K838" s="112"/>
    </row>
    <row r="839" spans="2:11">
      <c r="B839" s="111"/>
      <c r="C839" s="111"/>
      <c r="D839" s="111"/>
      <c r="E839" s="112"/>
      <c r="F839" s="112"/>
      <c r="G839" s="112"/>
      <c r="H839" s="112"/>
      <c r="I839" s="112"/>
      <c r="J839" s="112"/>
      <c r="K839" s="112"/>
    </row>
    <row r="840" spans="2:11">
      <c r="B840" s="111"/>
      <c r="C840" s="111"/>
      <c r="D840" s="111"/>
      <c r="E840" s="112"/>
      <c r="F840" s="112"/>
      <c r="G840" s="112"/>
      <c r="H840" s="112"/>
      <c r="I840" s="112"/>
      <c r="J840" s="112"/>
      <c r="K840" s="112"/>
    </row>
    <row r="841" spans="2:11">
      <c r="B841" s="111"/>
      <c r="C841" s="111"/>
      <c r="D841" s="111"/>
      <c r="E841" s="112"/>
      <c r="F841" s="112"/>
      <c r="G841" s="112"/>
      <c r="H841" s="112"/>
      <c r="I841" s="112"/>
      <c r="J841" s="112"/>
      <c r="K841" s="112"/>
    </row>
    <row r="842" spans="2:11">
      <c r="B842" s="111"/>
      <c r="C842" s="111"/>
      <c r="D842" s="111"/>
      <c r="E842" s="112"/>
      <c r="F842" s="112"/>
      <c r="G842" s="112"/>
      <c r="H842" s="112"/>
      <c r="I842" s="112"/>
      <c r="J842" s="112"/>
      <c r="K842" s="112"/>
    </row>
    <row r="843" spans="2:11">
      <c r="B843" s="111"/>
      <c r="C843" s="111"/>
      <c r="D843" s="111"/>
      <c r="E843" s="112"/>
      <c r="F843" s="112"/>
      <c r="G843" s="112"/>
      <c r="H843" s="112"/>
      <c r="I843" s="112"/>
      <c r="J843" s="112"/>
      <c r="K843" s="112"/>
    </row>
    <row r="844" spans="2:11">
      <c r="B844" s="111"/>
      <c r="C844" s="111"/>
      <c r="D844" s="111"/>
      <c r="E844" s="112"/>
      <c r="F844" s="112"/>
      <c r="G844" s="112"/>
      <c r="H844" s="112"/>
      <c r="I844" s="112"/>
      <c r="J844" s="112"/>
      <c r="K844" s="112"/>
    </row>
    <row r="845" spans="2:11">
      <c r="B845" s="111"/>
      <c r="C845" s="111"/>
      <c r="D845" s="111"/>
      <c r="E845" s="112"/>
      <c r="F845" s="112"/>
      <c r="G845" s="112"/>
      <c r="H845" s="112"/>
      <c r="I845" s="112"/>
      <c r="J845" s="112"/>
      <c r="K845" s="112"/>
    </row>
    <row r="846" spans="2:11">
      <c r="B846" s="111"/>
      <c r="C846" s="111"/>
      <c r="D846" s="111"/>
      <c r="E846" s="112"/>
      <c r="F846" s="112"/>
      <c r="G846" s="112"/>
      <c r="H846" s="112"/>
      <c r="I846" s="112"/>
      <c r="J846" s="112"/>
      <c r="K846" s="112"/>
    </row>
    <row r="847" spans="2:11">
      <c r="B847" s="111"/>
      <c r="C847" s="111"/>
      <c r="D847" s="111"/>
      <c r="E847" s="112"/>
      <c r="F847" s="112"/>
      <c r="G847" s="112"/>
      <c r="H847" s="112"/>
      <c r="I847" s="112"/>
      <c r="J847" s="112"/>
      <c r="K847" s="112"/>
    </row>
    <row r="848" spans="2:11">
      <c r="B848" s="111"/>
      <c r="C848" s="111"/>
      <c r="D848" s="111"/>
      <c r="E848" s="112"/>
      <c r="F848" s="112"/>
      <c r="G848" s="112"/>
      <c r="H848" s="112"/>
      <c r="I848" s="112"/>
      <c r="J848" s="112"/>
      <c r="K848" s="112"/>
    </row>
    <row r="849" spans="2:11">
      <c r="B849" s="111"/>
      <c r="C849" s="111"/>
      <c r="D849" s="111"/>
      <c r="E849" s="112"/>
      <c r="F849" s="112"/>
      <c r="G849" s="112"/>
      <c r="H849" s="112"/>
      <c r="I849" s="112"/>
      <c r="J849" s="112"/>
      <c r="K849" s="112"/>
    </row>
    <row r="850" spans="2:11">
      <c r="B850" s="111"/>
      <c r="C850" s="111"/>
      <c r="D850" s="111"/>
      <c r="E850" s="112"/>
      <c r="F850" s="112"/>
      <c r="G850" s="112"/>
      <c r="H850" s="112"/>
      <c r="I850" s="112"/>
      <c r="J850" s="112"/>
      <c r="K850" s="112"/>
    </row>
    <row r="851" spans="2:11">
      <c r="B851" s="111"/>
      <c r="C851" s="111"/>
      <c r="D851" s="111"/>
      <c r="E851" s="112"/>
      <c r="F851" s="112"/>
      <c r="G851" s="112"/>
      <c r="H851" s="112"/>
      <c r="I851" s="112"/>
      <c r="J851" s="112"/>
      <c r="K851" s="112"/>
    </row>
    <row r="852" spans="2:11">
      <c r="B852" s="111"/>
      <c r="C852" s="111"/>
      <c r="D852" s="111"/>
      <c r="E852" s="112"/>
      <c r="F852" s="112"/>
      <c r="G852" s="112"/>
      <c r="H852" s="112"/>
      <c r="I852" s="112"/>
      <c r="J852" s="112"/>
      <c r="K852" s="112"/>
    </row>
    <row r="853" spans="2:11">
      <c r="B853" s="111"/>
      <c r="C853" s="111"/>
      <c r="D853" s="111"/>
      <c r="E853" s="112"/>
      <c r="F853" s="112"/>
      <c r="G853" s="112"/>
      <c r="H853" s="112"/>
      <c r="I853" s="112"/>
      <c r="J853" s="112"/>
      <c r="K853" s="112"/>
    </row>
    <row r="854" spans="2:11">
      <c r="B854" s="111"/>
      <c r="C854" s="111"/>
      <c r="D854" s="111"/>
      <c r="E854" s="112"/>
      <c r="F854" s="112"/>
      <c r="G854" s="112"/>
      <c r="H854" s="112"/>
      <c r="I854" s="112"/>
      <c r="J854" s="112"/>
      <c r="K854" s="112"/>
    </row>
    <row r="855" spans="2:11">
      <c r="B855" s="111"/>
      <c r="C855" s="111"/>
      <c r="D855" s="111"/>
      <c r="E855" s="112"/>
      <c r="F855" s="112"/>
      <c r="G855" s="112"/>
      <c r="H855" s="112"/>
      <c r="I855" s="112"/>
      <c r="J855" s="112"/>
      <c r="K855" s="112"/>
    </row>
    <row r="856" spans="2:11">
      <c r="B856" s="111"/>
      <c r="C856" s="111"/>
      <c r="D856" s="111"/>
      <c r="E856" s="112"/>
      <c r="F856" s="112"/>
      <c r="G856" s="112"/>
      <c r="H856" s="112"/>
      <c r="I856" s="112"/>
      <c r="J856" s="112"/>
      <c r="K856" s="112"/>
    </row>
    <row r="857" spans="2:11">
      <c r="B857" s="111"/>
      <c r="C857" s="111"/>
      <c r="D857" s="111"/>
      <c r="E857" s="112"/>
      <c r="F857" s="112"/>
      <c r="G857" s="112"/>
      <c r="H857" s="112"/>
      <c r="I857" s="112"/>
      <c r="J857" s="112"/>
      <c r="K857" s="112"/>
    </row>
    <row r="858" spans="2:11">
      <c r="B858" s="111"/>
      <c r="C858" s="111"/>
      <c r="D858" s="111"/>
      <c r="E858" s="112"/>
      <c r="F858" s="112"/>
      <c r="G858" s="112"/>
      <c r="H858" s="112"/>
      <c r="I858" s="112"/>
      <c r="J858" s="112"/>
      <c r="K858" s="112"/>
    </row>
    <row r="859" spans="2:11">
      <c r="B859" s="111"/>
      <c r="C859" s="111"/>
      <c r="D859" s="111"/>
      <c r="E859" s="112"/>
      <c r="F859" s="112"/>
      <c r="G859" s="112"/>
      <c r="H859" s="112"/>
      <c r="I859" s="112"/>
      <c r="J859" s="112"/>
      <c r="K859" s="112"/>
    </row>
    <row r="860" spans="2:11">
      <c r="B860" s="111"/>
      <c r="C860" s="111"/>
      <c r="D860" s="111"/>
      <c r="E860" s="112"/>
      <c r="F860" s="112"/>
      <c r="G860" s="112"/>
      <c r="H860" s="112"/>
      <c r="I860" s="112"/>
      <c r="J860" s="112"/>
      <c r="K860" s="112"/>
    </row>
    <row r="861" spans="2:11">
      <c r="B861" s="111"/>
      <c r="C861" s="111"/>
      <c r="D861" s="111"/>
      <c r="E861" s="112"/>
      <c r="F861" s="112"/>
      <c r="G861" s="112"/>
      <c r="H861" s="112"/>
      <c r="I861" s="112"/>
      <c r="J861" s="112"/>
      <c r="K861" s="112"/>
    </row>
    <row r="862" spans="2:11">
      <c r="B862" s="111"/>
      <c r="C862" s="111"/>
      <c r="D862" s="111"/>
      <c r="E862" s="112"/>
      <c r="F862" s="112"/>
      <c r="G862" s="112"/>
      <c r="H862" s="112"/>
      <c r="I862" s="112"/>
      <c r="J862" s="112"/>
      <c r="K862" s="112"/>
    </row>
    <row r="863" spans="2:11">
      <c r="B863" s="111"/>
      <c r="C863" s="111"/>
      <c r="D863" s="111"/>
      <c r="E863" s="112"/>
      <c r="F863" s="112"/>
      <c r="G863" s="112"/>
      <c r="H863" s="112"/>
      <c r="I863" s="112"/>
      <c r="J863" s="112"/>
      <c r="K863" s="112"/>
    </row>
    <row r="864" spans="2:11">
      <c r="B864" s="111"/>
      <c r="C864" s="111"/>
      <c r="D864" s="111"/>
      <c r="E864" s="112"/>
      <c r="F864" s="112"/>
      <c r="G864" s="112"/>
      <c r="H864" s="112"/>
      <c r="I864" s="112"/>
      <c r="J864" s="112"/>
      <c r="K864" s="112"/>
    </row>
    <row r="865" spans="2:11">
      <c r="B865" s="111"/>
      <c r="C865" s="111"/>
      <c r="D865" s="111"/>
      <c r="E865" s="112"/>
      <c r="F865" s="112"/>
      <c r="G865" s="112"/>
      <c r="H865" s="112"/>
      <c r="I865" s="112"/>
      <c r="J865" s="112"/>
      <c r="K865" s="112"/>
    </row>
    <row r="866" spans="2:11">
      <c r="B866" s="111"/>
      <c r="C866" s="111"/>
      <c r="D866" s="111"/>
      <c r="E866" s="112"/>
      <c r="F866" s="112"/>
      <c r="G866" s="112"/>
      <c r="H866" s="112"/>
      <c r="I866" s="112"/>
      <c r="J866" s="112"/>
      <c r="K866" s="112"/>
    </row>
    <row r="867" spans="2:11">
      <c r="B867" s="111"/>
      <c r="C867" s="111"/>
      <c r="D867" s="111"/>
      <c r="E867" s="112"/>
      <c r="F867" s="112"/>
      <c r="G867" s="112"/>
      <c r="H867" s="112"/>
      <c r="I867" s="112"/>
      <c r="J867" s="112"/>
      <c r="K867" s="112"/>
    </row>
    <row r="868" spans="2:11">
      <c r="B868" s="111"/>
      <c r="C868" s="111"/>
      <c r="D868" s="111"/>
      <c r="E868" s="112"/>
      <c r="F868" s="112"/>
      <c r="G868" s="112"/>
      <c r="H868" s="112"/>
      <c r="I868" s="112"/>
      <c r="J868" s="112"/>
      <c r="K868" s="112"/>
    </row>
    <row r="869" spans="2:11">
      <c r="B869" s="111"/>
      <c r="C869" s="111"/>
      <c r="D869" s="111"/>
      <c r="E869" s="112"/>
      <c r="F869" s="112"/>
      <c r="G869" s="112"/>
      <c r="H869" s="112"/>
      <c r="I869" s="112"/>
      <c r="J869" s="112"/>
      <c r="K869" s="112"/>
    </row>
    <row r="870" spans="2:11">
      <c r="B870" s="111"/>
      <c r="C870" s="111"/>
      <c r="D870" s="111"/>
      <c r="E870" s="112"/>
      <c r="F870" s="112"/>
      <c r="G870" s="112"/>
      <c r="H870" s="112"/>
      <c r="I870" s="112"/>
      <c r="J870" s="112"/>
      <c r="K870" s="112"/>
    </row>
    <row r="871" spans="2:11">
      <c r="B871" s="111"/>
      <c r="C871" s="111"/>
      <c r="D871" s="111"/>
      <c r="E871" s="112"/>
      <c r="F871" s="112"/>
      <c r="G871" s="112"/>
      <c r="H871" s="112"/>
      <c r="I871" s="112"/>
      <c r="J871" s="112"/>
      <c r="K871" s="112"/>
    </row>
    <row r="872" spans="2:11">
      <c r="B872" s="111"/>
      <c r="C872" s="111"/>
      <c r="D872" s="111"/>
      <c r="E872" s="112"/>
      <c r="F872" s="112"/>
      <c r="G872" s="112"/>
      <c r="H872" s="112"/>
      <c r="I872" s="112"/>
      <c r="J872" s="112"/>
      <c r="K872" s="112"/>
    </row>
    <row r="873" spans="2:11">
      <c r="B873" s="111"/>
      <c r="C873" s="111"/>
      <c r="D873" s="111"/>
      <c r="E873" s="112"/>
      <c r="F873" s="112"/>
      <c r="G873" s="112"/>
      <c r="H873" s="112"/>
      <c r="I873" s="112"/>
      <c r="J873" s="112"/>
      <c r="K873" s="112"/>
    </row>
    <row r="874" spans="2:11">
      <c r="B874" s="111"/>
      <c r="C874" s="111"/>
      <c r="D874" s="111"/>
      <c r="E874" s="112"/>
      <c r="F874" s="112"/>
      <c r="G874" s="112"/>
      <c r="H874" s="112"/>
      <c r="I874" s="112"/>
      <c r="J874" s="112"/>
      <c r="K874" s="112"/>
    </row>
    <row r="875" spans="2:11">
      <c r="B875" s="111"/>
      <c r="C875" s="111"/>
      <c r="D875" s="111"/>
      <c r="E875" s="112"/>
      <c r="F875" s="112"/>
      <c r="G875" s="112"/>
      <c r="H875" s="112"/>
      <c r="I875" s="112"/>
      <c r="J875" s="112"/>
      <c r="K875" s="112"/>
    </row>
    <row r="876" spans="2:11">
      <c r="B876" s="111"/>
      <c r="C876" s="111"/>
      <c r="D876" s="111"/>
      <c r="E876" s="112"/>
      <c r="F876" s="112"/>
      <c r="G876" s="112"/>
      <c r="H876" s="112"/>
      <c r="I876" s="112"/>
      <c r="J876" s="112"/>
      <c r="K876" s="112"/>
    </row>
    <row r="877" spans="2:11">
      <c r="B877" s="111"/>
      <c r="C877" s="111"/>
      <c r="D877" s="111"/>
      <c r="E877" s="112"/>
      <c r="F877" s="112"/>
      <c r="G877" s="112"/>
      <c r="H877" s="112"/>
      <c r="I877" s="112"/>
      <c r="J877" s="112"/>
      <c r="K877" s="112"/>
    </row>
    <row r="878" spans="2:11">
      <c r="B878" s="111"/>
      <c r="C878" s="111"/>
      <c r="D878" s="111"/>
      <c r="E878" s="112"/>
      <c r="F878" s="112"/>
      <c r="G878" s="112"/>
      <c r="H878" s="112"/>
      <c r="I878" s="112"/>
      <c r="J878" s="112"/>
      <c r="K878" s="112"/>
    </row>
    <row r="879" spans="2:11">
      <c r="B879" s="111"/>
      <c r="C879" s="111"/>
      <c r="D879" s="111"/>
      <c r="E879" s="112"/>
      <c r="F879" s="112"/>
      <c r="G879" s="112"/>
      <c r="H879" s="112"/>
      <c r="I879" s="112"/>
      <c r="J879" s="112"/>
      <c r="K879" s="112"/>
    </row>
    <row r="880" spans="2:11">
      <c r="B880" s="111"/>
      <c r="C880" s="111"/>
      <c r="D880" s="111"/>
      <c r="E880" s="112"/>
      <c r="F880" s="112"/>
      <c r="G880" s="112"/>
      <c r="H880" s="112"/>
      <c r="I880" s="112"/>
      <c r="J880" s="112"/>
      <c r="K880" s="112"/>
    </row>
    <row r="881" spans="2:11">
      <c r="B881" s="111"/>
      <c r="C881" s="111"/>
      <c r="D881" s="111"/>
      <c r="E881" s="112"/>
      <c r="F881" s="112"/>
      <c r="G881" s="112"/>
      <c r="H881" s="112"/>
      <c r="I881" s="112"/>
      <c r="J881" s="112"/>
      <c r="K881" s="112"/>
    </row>
    <row r="882" spans="2:11">
      <c r="B882" s="111"/>
      <c r="C882" s="111"/>
      <c r="D882" s="111"/>
      <c r="E882" s="112"/>
      <c r="F882" s="112"/>
      <c r="G882" s="112"/>
      <c r="H882" s="112"/>
      <c r="I882" s="112"/>
      <c r="J882" s="112"/>
      <c r="K882" s="112"/>
    </row>
    <row r="883" spans="2:11">
      <c r="B883" s="111"/>
      <c r="C883" s="111"/>
      <c r="D883" s="111"/>
      <c r="E883" s="112"/>
      <c r="F883" s="112"/>
      <c r="G883" s="112"/>
      <c r="H883" s="112"/>
      <c r="I883" s="112"/>
      <c r="J883" s="112"/>
      <c r="K883" s="112"/>
    </row>
    <row r="884" spans="2:11">
      <c r="B884" s="111"/>
      <c r="C884" s="111"/>
      <c r="D884" s="111"/>
      <c r="E884" s="112"/>
      <c r="F884" s="112"/>
      <c r="G884" s="112"/>
      <c r="H884" s="112"/>
      <c r="I884" s="112"/>
      <c r="J884" s="112"/>
      <c r="K884" s="112"/>
    </row>
    <row r="885" spans="2:11">
      <c r="B885" s="111"/>
      <c r="C885" s="111"/>
      <c r="D885" s="111"/>
      <c r="E885" s="112"/>
      <c r="F885" s="112"/>
      <c r="G885" s="112"/>
      <c r="H885" s="112"/>
      <c r="I885" s="112"/>
      <c r="J885" s="112"/>
      <c r="K885" s="112"/>
    </row>
    <row r="886" spans="2:11">
      <c r="B886" s="111"/>
      <c r="C886" s="111"/>
      <c r="D886" s="111"/>
      <c r="E886" s="112"/>
      <c r="F886" s="112"/>
      <c r="G886" s="112"/>
      <c r="H886" s="112"/>
      <c r="I886" s="112"/>
      <c r="J886" s="112"/>
      <c r="K886" s="112"/>
    </row>
    <row r="887" spans="2:11">
      <c r="B887" s="111"/>
      <c r="C887" s="111"/>
      <c r="D887" s="111"/>
      <c r="E887" s="112"/>
      <c r="F887" s="112"/>
      <c r="G887" s="112"/>
      <c r="H887" s="112"/>
      <c r="I887" s="112"/>
      <c r="J887" s="112"/>
      <c r="K887" s="112"/>
    </row>
    <row r="888" spans="2:11">
      <c r="B888" s="111"/>
      <c r="C888" s="111"/>
      <c r="D888" s="111"/>
      <c r="E888" s="112"/>
      <c r="F888" s="112"/>
      <c r="G888" s="112"/>
      <c r="H888" s="112"/>
      <c r="I888" s="112"/>
      <c r="J888" s="112"/>
      <c r="K888" s="112"/>
    </row>
    <row r="889" spans="2:11">
      <c r="B889" s="111"/>
      <c r="C889" s="111"/>
      <c r="D889" s="111"/>
      <c r="E889" s="112"/>
      <c r="F889" s="112"/>
      <c r="G889" s="112"/>
      <c r="H889" s="112"/>
      <c r="I889" s="112"/>
      <c r="J889" s="112"/>
      <c r="K889" s="112"/>
    </row>
    <row r="890" spans="2:11">
      <c r="B890" s="111"/>
      <c r="C890" s="111"/>
      <c r="D890" s="111"/>
      <c r="E890" s="112"/>
      <c r="F890" s="112"/>
      <c r="G890" s="112"/>
      <c r="H890" s="112"/>
      <c r="I890" s="112"/>
      <c r="J890" s="112"/>
      <c r="K890" s="112"/>
    </row>
    <row r="891" spans="2:11">
      <c r="B891" s="111"/>
      <c r="C891" s="111"/>
      <c r="D891" s="111"/>
      <c r="E891" s="112"/>
      <c r="F891" s="112"/>
      <c r="G891" s="112"/>
      <c r="H891" s="112"/>
      <c r="I891" s="112"/>
      <c r="J891" s="112"/>
      <c r="K891" s="112"/>
    </row>
    <row r="892" spans="2:11">
      <c r="B892" s="111"/>
      <c r="C892" s="111"/>
      <c r="D892" s="111"/>
      <c r="E892" s="112"/>
      <c r="F892" s="112"/>
      <c r="G892" s="112"/>
      <c r="H892" s="112"/>
      <c r="I892" s="112"/>
      <c r="J892" s="112"/>
      <c r="K892" s="112"/>
    </row>
    <row r="893" spans="2:11">
      <c r="B893" s="111"/>
      <c r="C893" s="111"/>
      <c r="D893" s="111"/>
      <c r="E893" s="112"/>
      <c r="F893" s="112"/>
      <c r="G893" s="112"/>
      <c r="H893" s="112"/>
      <c r="I893" s="112"/>
      <c r="J893" s="112"/>
      <c r="K893" s="112"/>
    </row>
    <row r="894" spans="2:11">
      <c r="B894" s="111"/>
      <c r="C894" s="111"/>
      <c r="D894" s="111"/>
      <c r="E894" s="112"/>
      <c r="F894" s="112"/>
      <c r="G894" s="112"/>
      <c r="H894" s="112"/>
      <c r="I894" s="112"/>
      <c r="J894" s="112"/>
      <c r="K894" s="112"/>
    </row>
    <row r="895" spans="2:11">
      <c r="B895" s="111"/>
      <c r="C895" s="111"/>
      <c r="D895" s="111"/>
      <c r="E895" s="112"/>
      <c r="F895" s="112"/>
      <c r="G895" s="112"/>
      <c r="H895" s="112"/>
      <c r="I895" s="112"/>
      <c r="J895" s="112"/>
      <c r="K895" s="112"/>
    </row>
    <row r="896" spans="2:11">
      <c r="B896" s="111"/>
      <c r="C896" s="111"/>
      <c r="D896" s="111"/>
      <c r="E896" s="112"/>
      <c r="F896" s="112"/>
      <c r="G896" s="112"/>
      <c r="H896" s="112"/>
      <c r="I896" s="112"/>
      <c r="J896" s="112"/>
      <c r="K896" s="112"/>
    </row>
    <row r="897" spans="2:11">
      <c r="B897" s="111"/>
      <c r="C897" s="111"/>
      <c r="D897" s="111"/>
      <c r="E897" s="112"/>
      <c r="F897" s="112"/>
      <c r="G897" s="112"/>
      <c r="H897" s="112"/>
      <c r="I897" s="112"/>
      <c r="J897" s="112"/>
      <c r="K897" s="112"/>
    </row>
    <row r="898" spans="2:11">
      <c r="B898" s="111"/>
      <c r="C898" s="111"/>
      <c r="D898" s="111"/>
      <c r="E898" s="112"/>
      <c r="F898" s="112"/>
      <c r="G898" s="112"/>
      <c r="H898" s="112"/>
      <c r="I898" s="112"/>
      <c r="J898" s="112"/>
      <c r="K898" s="112"/>
    </row>
    <row r="899" spans="2:11">
      <c r="B899" s="111"/>
      <c r="C899" s="111"/>
      <c r="D899" s="111"/>
      <c r="E899" s="112"/>
      <c r="F899" s="112"/>
      <c r="G899" s="112"/>
      <c r="H899" s="112"/>
      <c r="I899" s="112"/>
      <c r="J899" s="112"/>
      <c r="K899" s="112"/>
    </row>
    <row r="900" spans="2:11">
      <c r="B900" s="111"/>
      <c r="C900" s="111"/>
      <c r="D900" s="111"/>
      <c r="E900" s="112"/>
      <c r="F900" s="112"/>
      <c r="G900" s="112"/>
      <c r="H900" s="112"/>
      <c r="I900" s="112"/>
      <c r="J900" s="112"/>
      <c r="K900" s="112"/>
    </row>
    <row r="901" spans="2:11">
      <c r="B901" s="111"/>
      <c r="C901" s="111"/>
      <c r="D901" s="111"/>
      <c r="E901" s="112"/>
      <c r="F901" s="112"/>
      <c r="G901" s="112"/>
      <c r="H901" s="112"/>
      <c r="I901" s="112"/>
      <c r="J901" s="112"/>
      <c r="K901" s="112"/>
    </row>
    <row r="902" spans="2:11">
      <c r="B902" s="111"/>
      <c r="C902" s="111"/>
      <c r="D902" s="111"/>
      <c r="E902" s="112"/>
      <c r="F902" s="112"/>
      <c r="G902" s="112"/>
      <c r="H902" s="112"/>
      <c r="I902" s="112"/>
      <c r="J902" s="112"/>
      <c r="K902" s="112"/>
    </row>
    <row r="903" spans="2:11">
      <c r="B903" s="111"/>
      <c r="C903" s="111"/>
      <c r="D903" s="111"/>
      <c r="E903" s="112"/>
      <c r="F903" s="112"/>
      <c r="G903" s="112"/>
      <c r="H903" s="112"/>
      <c r="I903" s="112"/>
      <c r="J903" s="112"/>
      <c r="K903" s="112"/>
    </row>
    <row r="904" spans="2:11">
      <c r="B904" s="111"/>
      <c r="C904" s="111"/>
      <c r="D904" s="111"/>
      <c r="E904" s="112"/>
      <c r="F904" s="112"/>
      <c r="G904" s="112"/>
      <c r="H904" s="112"/>
      <c r="I904" s="112"/>
      <c r="J904" s="112"/>
      <c r="K904" s="112"/>
    </row>
    <row r="905" spans="2:11">
      <c r="B905" s="111"/>
      <c r="C905" s="111"/>
      <c r="D905" s="111"/>
      <c r="E905" s="112"/>
      <c r="F905" s="112"/>
      <c r="G905" s="112"/>
      <c r="H905" s="112"/>
      <c r="I905" s="112"/>
      <c r="J905" s="112"/>
      <c r="K905" s="112"/>
    </row>
    <row r="906" spans="2:11"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</row>
    <row r="907" spans="2:11">
      <c r="B907" s="111"/>
      <c r="C907" s="111"/>
      <c r="D907" s="111"/>
      <c r="E907" s="112"/>
      <c r="F907" s="112"/>
      <c r="G907" s="112"/>
      <c r="H907" s="112"/>
      <c r="I907" s="112"/>
      <c r="J907" s="112"/>
      <c r="K907" s="112"/>
    </row>
    <row r="908" spans="2:11">
      <c r="B908" s="111"/>
      <c r="C908" s="111"/>
      <c r="D908" s="111"/>
      <c r="E908" s="112"/>
      <c r="F908" s="112"/>
      <c r="G908" s="112"/>
      <c r="H908" s="112"/>
      <c r="I908" s="112"/>
      <c r="J908" s="112"/>
      <c r="K908" s="112"/>
    </row>
    <row r="909" spans="2:11"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</row>
    <row r="910" spans="2:11">
      <c r="B910" s="111"/>
      <c r="C910" s="111"/>
      <c r="D910" s="111"/>
      <c r="E910" s="112"/>
      <c r="F910" s="112"/>
      <c r="G910" s="112"/>
      <c r="H910" s="112"/>
      <c r="I910" s="112"/>
      <c r="J910" s="112"/>
      <c r="K910" s="112"/>
    </row>
    <row r="911" spans="2:11">
      <c r="B911" s="111"/>
      <c r="C911" s="111"/>
      <c r="D911" s="111"/>
      <c r="E911" s="112"/>
      <c r="F911" s="112"/>
      <c r="G911" s="112"/>
      <c r="H911" s="112"/>
      <c r="I911" s="112"/>
      <c r="J911" s="112"/>
      <c r="K911" s="112"/>
    </row>
    <row r="912" spans="2:11">
      <c r="B912" s="111"/>
      <c r="C912" s="111"/>
      <c r="D912" s="111"/>
      <c r="E912" s="112"/>
      <c r="F912" s="112"/>
      <c r="G912" s="112"/>
      <c r="H912" s="112"/>
      <c r="I912" s="112"/>
      <c r="J912" s="112"/>
      <c r="K912" s="112"/>
    </row>
    <row r="913" spans="2:11">
      <c r="B913" s="111"/>
      <c r="C913" s="111"/>
      <c r="D913" s="111"/>
      <c r="E913" s="112"/>
      <c r="F913" s="112"/>
      <c r="G913" s="112"/>
      <c r="H913" s="112"/>
      <c r="I913" s="112"/>
      <c r="J913" s="112"/>
      <c r="K913" s="112"/>
    </row>
    <row r="914" spans="2:11">
      <c r="B914" s="111"/>
      <c r="C914" s="111"/>
      <c r="D914" s="111"/>
      <c r="E914" s="112"/>
      <c r="F914" s="112"/>
      <c r="G914" s="112"/>
      <c r="H914" s="112"/>
      <c r="I914" s="112"/>
      <c r="J914" s="112"/>
      <c r="K914" s="112"/>
    </row>
    <row r="915" spans="2:11">
      <c r="B915" s="111"/>
      <c r="C915" s="111"/>
      <c r="D915" s="111"/>
      <c r="E915" s="112"/>
      <c r="F915" s="112"/>
      <c r="G915" s="112"/>
      <c r="H915" s="112"/>
      <c r="I915" s="112"/>
      <c r="J915" s="112"/>
      <c r="K915" s="112"/>
    </row>
    <row r="916" spans="2:11">
      <c r="B916" s="111"/>
      <c r="C916" s="111"/>
      <c r="D916" s="111"/>
      <c r="E916" s="112"/>
      <c r="F916" s="112"/>
      <c r="G916" s="112"/>
      <c r="H916" s="112"/>
      <c r="I916" s="112"/>
      <c r="J916" s="112"/>
      <c r="K916" s="112"/>
    </row>
    <row r="917" spans="2:11">
      <c r="B917" s="111"/>
      <c r="C917" s="111"/>
      <c r="D917" s="111"/>
      <c r="E917" s="112"/>
      <c r="F917" s="112"/>
      <c r="G917" s="112"/>
      <c r="H917" s="112"/>
      <c r="I917" s="112"/>
      <c r="J917" s="112"/>
      <c r="K917" s="112"/>
    </row>
    <row r="918" spans="2:11">
      <c r="B918" s="111"/>
      <c r="C918" s="111"/>
      <c r="D918" s="111"/>
      <c r="E918" s="112"/>
      <c r="F918" s="112"/>
      <c r="G918" s="112"/>
      <c r="H918" s="112"/>
      <c r="I918" s="112"/>
      <c r="J918" s="112"/>
      <c r="K918" s="112"/>
    </row>
    <row r="919" spans="2:11">
      <c r="B919" s="111"/>
      <c r="C919" s="111"/>
      <c r="D919" s="111"/>
      <c r="E919" s="112"/>
      <c r="F919" s="112"/>
      <c r="G919" s="112"/>
      <c r="H919" s="112"/>
      <c r="I919" s="112"/>
      <c r="J919" s="112"/>
      <c r="K919" s="112"/>
    </row>
    <row r="920" spans="2:11">
      <c r="B920" s="111"/>
      <c r="C920" s="111"/>
      <c r="D920" s="111"/>
      <c r="E920" s="112"/>
      <c r="F920" s="112"/>
      <c r="G920" s="112"/>
      <c r="H920" s="112"/>
      <c r="I920" s="112"/>
      <c r="J920" s="112"/>
      <c r="K920" s="112"/>
    </row>
    <row r="921" spans="2:11">
      <c r="B921" s="111"/>
      <c r="C921" s="111"/>
      <c r="D921" s="111"/>
      <c r="E921" s="112"/>
      <c r="F921" s="112"/>
      <c r="G921" s="112"/>
      <c r="H921" s="112"/>
      <c r="I921" s="112"/>
      <c r="J921" s="112"/>
      <c r="K921" s="112"/>
    </row>
    <row r="922" spans="2:11">
      <c r="B922" s="111"/>
      <c r="C922" s="111"/>
      <c r="D922" s="111"/>
      <c r="E922" s="112"/>
      <c r="F922" s="112"/>
      <c r="G922" s="112"/>
      <c r="H922" s="112"/>
      <c r="I922" s="112"/>
      <c r="J922" s="112"/>
      <c r="K922" s="112"/>
    </row>
    <row r="923" spans="2:11">
      <c r="B923" s="111"/>
      <c r="C923" s="111"/>
      <c r="D923" s="111"/>
      <c r="E923" s="112"/>
      <c r="F923" s="112"/>
      <c r="G923" s="112"/>
      <c r="H923" s="112"/>
      <c r="I923" s="112"/>
      <c r="J923" s="112"/>
      <c r="K923" s="112"/>
    </row>
    <row r="924" spans="2:11">
      <c r="B924" s="111"/>
      <c r="C924" s="111"/>
      <c r="D924" s="111"/>
      <c r="E924" s="112"/>
      <c r="F924" s="112"/>
      <c r="G924" s="112"/>
      <c r="H924" s="112"/>
      <c r="I924" s="112"/>
      <c r="J924" s="112"/>
      <c r="K924" s="112"/>
    </row>
    <row r="925" spans="2:11">
      <c r="B925" s="111"/>
      <c r="C925" s="111"/>
      <c r="D925" s="111"/>
      <c r="E925" s="112"/>
      <c r="F925" s="112"/>
      <c r="G925" s="112"/>
      <c r="H925" s="112"/>
      <c r="I925" s="112"/>
      <c r="J925" s="112"/>
      <c r="K925" s="112"/>
    </row>
    <row r="926" spans="2:11">
      <c r="B926" s="111"/>
      <c r="C926" s="111"/>
      <c r="D926" s="111"/>
      <c r="E926" s="112"/>
      <c r="F926" s="112"/>
      <c r="G926" s="112"/>
      <c r="H926" s="112"/>
      <c r="I926" s="112"/>
      <c r="J926" s="112"/>
      <c r="K926" s="112"/>
    </row>
    <row r="927" spans="2:11">
      <c r="B927" s="111"/>
      <c r="C927" s="111"/>
      <c r="D927" s="111"/>
      <c r="E927" s="112"/>
      <c r="F927" s="112"/>
      <c r="G927" s="112"/>
      <c r="H927" s="112"/>
      <c r="I927" s="112"/>
      <c r="J927" s="112"/>
      <c r="K927" s="112"/>
    </row>
    <row r="928" spans="2:11">
      <c r="B928" s="111"/>
      <c r="C928" s="111"/>
      <c r="D928" s="111"/>
      <c r="E928" s="112"/>
      <c r="F928" s="112"/>
      <c r="G928" s="112"/>
      <c r="H928" s="112"/>
      <c r="I928" s="112"/>
      <c r="J928" s="112"/>
      <c r="K928" s="112"/>
    </row>
    <row r="929" spans="2:11">
      <c r="B929" s="111"/>
      <c r="C929" s="111"/>
      <c r="D929" s="111"/>
      <c r="E929" s="112"/>
      <c r="F929" s="112"/>
      <c r="G929" s="112"/>
      <c r="H929" s="112"/>
      <c r="I929" s="112"/>
      <c r="J929" s="112"/>
      <c r="K929" s="112"/>
    </row>
    <row r="930" spans="2:11">
      <c r="B930" s="111"/>
      <c r="C930" s="111"/>
      <c r="D930" s="111"/>
      <c r="E930" s="112"/>
      <c r="F930" s="112"/>
      <c r="G930" s="112"/>
      <c r="H930" s="112"/>
      <c r="I930" s="112"/>
      <c r="J930" s="112"/>
      <c r="K930" s="112"/>
    </row>
    <row r="931" spans="2:11">
      <c r="B931" s="111"/>
      <c r="C931" s="111"/>
      <c r="D931" s="111"/>
      <c r="E931" s="112"/>
      <c r="F931" s="112"/>
      <c r="G931" s="112"/>
      <c r="H931" s="112"/>
      <c r="I931" s="112"/>
      <c r="J931" s="112"/>
      <c r="K931" s="112"/>
    </row>
    <row r="932" spans="2:11">
      <c r="B932" s="111"/>
      <c r="C932" s="111"/>
      <c r="D932" s="111"/>
      <c r="E932" s="112"/>
      <c r="F932" s="112"/>
      <c r="G932" s="112"/>
      <c r="H932" s="112"/>
      <c r="I932" s="112"/>
      <c r="J932" s="112"/>
      <c r="K932" s="112"/>
    </row>
    <row r="933" spans="2:11">
      <c r="B933" s="111"/>
      <c r="C933" s="111"/>
      <c r="D933" s="111"/>
      <c r="E933" s="112"/>
      <c r="F933" s="112"/>
      <c r="G933" s="112"/>
      <c r="H933" s="112"/>
      <c r="I933" s="112"/>
      <c r="J933" s="112"/>
      <c r="K933" s="112"/>
    </row>
    <row r="934" spans="2:11">
      <c r="B934" s="111"/>
      <c r="C934" s="111"/>
      <c r="D934" s="111"/>
      <c r="E934" s="112"/>
      <c r="F934" s="112"/>
      <c r="G934" s="112"/>
      <c r="H934" s="112"/>
      <c r="I934" s="112"/>
      <c r="J934" s="112"/>
      <c r="K934" s="112"/>
    </row>
    <row r="935" spans="2:11">
      <c r="B935" s="111"/>
      <c r="C935" s="111"/>
      <c r="D935" s="111"/>
      <c r="E935" s="112"/>
      <c r="F935" s="112"/>
      <c r="G935" s="112"/>
      <c r="H935" s="112"/>
      <c r="I935" s="112"/>
      <c r="J935" s="112"/>
      <c r="K935" s="112"/>
    </row>
    <row r="936" spans="2:11">
      <c r="B936" s="111"/>
      <c r="C936" s="111"/>
      <c r="D936" s="111"/>
      <c r="E936" s="112"/>
      <c r="F936" s="112"/>
      <c r="G936" s="112"/>
      <c r="H936" s="112"/>
      <c r="I936" s="112"/>
      <c r="J936" s="112"/>
      <c r="K936" s="112"/>
    </row>
    <row r="937" spans="2:11">
      <c r="B937" s="111"/>
      <c r="C937" s="111"/>
      <c r="D937" s="111"/>
      <c r="E937" s="112"/>
      <c r="F937" s="112"/>
      <c r="G937" s="112"/>
      <c r="H937" s="112"/>
      <c r="I937" s="112"/>
      <c r="J937" s="112"/>
      <c r="K937" s="112"/>
    </row>
    <row r="938" spans="2:11">
      <c r="B938" s="111"/>
      <c r="C938" s="111"/>
      <c r="D938" s="111"/>
      <c r="E938" s="112"/>
      <c r="F938" s="112"/>
      <c r="G938" s="112"/>
      <c r="H938" s="112"/>
      <c r="I938" s="112"/>
      <c r="J938" s="112"/>
      <c r="K938" s="112"/>
    </row>
    <row r="939" spans="2:11">
      <c r="B939" s="111"/>
      <c r="C939" s="111"/>
      <c r="D939" s="111"/>
      <c r="E939" s="112"/>
      <c r="F939" s="112"/>
      <c r="G939" s="112"/>
      <c r="H939" s="112"/>
      <c r="I939" s="112"/>
      <c r="J939" s="112"/>
      <c r="K939" s="112"/>
    </row>
    <row r="940" spans="2:11">
      <c r="B940" s="111"/>
      <c r="C940" s="111"/>
      <c r="D940" s="111"/>
      <c r="E940" s="112"/>
      <c r="F940" s="112"/>
      <c r="G940" s="112"/>
      <c r="H940" s="112"/>
      <c r="I940" s="112"/>
      <c r="J940" s="112"/>
      <c r="K940" s="112"/>
    </row>
    <row r="941" spans="2:11">
      <c r="B941" s="111"/>
      <c r="C941" s="111"/>
      <c r="D941" s="111"/>
      <c r="E941" s="112"/>
      <c r="F941" s="112"/>
      <c r="G941" s="112"/>
      <c r="H941" s="112"/>
      <c r="I941" s="112"/>
      <c r="J941" s="112"/>
      <c r="K941" s="112"/>
    </row>
    <row r="942" spans="2:11">
      <c r="B942" s="111"/>
      <c r="C942" s="111"/>
      <c r="D942" s="111"/>
      <c r="E942" s="112"/>
      <c r="F942" s="112"/>
      <c r="G942" s="112"/>
      <c r="H942" s="112"/>
      <c r="I942" s="112"/>
      <c r="J942" s="112"/>
      <c r="K942" s="112"/>
    </row>
    <row r="943" spans="2:11">
      <c r="B943" s="111"/>
      <c r="C943" s="111"/>
      <c r="D943" s="111"/>
      <c r="E943" s="112"/>
      <c r="F943" s="112"/>
      <c r="G943" s="112"/>
      <c r="H943" s="112"/>
      <c r="I943" s="112"/>
      <c r="J943" s="112"/>
      <c r="K943" s="112"/>
    </row>
    <row r="944" spans="2:11">
      <c r="B944" s="111"/>
      <c r="C944" s="111"/>
      <c r="D944" s="111"/>
      <c r="E944" s="112"/>
      <c r="F944" s="112"/>
      <c r="G944" s="112"/>
      <c r="H944" s="112"/>
      <c r="I944" s="112"/>
      <c r="J944" s="112"/>
      <c r="K944" s="112"/>
    </row>
    <row r="945" spans="2:11">
      <c r="B945" s="111"/>
      <c r="C945" s="111"/>
      <c r="D945" s="111"/>
      <c r="E945" s="112"/>
      <c r="F945" s="112"/>
      <c r="G945" s="112"/>
      <c r="H945" s="112"/>
      <c r="I945" s="112"/>
      <c r="J945" s="112"/>
      <c r="K945" s="112"/>
    </row>
    <row r="946" spans="2:11">
      <c r="B946" s="111"/>
      <c r="C946" s="111"/>
      <c r="D946" s="111"/>
      <c r="E946" s="112"/>
      <c r="F946" s="112"/>
      <c r="G946" s="112"/>
      <c r="H946" s="112"/>
      <c r="I946" s="112"/>
      <c r="J946" s="112"/>
      <c r="K946" s="112"/>
    </row>
    <row r="947" spans="2:11">
      <c r="B947" s="111"/>
      <c r="C947" s="111"/>
      <c r="D947" s="111"/>
      <c r="E947" s="112"/>
      <c r="F947" s="112"/>
      <c r="G947" s="112"/>
      <c r="H947" s="112"/>
      <c r="I947" s="112"/>
      <c r="J947" s="112"/>
      <c r="K947" s="112"/>
    </row>
    <row r="948" spans="2:11">
      <c r="B948" s="111"/>
      <c r="C948" s="111"/>
      <c r="D948" s="111"/>
      <c r="E948" s="112"/>
      <c r="F948" s="112"/>
      <c r="G948" s="112"/>
      <c r="H948" s="112"/>
      <c r="I948" s="112"/>
      <c r="J948" s="112"/>
      <c r="K948" s="112"/>
    </row>
    <row r="949" spans="2:11">
      <c r="B949" s="111"/>
      <c r="C949" s="111"/>
      <c r="D949" s="111"/>
      <c r="E949" s="112"/>
      <c r="F949" s="112"/>
      <c r="G949" s="112"/>
      <c r="H949" s="112"/>
      <c r="I949" s="112"/>
      <c r="J949" s="112"/>
      <c r="K949" s="112"/>
    </row>
    <row r="950" spans="2:11">
      <c r="B950" s="111"/>
      <c r="C950" s="111"/>
      <c r="D950" s="111"/>
      <c r="E950" s="112"/>
      <c r="F950" s="112"/>
      <c r="G950" s="112"/>
      <c r="H950" s="112"/>
      <c r="I950" s="112"/>
      <c r="J950" s="112"/>
      <c r="K950" s="112"/>
    </row>
    <row r="951" spans="2:11">
      <c r="B951" s="111"/>
      <c r="C951" s="111"/>
      <c r="D951" s="111"/>
      <c r="E951" s="112"/>
      <c r="F951" s="112"/>
      <c r="G951" s="112"/>
      <c r="H951" s="112"/>
      <c r="I951" s="112"/>
      <c r="J951" s="112"/>
      <c r="K951" s="112"/>
    </row>
    <row r="952" spans="2:11">
      <c r="B952" s="111"/>
      <c r="C952" s="111"/>
      <c r="D952" s="111"/>
      <c r="E952" s="112"/>
      <c r="F952" s="112"/>
      <c r="G952" s="112"/>
      <c r="H952" s="112"/>
      <c r="I952" s="112"/>
      <c r="J952" s="112"/>
      <c r="K952" s="112"/>
    </row>
    <row r="953" spans="2:11">
      <c r="B953" s="111"/>
      <c r="C953" s="111"/>
      <c r="D953" s="111"/>
      <c r="E953" s="112"/>
      <c r="F953" s="112"/>
      <c r="G953" s="112"/>
      <c r="H953" s="112"/>
      <c r="I953" s="112"/>
      <c r="J953" s="112"/>
      <c r="K953" s="112"/>
    </row>
    <row r="954" spans="2:11">
      <c r="B954" s="111"/>
      <c r="C954" s="111"/>
      <c r="D954" s="111"/>
      <c r="E954" s="112"/>
      <c r="F954" s="112"/>
      <c r="G954" s="112"/>
      <c r="H954" s="112"/>
      <c r="I954" s="112"/>
      <c r="J954" s="112"/>
      <c r="K954" s="112"/>
    </row>
    <row r="955" spans="2:11">
      <c r="B955" s="111"/>
      <c r="C955" s="111"/>
      <c r="D955" s="111"/>
      <c r="E955" s="112"/>
      <c r="F955" s="112"/>
      <c r="G955" s="112"/>
      <c r="H955" s="112"/>
      <c r="I955" s="112"/>
      <c r="J955" s="112"/>
      <c r="K955" s="112"/>
    </row>
    <row r="956" spans="2:11">
      <c r="B956" s="111"/>
      <c r="C956" s="111"/>
      <c r="D956" s="111"/>
      <c r="E956" s="112"/>
      <c r="F956" s="112"/>
      <c r="G956" s="112"/>
      <c r="H956" s="112"/>
      <c r="I956" s="112"/>
      <c r="J956" s="112"/>
      <c r="K956" s="112"/>
    </row>
    <row r="957" spans="2:11">
      <c r="B957" s="111"/>
      <c r="C957" s="111"/>
      <c r="D957" s="111"/>
      <c r="E957" s="112"/>
      <c r="F957" s="112"/>
      <c r="G957" s="112"/>
      <c r="H957" s="112"/>
      <c r="I957" s="112"/>
      <c r="J957" s="112"/>
      <c r="K957" s="112"/>
    </row>
    <row r="958" spans="2:11">
      <c r="B958" s="111"/>
      <c r="C958" s="111"/>
      <c r="D958" s="111"/>
      <c r="E958" s="112"/>
      <c r="F958" s="112"/>
      <c r="G958" s="112"/>
      <c r="H958" s="112"/>
      <c r="I958" s="112"/>
      <c r="J958" s="112"/>
      <c r="K958" s="112"/>
    </row>
    <row r="959" spans="2:11">
      <c r="B959" s="111"/>
      <c r="C959" s="111"/>
      <c r="D959" s="111"/>
      <c r="E959" s="112"/>
      <c r="F959" s="112"/>
      <c r="G959" s="112"/>
      <c r="H959" s="112"/>
      <c r="I959" s="112"/>
      <c r="J959" s="112"/>
      <c r="K959" s="112"/>
    </row>
    <row r="960" spans="2:11">
      <c r="B960" s="111"/>
      <c r="C960" s="111"/>
      <c r="D960" s="111"/>
      <c r="E960" s="112"/>
      <c r="F960" s="112"/>
      <c r="G960" s="112"/>
      <c r="H960" s="112"/>
      <c r="I960" s="112"/>
      <c r="J960" s="112"/>
      <c r="K960" s="112"/>
    </row>
    <row r="961" spans="2:11">
      <c r="B961" s="111"/>
      <c r="C961" s="111"/>
      <c r="D961" s="111"/>
      <c r="E961" s="112"/>
      <c r="F961" s="112"/>
      <c r="G961" s="112"/>
      <c r="H961" s="112"/>
      <c r="I961" s="112"/>
      <c r="J961" s="112"/>
      <c r="K961" s="112"/>
    </row>
    <row r="962" spans="2:11">
      <c r="B962" s="111"/>
      <c r="C962" s="111"/>
      <c r="D962" s="111"/>
      <c r="E962" s="112"/>
      <c r="F962" s="112"/>
      <c r="G962" s="112"/>
      <c r="H962" s="112"/>
      <c r="I962" s="112"/>
      <c r="J962" s="112"/>
      <c r="K962" s="112"/>
    </row>
    <row r="963" spans="2:11">
      <c r="B963" s="111"/>
      <c r="C963" s="111"/>
      <c r="D963" s="111"/>
      <c r="E963" s="112"/>
      <c r="F963" s="112"/>
      <c r="G963" s="112"/>
      <c r="H963" s="112"/>
      <c r="I963" s="112"/>
      <c r="J963" s="112"/>
      <c r="K963" s="112"/>
    </row>
    <row r="964" spans="2:11">
      <c r="B964" s="111"/>
      <c r="C964" s="111"/>
      <c r="D964" s="111"/>
      <c r="E964" s="112"/>
      <c r="F964" s="112"/>
      <c r="G964" s="112"/>
      <c r="H964" s="112"/>
      <c r="I964" s="112"/>
      <c r="J964" s="112"/>
      <c r="K964" s="112"/>
    </row>
    <row r="965" spans="2:11">
      <c r="B965" s="111"/>
      <c r="C965" s="111"/>
      <c r="D965" s="111"/>
      <c r="E965" s="112"/>
      <c r="F965" s="112"/>
      <c r="G965" s="112"/>
      <c r="H965" s="112"/>
      <c r="I965" s="112"/>
      <c r="J965" s="112"/>
      <c r="K965" s="112"/>
    </row>
    <row r="966" spans="2:11">
      <c r="B966" s="111"/>
      <c r="C966" s="111"/>
      <c r="D966" s="111"/>
      <c r="E966" s="112"/>
      <c r="F966" s="112"/>
      <c r="G966" s="112"/>
      <c r="H966" s="112"/>
      <c r="I966" s="112"/>
      <c r="J966" s="112"/>
      <c r="K966" s="112"/>
    </row>
    <row r="967" spans="2:11">
      <c r="B967" s="111"/>
      <c r="C967" s="111"/>
      <c r="D967" s="111"/>
      <c r="E967" s="112"/>
      <c r="F967" s="112"/>
      <c r="G967" s="112"/>
      <c r="H967" s="112"/>
      <c r="I967" s="112"/>
      <c r="J967" s="112"/>
      <c r="K967" s="112"/>
    </row>
    <row r="968" spans="2:11">
      <c r="B968" s="111"/>
      <c r="C968" s="111"/>
      <c r="D968" s="111"/>
      <c r="E968" s="112"/>
      <c r="F968" s="112"/>
      <c r="G968" s="112"/>
      <c r="H968" s="112"/>
      <c r="I968" s="112"/>
      <c r="J968" s="112"/>
      <c r="K968" s="112"/>
    </row>
    <row r="969" spans="2:11">
      <c r="B969" s="111"/>
      <c r="C969" s="111"/>
      <c r="D969" s="111"/>
      <c r="E969" s="112"/>
      <c r="F969" s="112"/>
      <c r="G969" s="112"/>
      <c r="H969" s="112"/>
      <c r="I969" s="112"/>
      <c r="J969" s="112"/>
      <c r="K969" s="112"/>
    </row>
    <row r="970" spans="2:11">
      <c r="B970" s="111"/>
      <c r="C970" s="111"/>
      <c r="D970" s="111"/>
      <c r="E970" s="112"/>
      <c r="F970" s="112"/>
      <c r="G970" s="112"/>
      <c r="H970" s="112"/>
      <c r="I970" s="112"/>
      <c r="J970" s="112"/>
      <c r="K970" s="112"/>
    </row>
    <row r="971" spans="2:11">
      <c r="B971" s="111"/>
      <c r="C971" s="111"/>
      <c r="D971" s="111"/>
      <c r="E971" s="112"/>
      <c r="F971" s="112"/>
      <c r="G971" s="112"/>
      <c r="H971" s="112"/>
      <c r="I971" s="112"/>
      <c r="J971" s="112"/>
      <c r="K971" s="112"/>
    </row>
    <row r="972" spans="2:11">
      <c r="B972" s="111"/>
      <c r="C972" s="111"/>
      <c r="D972" s="111"/>
      <c r="E972" s="112"/>
      <c r="F972" s="112"/>
      <c r="G972" s="112"/>
      <c r="H972" s="112"/>
      <c r="I972" s="112"/>
      <c r="J972" s="112"/>
      <c r="K972" s="112"/>
    </row>
    <row r="973" spans="2:11">
      <c r="B973" s="111"/>
      <c r="C973" s="111"/>
      <c r="D973" s="111"/>
      <c r="E973" s="112"/>
      <c r="F973" s="112"/>
      <c r="G973" s="112"/>
      <c r="H973" s="112"/>
      <c r="I973" s="112"/>
      <c r="J973" s="112"/>
      <c r="K973" s="112"/>
    </row>
    <row r="974" spans="2:11">
      <c r="B974" s="111"/>
      <c r="C974" s="111"/>
      <c r="D974" s="111"/>
      <c r="E974" s="112"/>
      <c r="F974" s="112"/>
      <c r="G974" s="112"/>
      <c r="H974" s="112"/>
      <c r="I974" s="112"/>
      <c r="J974" s="112"/>
      <c r="K974" s="112"/>
    </row>
    <row r="975" spans="2:11">
      <c r="B975" s="111"/>
      <c r="C975" s="111"/>
      <c r="D975" s="111"/>
      <c r="E975" s="112"/>
      <c r="F975" s="112"/>
      <c r="G975" s="112"/>
      <c r="H975" s="112"/>
      <c r="I975" s="112"/>
      <c r="J975" s="112"/>
      <c r="K975" s="112"/>
    </row>
    <row r="976" spans="2:11">
      <c r="B976" s="111"/>
      <c r="C976" s="111"/>
      <c r="D976" s="111"/>
      <c r="E976" s="112"/>
      <c r="F976" s="112"/>
      <c r="G976" s="112"/>
      <c r="H976" s="112"/>
      <c r="I976" s="112"/>
      <c r="J976" s="112"/>
      <c r="K976" s="112"/>
    </row>
    <row r="977" spans="2:11">
      <c r="B977" s="111"/>
      <c r="C977" s="111"/>
      <c r="D977" s="111"/>
      <c r="E977" s="112"/>
      <c r="F977" s="112"/>
      <c r="G977" s="112"/>
      <c r="H977" s="112"/>
      <c r="I977" s="112"/>
      <c r="J977" s="112"/>
      <c r="K977" s="112"/>
    </row>
    <row r="978" spans="2:11">
      <c r="B978" s="111"/>
      <c r="C978" s="111"/>
      <c r="D978" s="111"/>
      <c r="E978" s="112"/>
      <c r="F978" s="112"/>
      <c r="G978" s="112"/>
      <c r="H978" s="112"/>
      <c r="I978" s="112"/>
      <c r="J978" s="112"/>
      <c r="K978" s="112"/>
    </row>
    <row r="979" spans="2:11">
      <c r="B979" s="111"/>
      <c r="C979" s="111"/>
      <c r="D979" s="111"/>
      <c r="E979" s="112"/>
      <c r="F979" s="112"/>
      <c r="G979" s="112"/>
      <c r="H979" s="112"/>
      <c r="I979" s="112"/>
      <c r="J979" s="112"/>
      <c r="K979" s="112"/>
    </row>
    <row r="980" spans="2:11">
      <c r="B980" s="111"/>
      <c r="C980" s="111"/>
      <c r="D980" s="111"/>
      <c r="E980" s="112"/>
      <c r="F980" s="112"/>
      <c r="G980" s="112"/>
      <c r="H980" s="112"/>
      <c r="I980" s="112"/>
      <c r="J980" s="112"/>
      <c r="K980" s="112"/>
    </row>
    <row r="981" spans="2:11">
      <c r="B981" s="111"/>
      <c r="C981" s="111"/>
      <c r="D981" s="111"/>
      <c r="E981" s="112"/>
      <c r="F981" s="112"/>
      <c r="G981" s="112"/>
      <c r="H981" s="112"/>
      <c r="I981" s="112"/>
      <c r="J981" s="112"/>
      <c r="K981" s="112"/>
    </row>
    <row r="982" spans="2:11">
      <c r="B982" s="111"/>
      <c r="C982" s="111"/>
      <c r="D982" s="111"/>
      <c r="E982" s="112"/>
      <c r="F982" s="112"/>
      <c r="G982" s="112"/>
      <c r="H982" s="112"/>
      <c r="I982" s="112"/>
      <c r="J982" s="112"/>
      <c r="K982" s="112"/>
    </row>
    <row r="983" spans="2:11">
      <c r="B983" s="111"/>
      <c r="C983" s="111"/>
      <c r="D983" s="111"/>
      <c r="E983" s="112"/>
      <c r="F983" s="112"/>
      <c r="G983" s="112"/>
      <c r="H983" s="112"/>
      <c r="I983" s="112"/>
      <c r="J983" s="112"/>
      <c r="K983" s="112"/>
    </row>
    <row r="984" spans="2:11">
      <c r="B984" s="111"/>
      <c r="C984" s="111"/>
      <c r="D984" s="111"/>
      <c r="E984" s="112"/>
      <c r="F984" s="112"/>
      <c r="G984" s="112"/>
      <c r="H984" s="112"/>
      <c r="I984" s="112"/>
      <c r="J984" s="112"/>
      <c r="K984" s="112"/>
    </row>
    <row r="985" spans="2:11">
      <c r="B985" s="111"/>
      <c r="C985" s="111"/>
      <c r="D985" s="111"/>
      <c r="E985" s="112"/>
      <c r="F985" s="112"/>
      <c r="G985" s="112"/>
      <c r="H985" s="112"/>
      <c r="I985" s="112"/>
      <c r="J985" s="112"/>
      <c r="K985" s="112"/>
    </row>
    <row r="986" spans="2:11">
      <c r="B986" s="111"/>
      <c r="C986" s="111"/>
      <c r="D986" s="111"/>
      <c r="E986" s="112"/>
      <c r="F986" s="112"/>
      <c r="G986" s="112"/>
      <c r="H986" s="112"/>
      <c r="I986" s="112"/>
      <c r="J986" s="112"/>
      <c r="K986" s="112"/>
    </row>
    <row r="987" spans="2:11">
      <c r="B987" s="111"/>
      <c r="C987" s="111"/>
      <c r="D987" s="111"/>
      <c r="E987" s="112"/>
      <c r="F987" s="112"/>
      <c r="G987" s="112"/>
      <c r="H987" s="112"/>
      <c r="I987" s="112"/>
      <c r="J987" s="112"/>
      <c r="K987" s="112"/>
    </row>
    <row r="988" spans="2:11">
      <c r="B988" s="111"/>
      <c r="C988" s="111"/>
      <c r="D988" s="111"/>
      <c r="E988" s="112"/>
      <c r="F988" s="112"/>
      <c r="G988" s="112"/>
      <c r="H988" s="112"/>
      <c r="I988" s="112"/>
      <c r="J988" s="112"/>
      <c r="K988" s="112"/>
    </row>
    <row r="989" spans="2:11">
      <c r="B989" s="111"/>
      <c r="C989" s="111"/>
      <c r="D989" s="111"/>
      <c r="E989" s="112"/>
      <c r="F989" s="112"/>
      <c r="G989" s="112"/>
      <c r="H989" s="112"/>
      <c r="I989" s="112"/>
      <c r="J989" s="112"/>
      <c r="K989" s="112"/>
    </row>
    <row r="990" spans="2:11">
      <c r="B990" s="111"/>
      <c r="C990" s="111"/>
      <c r="D990" s="111"/>
      <c r="E990" s="112"/>
      <c r="F990" s="112"/>
      <c r="G990" s="112"/>
      <c r="H990" s="112"/>
      <c r="I990" s="112"/>
      <c r="J990" s="112"/>
      <c r="K990" s="112"/>
    </row>
    <row r="991" spans="2:11">
      <c r="B991" s="111"/>
      <c r="C991" s="111"/>
      <c r="D991" s="111"/>
      <c r="E991" s="112"/>
      <c r="F991" s="112"/>
      <c r="G991" s="112"/>
      <c r="H991" s="112"/>
      <c r="I991" s="112"/>
      <c r="J991" s="112"/>
      <c r="K991" s="112"/>
    </row>
    <row r="992" spans="2:11">
      <c r="B992" s="111"/>
      <c r="C992" s="111"/>
      <c r="D992" s="111"/>
      <c r="E992" s="112"/>
      <c r="F992" s="112"/>
      <c r="G992" s="112"/>
      <c r="H992" s="112"/>
      <c r="I992" s="112"/>
      <c r="J992" s="112"/>
      <c r="K992" s="112"/>
    </row>
    <row r="993" spans="2:11">
      <c r="B993" s="111"/>
      <c r="C993" s="111"/>
      <c r="D993" s="111"/>
      <c r="E993" s="112"/>
      <c r="F993" s="112"/>
      <c r="G993" s="112"/>
      <c r="H993" s="112"/>
      <c r="I993" s="112"/>
      <c r="J993" s="112"/>
      <c r="K993" s="112"/>
    </row>
    <row r="994" spans="2:11">
      <c r="B994" s="111"/>
      <c r="C994" s="111"/>
      <c r="D994" s="111"/>
      <c r="E994" s="112"/>
      <c r="F994" s="112"/>
      <c r="G994" s="112"/>
      <c r="H994" s="112"/>
      <c r="I994" s="112"/>
      <c r="J994" s="112"/>
      <c r="K994" s="112"/>
    </row>
    <row r="995" spans="2:11">
      <c r="B995" s="111"/>
      <c r="C995" s="111"/>
      <c r="D995" s="111"/>
      <c r="E995" s="112"/>
      <c r="F995" s="112"/>
      <c r="G995" s="112"/>
      <c r="H995" s="112"/>
      <c r="I995" s="112"/>
      <c r="J995" s="112"/>
      <c r="K995" s="112"/>
    </row>
    <row r="996" spans="2:11">
      <c r="B996" s="111"/>
      <c r="C996" s="111"/>
      <c r="D996" s="111"/>
      <c r="E996" s="112"/>
      <c r="F996" s="112"/>
      <c r="G996" s="112"/>
      <c r="H996" s="112"/>
      <c r="I996" s="112"/>
      <c r="J996" s="112"/>
      <c r="K996" s="112"/>
    </row>
    <row r="997" spans="2:11">
      <c r="B997" s="111"/>
      <c r="C997" s="111"/>
      <c r="D997" s="111"/>
      <c r="E997" s="112"/>
      <c r="F997" s="112"/>
      <c r="G997" s="112"/>
      <c r="H997" s="112"/>
      <c r="I997" s="112"/>
      <c r="J997" s="112"/>
      <c r="K997" s="112"/>
    </row>
    <row r="998" spans="2:11">
      <c r="B998" s="111"/>
      <c r="C998" s="111"/>
      <c r="D998" s="111"/>
      <c r="E998" s="112"/>
      <c r="F998" s="112"/>
      <c r="G998" s="112"/>
      <c r="H998" s="112"/>
      <c r="I998" s="112"/>
      <c r="J998" s="112"/>
      <c r="K998" s="112"/>
    </row>
    <row r="999" spans="2:11">
      <c r="B999" s="111"/>
      <c r="C999" s="111"/>
      <c r="D999" s="111"/>
      <c r="E999" s="112"/>
      <c r="F999" s="112"/>
      <c r="G999" s="112"/>
      <c r="H999" s="112"/>
      <c r="I999" s="112"/>
      <c r="J999" s="112"/>
      <c r="K999" s="112"/>
    </row>
    <row r="1000" spans="2:11">
      <c r="B1000" s="111"/>
      <c r="C1000" s="111"/>
      <c r="D1000" s="111"/>
      <c r="E1000" s="112"/>
      <c r="F1000" s="112"/>
      <c r="G1000" s="112"/>
      <c r="H1000" s="112"/>
      <c r="I1000" s="112"/>
      <c r="J1000" s="112"/>
      <c r="K1000" s="112"/>
    </row>
    <row r="1001" spans="2:11">
      <c r="B1001" s="111"/>
      <c r="C1001" s="111"/>
      <c r="D1001" s="111"/>
      <c r="E1001" s="112"/>
      <c r="F1001" s="112"/>
      <c r="G1001" s="112"/>
      <c r="H1001" s="112"/>
      <c r="I1001" s="112"/>
      <c r="J1001" s="112"/>
      <c r="K1001" s="112"/>
    </row>
    <row r="1002" spans="2:11">
      <c r="B1002" s="111"/>
      <c r="C1002" s="111"/>
      <c r="D1002" s="111"/>
      <c r="E1002" s="112"/>
      <c r="F1002" s="112"/>
      <c r="G1002" s="112"/>
      <c r="H1002" s="112"/>
      <c r="I1002" s="112"/>
      <c r="J1002" s="112"/>
      <c r="K1002" s="112"/>
    </row>
    <row r="1003" spans="2:11">
      <c r="B1003" s="111"/>
      <c r="C1003" s="111"/>
      <c r="D1003" s="111"/>
      <c r="E1003" s="112"/>
      <c r="F1003" s="112"/>
      <c r="G1003" s="112"/>
      <c r="H1003" s="112"/>
      <c r="I1003" s="112"/>
      <c r="J1003" s="112"/>
      <c r="K1003" s="112"/>
    </row>
    <row r="1004" spans="2:11">
      <c r="B1004" s="111"/>
      <c r="C1004" s="111"/>
      <c r="D1004" s="111"/>
      <c r="E1004" s="112"/>
      <c r="F1004" s="112"/>
      <c r="G1004" s="112"/>
      <c r="H1004" s="112"/>
      <c r="I1004" s="112"/>
      <c r="J1004" s="112"/>
      <c r="K1004" s="112"/>
    </row>
    <row r="1005" spans="2:11">
      <c r="B1005" s="111"/>
      <c r="C1005" s="111"/>
      <c r="D1005" s="111"/>
      <c r="E1005" s="112"/>
      <c r="F1005" s="112"/>
      <c r="G1005" s="112"/>
      <c r="H1005" s="112"/>
      <c r="I1005" s="112"/>
      <c r="J1005" s="112"/>
      <c r="K1005" s="112"/>
    </row>
    <row r="1006" spans="2:11">
      <c r="B1006" s="111"/>
      <c r="C1006" s="111"/>
      <c r="D1006" s="111"/>
      <c r="E1006" s="112"/>
      <c r="F1006" s="112"/>
      <c r="G1006" s="112"/>
      <c r="H1006" s="112"/>
      <c r="I1006" s="112"/>
      <c r="J1006" s="112"/>
      <c r="K1006" s="112"/>
    </row>
    <row r="1007" spans="2:11">
      <c r="B1007" s="111"/>
      <c r="C1007" s="111"/>
      <c r="D1007" s="111"/>
      <c r="E1007" s="112"/>
      <c r="F1007" s="112"/>
      <c r="G1007" s="112"/>
      <c r="H1007" s="112"/>
      <c r="I1007" s="112"/>
      <c r="J1007" s="112"/>
      <c r="K1007" s="112"/>
    </row>
    <row r="1008" spans="2:11">
      <c r="B1008" s="111"/>
      <c r="C1008" s="111"/>
      <c r="D1008" s="111"/>
      <c r="E1008" s="112"/>
      <c r="F1008" s="112"/>
      <c r="G1008" s="112"/>
      <c r="H1008" s="112"/>
      <c r="I1008" s="112"/>
      <c r="J1008" s="112"/>
      <c r="K1008" s="112"/>
    </row>
    <row r="1009" spans="2:11">
      <c r="B1009" s="111"/>
      <c r="C1009" s="111"/>
      <c r="D1009" s="111"/>
      <c r="E1009" s="112"/>
      <c r="F1009" s="112"/>
      <c r="G1009" s="112"/>
      <c r="H1009" s="112"/>
      <c r="I1009" s="112"/>
      <c r="J1009" s="112"/>
      <c r="K1009" s="112"/>
    </row>
    <row r="1010" spans="2:11">
      <c r="B1010" s="111"/>
      <c r="C1010" s="111"/>
      <c r="D1010" s="111"/>
      <c r="E1010" s="112"/>
      <c r="F1010" s="112"/>
      <c r="G1010" s="112"/>
      <c r="H1010" s="112"/>
      <c r="I1010" s="112"/>
      <c r="J1010" s="112"/>
      <c r="K1010" s="112"/>
    </row>
    <row r="1011" spans="2:11">
      <c r="B1011" s="111"/>
      <c r="C1011" s="111"/>
      <c r="D1011" s="111"/>
      <c r="E1011" s="112"/>
      <c r="F1011" s="112"/>
      <c r="G1011" s="112"/>
      <c r="H1011" s="112"/>
      <c r="I1011" s="112"/>
      <c r="J1011" s="112"/>
      <c r="K1011" s="112"/>
    </row>
    <row r="1012" spans="2:11">
      <c r="B1012" s="111"/>
      <c r="C1012" s="111"/>
      <c r="D1012" s="111"/>
      <c r="E1012" s="112"/>
      <c r="F1012" s="112"/>
      <c r="G1012" s="112"/>
      <c r="H1012" s="112"/>
      <c r="I1012" s="112"/>
      <c r="J1012" s="112"/>
      <c r="K1012" s="112"/>
    </row>
    <row r="1013" spans="2:11">
      <c r="B1013" s="111"/>
      <c r="C1013" s="111"/>
      <c r="D1013" s="111"/>
      <c r="E1013" s="112"/>
      <c r="F1013" s="112"/>
      <c r="G1013" s="112"/>
      <c r="H1013" s="112"/>
      <c r="I1013" s="112"/>
      <c r="J1013" s="112"/>
      <c r="K1013" s="112"/>
    </row>
    <row r="1014" spans="2:11">
      <c r="B1014" s="111"/>
      <c r="C1014" s="111"/>
      <c r="D1014" s="111"/>
      <c r="E1014" s="112"/>
      <c r="F1014" s="112"/>
      <c r="G1014" s="112"/>
      <c r="H1014" s="112"/>
      <c r="I1014" s="112"/>
      <c r="J1014" s="112"/>
      <c r="K1014" s="112"/>
    </row>
    <row r="1015" spans="2:11">
      <c r="B1015" s="111"/>
      <c r="C1015" s="111"/>
      <c r="D1015" s="111"/>
      <c r="E1015" s="112"/>
      <c r="F1015" s="112"/>
      <c r="G1015" s="112"/>
      <c r="H1015" s="112"/>
      <c r="I1015" s="112"/>
      <c r="J1015" s="112"/>
      <c r="K1015" s="112"/>
    </row>
    <row r="1016" spans="2:11">
      <c r="B1016" s="111"/>
      <c r="C1016" s="111"/>
      <c r="D1016" s="111"/>
      <c r="E1016" s="112"/>
      <c r="F1016" s="112"/>
      <c r="G1016" s="112"/>
      <c r="H1016" s="112"/>
      <c r="I1016" s="112"/>
      <c r="J1016" s="112"/>
      <c r="K1016" s="112"/>
    </row>
    <row r="1017" spans="2:11">
      <c r="B1017" s="111"/>
      <c r="C1017" s="111"/>
      <c r="D1017" s="111"/>
      <c r="E1017" s="112"/>
      <c r="F1017" s="112"/>
      <c r="G1017" s="112"/>
      <c r="H1017" s="112"/>
      <c r="I1017" s="112"/>
      <c r="J1017" s="112"/>
      <c r="K1017" s="112"/>
    </row>
    <row r="1018" spans="2:11">
      <c r="B1018" s="111"/>
      <c r="C1018" s="111"/>
      <c r="D1018" s="111"/>
      <c r="E1018" s="112"/>
      <c r="F1018" s="112"/>
      <c r="G1018" s="112"/>
      <c r="H1018" s="112"/>
      <c r="I1018" s="112"/>
      <c r="J1018" s="112"/>
      <c r="K1018" s="112"/>
    </row>
    <row r="1019" spans="2:11">
      <c r="B1019" s="111"/>
      <c r="C1019" s="111"/>
      <c r="D1019" s="111"/>
      <c r="E1019" s="112"/>
      <c r="F1019" s="112"/>
      <c r="G1019" s="112"/>
      <c r="H1019" s="112"/>
      <c r="I1019" s="112"/>
      <c r="J1019" s="112"/>
      <c r="K1019" s="112"/>
    </row>
    <row r="1020" spans="2:11">
      <c r="B1020" s="111"/>
      <c r="C1020" s="111"/>
      <c r="D1020" s="111"/>
      <c r="E1020" s="112"/>
      <c r="F1020" s="112"/>
      <c r="G1020" s="112"/>
      <c r="H1020" s="112"/>
      <c r="I1020" s="112"/>
      <c r="J1020" s="112"/>
      <c r="K1020" s="112"/>
    </row>
    <row r="1021" spans="2:11">
      <c r="B1021" s="111"/>
      <c r="C1021" s="111"/>
      <c r="D1021" s="111"/>
      <c r="E1021" s="112"/>
      <c r="F1021" s="112"/>
      <c r="G1021" s="112"/>
      <c r="H1021" s="112"/>
      <c r="I1021" s="112"/>
      <c r="J1021" s="112"/>
      <c r="K1021" s="112"/>
    </row>
    <row r="1022" spans="2:11">
      <c r="B1022" s="111"/>
      <c r="C1022" s="111"/>
      <c r="D1022" s="111"/>
      <c r="E1022" s="112"/>
      <c r="F1022" s="112"/>
      <c r="G1022" s="112"/>
      <c r="H1022" s="112"/>
      <c r="I1022" s="112"/>
      <c r="J1022" s="112"/>
      <c r="K1022" s="112"/>
    </row>
    <row r="1023" spans="2:11">
      <c r="B1023" s="111"/>
      <c r="C1023" s="111"/>
      <c r="D1023" s="111"/>
      <c r="E1023" s="112"/>
      <c r="F1023" s="112"/>
      <c r="G1023" s="112"/>
      <c r="H1023" s="112"/>
      <c r="I1023" s="112"/>
      <c r="J1023" s="112"/>
      <c r="K1023" s="112"/>
    </row>
    <row r="1024" spans="2:11">
      <c r="B1024" s="111"/>
      <c r="C1024" s="111"/>
      <c r="D1024" s="111"/>
      <c r="E1024" s="112"/>
      <c r="F1024" s="112"/>
      <c r="G1024" s="112"/>
      <c r="H1024" s="112"/>
      <c r="I1024" s="112"/>
      <c r="J1024" s="112"/>
      <c r="K1024" s="112"/>
    </row>
    <row r="1025" spans="2:11">
      <c r="B1025" s="111"/>
      <c r="C1025" s="111"/>
      <c r="D1025" s="111"/>
      <c r="E1025" s="112"/>
      <c r="F1025" s="112"/>
      <c r="G1025" s="112"/>
      <c r="H1025" s="112"/>
      <c r="I1025" s="112"/>
      <c r="J1025" s="112"/>
      <c r="K1025" s="112"/>
    </row>
    <row r="1026" spans="2:11">
      <c r="B1026" s="111"/>
      <c r="C1026" s="111"/>
      <c r="D1026" s="111"/>
      <c r="E1026" s="112"/>
      <c r="F1026" s="112"/>
      <c r="G1026" s="112"/>
      <c r="H1026" s="112"/>
      <c r="I1026" s="112"/>
      <c r="J1026" s="112"/>
      <c r="K1026" s="112"/>
    </row>
    <row r="1027" spans="2:11">
      <c r="B1027" s="111"/>
      <c r="C1027" s="111"/>
      <c r="D1027" s="111"/>
      <c r="E1027" s="112"/>
      <c r="F1027" s="112"/>
      <c r="G1027" s="112"/>
      <c r="H1027" s="112"/>
      <c r="I1027" s="112"/>
      <c r="J1027" s="112"/>
      <c r="K1027" s="112"/>
    </row>
    <row r="1028" spans="2:11">
      <c r="B1028" s="111"/>
      <c r="C1028" s="111"/>
      <c r="D1028" s="111"/>
      <c r="E1028" s="112"/>
      <c r="F1028" s="112"/>
      <c r="G1028" s="112"/>
      <c r="H1028" s="112"/>
      <c r="I1028" s="112"/>
      <c r="J1028" s="112"/>
      <c r="K1028" s="112"/>
    </row>
    <row r="1029" spans="2:11">
      <c r="B1029" s="111"/>
      <c r="C1029" s="111"/>
      <c r="D1029" s="111"/>
      <c r="E1029" s="112"/>
      <c r="F1029" s="112"/>
      <c r="G1029" s="112"/>
      <c r="H1029" s="112"/>
      <c r="I1029" s="112"/>
      <c r="J1029" s="112"/>
      <c r="K1029" s="112"/>
    </row>
    <row r="1030" spans="2:11">
      <c r="B1030" s="111"/>
      <c r="C1030" s="111"/>
      <c r="D1030" s="111"/>
      <c r="E1030" s="112"/>
      <c r="F1030" s="112"/>
      <c r="G1030" s="112"/>
      <c r="H1030" s="112"/>
      <c r="I1030" s="112"/>
      <c r="J1030" s="112"/>
      <c r="K1030" s="112"/>
    </row>
    <row r="1031" spans="2:11">
      <c r="B1031" s="111"/>
      <c r="C1031" s="111"/>
      <c r="D1031" s="111"/>
      <c r="E1031" s="112"/>
      <c r="F1031" s="112"/>
      <c r="G1031" s="112"/>
      <c r="H1031" s="112"/>
      <c r="I1031" s="112"/>
      <c r="J1031" s="112"/>
      <c r="K1031" s="112"/>
    </row>
    <row r="1032" spans="2:11">
      <c r="B1032" s="111"/>
      <c r="C1032" s="111"/>
      <c r="D1032" s="111"/>
      <c r="E1032" s="112"/>
      <c r="F1032" s="112"/>
      <c r="G1032" s="112"/>
      <c r="H1032" s="112"/>
      <c r="I1032" s="112"/>
      <c r="J1032" s="112"/>
      <c r="K1032" s="112"/>
    </row>
    <row r="1033" spans="2:11">
      <c r="B1033" s="111"/>
      <c r="C1033" s="111"/>
      <c r="D1033" s="111"/>
      <c r="E1033" s="112"/>
      <c r="F1033" s="112"/>
      <c r="G1033" s="112"/>
      <c r="H1033" s="112"/>
      <c r="I1033" s="112"/>
      <c r="J1033" s="112"/>
      <c r="K1033" s="112"/>
    </row>
    <row r="1034" spans="2:11">
      <c r="B1034" s="111"/>
      <c r="C1034" s="111"/>
      <c r="D1034" s="111"/>
      <c r="E1034" s="112"/>
      <c r="F1034" s="112"/>
      <c r="G1034" s="112"/>
      <c r="H1034" s="112"/>
      <c r="I1034" s="112"/>
      <c r="J1034" s="112"/>
      <c r="K1034" s="112"/>
    </row>
    <row r="1035" spans="2:11">
      <c r="B1035" s="111"/>
      <c r="C1035" s="111"/>
      <c r="D1035" s="111"/>
      <c r="E1035" s="112"/>
      <c r="F1035" s="112"/>
      <c r="G1035" s="112"/>
      <c r="H1035" s="112"/>
      <c r="I1035" s="112"/>
      <c r="J1035" s="112"/>
      <c r="K1035" s="112"/>
    </row>
    <row r="1036" spans="2:11">
      <c r="B1036" s="111"/>
      <c r="C1036" s="111"/>
      <c r="D1036" s="111"/>
      <c r="E1036" s="112"/>
      <c r="F1036" s="112"/>
      <c r="G1036" s="112"/>
      <c r="H1036" s="112"/>
      <c r="I1036" s="112"/>
      <c r="J1036" s="112"/>
      <c r="K1036" s="112"/>
    </row>
    <row r="1037" spans="2:11">
      <c r="B1037" s="111"/>
      <c r="C1037" s="111"/>
      <c r="D1037" s="111"/>
      <c r="E1037" s="112"/>
      <c r="F1037" s="112"/>
      <c r="G1037" s="112"/>
      <c r="H1037" s="112"/>
      <c r="I1037" s="112"/>
      <c r="J1037" s="112"/>
      <c r="K1037" s="112"/>
    </row>
    <row r="1038" spans="2:11">
      <c r="B1038" s="111"/>
      <c r="C1038" s="111"/>
      <c r="D1038" s="111"/>
      <c r="E1038" s="112"/>
      <c r="F1038" s="112"/>
      <c r="G1038" s="112"/>
      <c r="H1038" s="112"/>
      <c r="I1038" s="112"/>
      <c r="J1038" s="112"/>
      <c r="K1038" s="112"/>
    </row>
    <row r="1039" spans="2:11">
      <c r="B1039" s="111"/>
      <c r="C1039" s="111"/>
      <c r="D1039" s="111"/>
      <c r="E1039" s="112"/>
      <c r="F1039" s="112"/>
      <c r="G1039" s="112"/>
      <c r="H1039" s="112"/>
      <c r="I1039" s="112"/>
      <c r="J1039" s="112"/>
      <c r="K1039" s="112"/>
    </row>
    <row r="1040" spans="2:11">
      <c r="B1040" s="111"/>
      <c r="C1040" s="111"/>
      <c r="D1040" s="111"/>
      <c r="E1040" s="112"/>
      <c r="F1040" s="112"/>
      <c r="G1040" s="112"/>
      <c r="H1040" s="112"/>
      <c r="I1040" s="112"/>
      <c r="J1040" s="112"/>
      <c r="K1040" s="112"/>
    </row>
    <row r="1041" spans="2:11">
      <c r="B1041" s="111"/>
      <c r="C1041" s="111"/>
      <c r="D1041" s="111"/>
      <c r="E1041" s="112"/>
      <c r="F1041" s="112"/>
      <c r="G1041" s="112"/>
      <c r="H1041" s="112"/>
      <c r="I1041" s="112"/>
      <c r="J1041" s="112"/>
      <c r="K1041" s="112"/>
    </row>
    <row r="1042" spans="2:11">
      <c r="B1042" s="111"/>
      <c r="C1042" s="111"/>
      <c r="D1042" s="111"/>
      <c r="E1042" s="112"/>
      <c r="F1042" s="112"/>
      <c r="G1042" s="112"/>
      <c r="H1042" s="112"/>
      <c r="I1042" s="112"/>
      <c r="J1042" s="112"/>
      <c r="K1042" s="112"/>
    </row>
    <row r="1043" spans="2:11">
      <c r="B1043" s="111"/>
      <c r="C1043" s="111"/>
      <c r="D1043" s="111"/>
      <c r="E1043" s="112"/>
      <c r="F1043" s="112"/>
      <c r="G1043" s="112"/>
      <c r="H1043" s="112"/>
      <c r="I1043" s="112"/>
      <c r="J1043" s="112"/>
      <c r="K1043" s="112"/>
    </row>
    <row r="1044" spans="2:11">
      <c r="B1044" s="111"/>
      <c r="C1044" s="111"/>
      <c r="D1044" s="111"/>
      <c r="E1044" s="112"/>
      <c r="F1044" s="112"/>
      <c r="G1044" s="112"/>
      <c r="H1044" s="112"/>
      <c r="I1044" s="112"/>
      <c r="J1044" s="112"/>
      <c r="K1044" s="112"/>
    </row>
    <row r="1045" spans="2:11">
      <c r="B1045" s="111"/>
      <c r="C1045" s="111"/>
      <c r="D1045" s="111"/>
      <c r="E1045" s="112"/>
      <c r="F1045" s="112"/>
      <c r="G1045" s="112"/>
      <c r="H1045" s="112"/>
      <c r="I1045" s="112"/>
      <c r="J1045" s="112"/>
      <c r="K1045" s="112"/>
    </row>
    <row r="1046" spans="2:11">
      <c r="B1046" s="111"/>
      <c r="C1046" s="111"/>
      <c r="D1046" s="111"/>
      <c r="E1046" s="112"/>
      <c r="F1046" s="112"/>
      <c r="G1046" s="112"/>
      <c r="H1046" s="112"/>
      <c r="I1046" s="112"/>
      <c r="J1046" s="112"/>
      <c r="K1046" s="112"/>
    </row>
    <row r="1047" spans="2:11">
      <c r="B1047" s="111"/>
      <c r="C1047" s="111"/>
      <c r="D1047" s="111"/>
      <c r="E1047" s="112"/>
      <c r="F1047" s="112"/>
      <c r="G1047" s="112"/>
      <c r="H1047" s="112"/>
      <c r="I1047" s="112"/>
      <c r="J1047" s="112"/>
      <c r="K1047" s="112"/>
    </row>
    <row r="1048" spans="2:11">
      <c r="B1048" s="111"/>
      <c r="C1048" s="111"/>
      <c r="D1048" s="111"/>
      <c r="E1048" s="112"/>
      <c r="F1048" s="112"/>
      <c r="G1048" s="112"/>
      <c r="H1048" s="112"/>
      <c r="I1048" s="112"/>
      <c r="J1048" s="112"/>
      <c r="K1048" s="112"/>
    </row>
    <row r="1049" spans="2:11">
      <c r="B1049" s="111"/>
      <c r="C1049" s="111"/>
      <c r="D1049" s="111"/>
      <c r="E1049" s="112"/>
      <c r="F1049" s="112"/>
      <c r="G1049" s="112"/>
      <c r="H1049" s="112"/>
      <c r="I1049" s="112"/>
      <c r="J1049" s="112"/>
      <c r="K1049" s="112"/>
    </row>
    <row r="1050" spans="2:11">
      <c r="B1050" s="111"/>
      <c r="C1050" s="111"/>
      <c r="D1050" s="111"/>
      <c r="E1050" s="112"/>
      <c r="F1050" s="112"/>
      <c r="G1050" s="112"/>
      <c r="H1050" s="112"/>
      <c r="I1050" s="112"/>
      <c r="J1050" s="112"/>
      <c r="K1050" s="112"/>
    </row>
    <row r="1051" spans="2:11">
      <c r="B1051" s="111"/>
      <c r="C1051" s="111"/>
      <c r="D1051" s="111"/>
      <c r="E1051" s="112"/>
      <c r="F1051" s="112"/>
      <c r="G1051" s="112"/>
      <c r="H1051" s="112"/>
      <c r="I1051" s="112"/>
      <c r="J1051" s="112"/>
      <c r="K1051" s="112"/>
    </row>
    <row r="1052" spans="2:11">
      <c r="B1052" s="111"/>
      <c r="C1052" s="111"/>
      <c r="D1052" s="111"/>
      <c r="E1052" s="112"/>
      <c r="F1052" s="112"/>
      <c r="G1052" s="112"/>
      <c r="H1052" s="112"/>
      <c r="I1052" s="112"/>
      <c r="J1052" s="112"/>
      <c r="K1052" s="112"/>
    </row>
    <row r="1053" spans="2:11">
      <c r="B1053" s="111"/>
      <c r="C1053" s="111"/>
      <c r="D1053" s="111"/>
      <c r="E1053" s="112"/>
      <c r="F1053" s="112"/>
      <c r="G1053" s="112"/>
      <c r="H1053" s="112"/>
      <c r="I1053" s="112"/>
      <c r="J1053" s="112"/>
      <c r="K1053" s="112"/>
    </row>
    <row r="1054" spans="2:11">
      <c r="B1054" s="111"/>
      <c r="C1054" s="111"/>
      <c r="D1054" s="111"/>
      <c r="E1054" s="112"/>
      <c r="F1054" s="112"/>
      <c r="G1054" s="112"/>
      <c r="H1054" s="112"/>
      <c r="I1054" s="112"/>
      <c r="J1054" s="112"/>
      <c r="K1054" s="112"/>
    </row>
    <row r="1055" spans="2:11">
      <c r="B1055" s="111"/>
      <c r="C1055" s="111"/>
      <c r="D1055" s="111"/>
      <c r="E1055" s="112"/>
      <c r="F1055" s="112"/>
      <c r="G1055" s="112"/>
      <c r="H1055" s="112"/>
      <c r="I1055" s="112"/>
      <c r="J1055" s="112"/>
      <c r="K1055" s="112"/>
    </row>
    <row r="1056" spans="2:11">
      <c r="B1056" s="111"/>
      <c r="C1056" s="111"/>
      <c r="D1056" s="111"/>
      <c r="E1056" s="112"/>
      <c r="F1056" s="112"/>
      <c r="G1056" s="112"/>
      <c r="H1056" s="112"/>
      <c r="I1056" s="112"/>
      <c r="J1056" s="112"/>
      <c r="K1056" s="112"/>
    </row>
    <row r="1057" spans="2:11">
      <c r="B1057" s="111"/>
      <c r="C1057" s="111"/>
      <c r="D1057" s="111"/>
      <c r="E1057" s="112"/>
      <c r="F1057" s="112"/>
      <c r="G1057" s="112"/>
      <c r="H1057" s="112"/>
      <c r="I1057" s="112"/>
      <c r="J1057" s="112"/>
      <c r="K1057" s="112"/>
    </row>
    <row r="1058" spans="2:11">
      <c r="B1058" s="111"/>
      <c r="C1058" s="111"/>
      <c r="D1058" s="111"/>
      <c r="E1058" s="112"/>
      <c r="F1058" s="112"/>
      <c r="G1058" s="112"/>
      <c r="H1058" s="112"/>
      <c r="I1058" s="112"/>
      <c r="J1058" s="112"/>
      <c r="K1058" s="112"/>
    </row>
    <row r="1059" spans="2:11">
      <c r="B1059" s="111"/>
      <c r="C1059" s="111"/>
      <c r="D1059" s="111"/>
      <c r="E1059" s="112"/>
      <c r="F1059" s="112"/>
      <c r="G1059" s="112"/>
      <c r="H1059" s="112"/>
      <c r="I1059" s="112"/>
      <c r="J1059" s="112"/>
      <c r="K1059" s="112"/>
    </row>
    <row r="1060" spans="2:11">
      <c r="B1060" s="111"/>
      <c r="C1060" s="111"/>
      <c r="D1060" s="111"/>
      <c r="E1060" s="112"/>
      <c r="F1060" s="112"/>
      <c r="G1060" s="112"/>
      <c r="H1060" s="112"/>
      <c r="I1060" s="112"/>
      <c r="J1060" s="112"/>
      <c r="K1060" s="112"/>
    </row>
    <row r="1061" spans="2:11">
      <c r="B1061" s="111"/>
      <c r="C1061" s="111"/>
      <c r="D1061" s="111"/>
      <c r="E1061" s="112"/>
      <c r="F1061" s="112"/>
      <c r="G1061" s="112"/>
      <c r="H1061" s="112"/>
      <c r="I1061" s="112"/>
      <c r="J1061" s="112"/>
      <c r="K1061" s="112"/>
    </row>
    <row r="1062" spans="2:11">
      <c r="B1062" s="111"/>
      <c r="C1062" s="111"/>
      <c r="D1062" s="111"/>
      <c r="E1062" s="112"/>
      <c r="F1062" s="112"/>
      <c r="G1062" s="112"/>
      <c r="H1062" s="112"/>
      <c r="I1062" s="112"/>
      <c r="J1062" s="112"/>
      <c r="K1062" s="112"/>
    </row>
    <row r="1063" spans="2:11">
      <c r="B1063" s="111"/>
      <c r="C1063" s="111"/>
      <c r="D1063" s="111"/>
      <c r="E1063" s="112"/>
      <c r="F1063" s="112"/>
      <c r="G1063" s="112"/>
      <c r="H1063" s="112"/>
      <c r="I1063" s="112"/>
      <c r="J1063" s="112"/>
      <c r="K1063" s="112"/>
    </row>
    <row r="1064" spans="2:11">
      <c r="B1064" s="111"/>
      <c r="C1064" s="111"/>
      <c r="D1064" s="111"/>
      <c r="E1064" s="112"/>
      <c r="F1064" s="112"/>
      <c r="G1064" s="112"/>
      <c r="H1064" s="112"/>
      <c r="I1064" s="112"/>
      <c r="J1064" s="112"/>
      <c r="K1064" s="112"/>
    </row>
    <row r="1065" spans="2:11">
      <c r="B1065" s="111"/>
      <c r="C1065" s="111"/>
      <c r="D1065" s="111"/>
      <c r="E1065" s="112"/>
      <c r="F1065" s="112"/>
      <c r="G1065" s="112"/>
      <c r="H1065" s="112"/>
      <c r="I1065" s="112"/>
      <c r="J1065" s="112"/>
      <c r="K1065" s="112"/>
    </row>
    <row r="1066" spans="2:11">
      <c r="B1066" s="111"/>
      <c r="C1066" s="111"/>
      <c r="D1066" s="111"/>
      <c r="E1066" s="112"/>
      <c r="F1066" s="112"/>
      <c r="G1066" s="112"/>
      <c r="H1066" s="112"/>
      <c r="I1066" s="112"/>
      <c r="J1066" s="112"/>
      <c r="K1066" s="112"/>
    </row>
    <row r="1067" spans="2:11">
      <c r="B1067" s="111"/>
      <c r="C1067" s="111"/>
      <c r="D1067" s="111"/>
      <c r="E1067" s="112"/>
      <c r="F1067" s="112"/>
      <c r="G1067" s="112"/>
      <c r="H1067" s="112"/>
      <c r="I1067" s="112"/>
      <c r="J1067" s="112"/>
      <c r="K1067" s="112"/>
    </row>
    <row r="1068" spans="2:11">
      <c r="B1068" s="111"/>
      <c r="C1068" s="111"/>
      <c r="D1068" s="111"/>
      <c r="E1068" s="112"/>
      <c r="F1068" s="112"/>
      <c r="G1068" s="112"/>
      <c r="H1068" s="112"/>
      <c r="I1068" s="112"/>
      <c r="J1068" s="112"/>
      <c r="K1068" s="112"/>
    </row>
    <row r="1069" spans="2:11">
      <c r="B1069" s="111"/>
      <c r="C1069" s="111"/>
      <c r="D1069" s="111"/>
      <c r="E1069" s="112"/>
      <c r="F1069" s="112"/>
      <c r="G1069" s="112"/>
      <c r="H1069" s="112"/>
      <c r="I1069" s="112"/>
      <c r="J1069" s="112"/>
      <c r="K1069" s="112"/>
    </row>
    <row r="1070" spans="2:11">
      <c r="B1070" s="111"/>
      <c r="C1070" s="111"/>
      <c r="D1070" s="111"/>
      <c r="E1070" s="112"/>
      <c r="F1070" s="112"/>
      <c r="G1070" s="112"/>
      <c r="H1070" s="112"/>
      <c r="I1070" s="112"/>
      <c r="J1070" s="112"/>
      <c r="K1070" s="112"/>
    </row>
    <row r="1071" spans="2:11">
      <c r="B1071" s="111"/>
      <c r="C1071" s="111"/>
      <c r="D1071" s="111"/>
      <c r="E1071" s="112"/>
      <c r="F1071" s="112"/>
      <c r="G1071" s="112"/>
      <c r="H1071" s="112"/>
      <c r="I1071" s="112"/>
      <c r="J1071" s="112"/>
      <c r="K1071" s="112"/>
    </row>
    <row r="1072" spans="2:11">
      <c r="B1072" s="111"/>
      <c r="C1072" s="111"/>
      <c r="D1072" s="111"/>
      <c r="E1072" s="112"/>
      <c r="F1072" s="112"/>
      <c r="G1072" s="112"/>
      <c r="H1072" s="112"/>
      <c r="I1072" s="112"/>
      <c r="J1072" s="112"/>
      <c r="K1072" s="112"/>
    </row>
    <row r="1073" spans="2:11">
      <c r="B1073" s="111"/>
      <c r="C1073" s="111"/>
      <c r="D1073" s="111"/>
      <c r="E1073" s="112"/>
      <c r="F1073" s="112"/>
      <c r="G1073" s="112"/>
      <c r="H1073" s="112"/>
      <c r="I1073" s="112"/>
      <c r="J1073" s="112"/>
      <c r="K1073" s="112"/>
    </row>
    <row r="1074" spans="2:11">
      <c r="B1074" s="111"/>
      <c r="C1074" s="111"/>
      <c r="D1074" s="111"/>
      <c r="E1074" s="112"/>
      <c r="F1074" s="112"/>
      <c r="G1074" s="112"/>
      <c r="H1074" s="112"/>
      <c r="I1074" s="112"/>
      <c r="J1074" s="112"/>
      <c r="K1074" s="112"/>
    </row>
    <row r="1075" spans="2:11">
      <c r="B1075" s="111"/>
      <c r="C1075" s="111"/>
      <c r="D1075" s="111"/>
      <c r="E1075" s="112"/>
      <c r="F1075" s="112"/>
      <c r="G1075" s="112"/>
      <c r="H1075" s="112"/>
      <c r="I1075" s="112"/>
      <c r="J1075" s="112"/>
      <c r="K1075" s="112"/>
    </row>
    <row r="1076" spans="2:11">
      <c r="B1076" s="111"/>
      <c r="C1076" s="111"/>
      <c r="D1076" s="111"/>
      <c r="E1076" s="112"/>
      <c r="F1076" s="112"/>
      <c r="G1076" s="112"/>
      <c r="H1076" s="112"/>
      <c r="I1076" s="112"/>
      <c r="J1076" s="112"/>
      <c r="K1076" s="112"/>
    </row>
    <row r="1077" spans="2:11">
      <c r="B1077" s="111"/>
      <c r="C1077" s="111"/>
      <c r="D1077" s="111"/>
      <c r="E1077" s="112"/>
      <c r="F1077" s="112"/>
      <c r="G1077" s="112"/>
      <c r="H1077" s="112"/>
      <c r="I1077" s="112"/>
      <c r="J1077" s="112"/>
      <c r="K1077" s="112"/>
    </row>
    <row r="1078" spans="2:11">
      <c r="B1078" s="111"/>
      <c r="C1078" s="111"/>
      <c r="D1078" s="111"/>
      <c r="E1078" s="112"/>
      <c r="F1078" s="112"/>
      <c r="G1078" s="112"/>
      <c r="H1078" s="112"/>
      <c r="I1078" s="112"/>
      <c r="J1078" s="112"/>
      <c r="K1078" s="112"/>
    </row>
    <row r="1079" spans="2:11">
      <c r="B1079" s="111"/>
      <c r="C1079" s="111"/>
      <c r="D1079" s="111"/>
      <c r="E1079" s="112"/>
      <c r="F1079" s="112"/>
      <c r="G1079" s="112"/>
      <c r="H1079" s="112"/>
      <c r="I1079" s="112"/>
      <c r="J1079" s="112"/>
      <c r="K1079" s="112"/>
    </row>
    <row r="1080" spans="2:11">
      <c r="B1080" s="111"/>
      <c r="C1080" s="111"/>
      <c r="D1080" s="111"/>
      <c r="E1080" s="112"/>
      <c r="F1080" s="112"/>
      <c r="G1080" s="112"/>
      <c r="H1080" s="112"/>
      <c r="I1080" s="112"/>
      <c r="J1080" s="112"/>
      <c r="K1080" s="112"/>
    </row>
    <row r="1081" spans="2:11">
      <c r="B1081" s="111"/>
      <c r="C1081" s="111"/>
      <c r="D1081" s="111"/>
      <c r="E1081" s="112"/>
      <c r="F1081" s="112"/>
      <c r="G1081" s="112"/>
      <c r="H1081" s="112"/>
      <c r="I1081" s="112"/>
      <c r="J1081" s="112"/>
      <c r="K1081" s="112"/>
    </row>
    <row r="1082" spans="2:11">
      <c r="B1082" s="111"/>
      <c r="C1082" s="111"/>
      <c r="D1082" s="111"/>
      <c r="E1082" s="112"/>
      <c r="F1082" s="112"/>
      <c r="G1082" s="112"/>
      <c r="H1082" s="112"/>
      <c r="I1082" s="112"/>
      <c r="J1082" s="112"/>
      <c r="K1082" s="112"/>
    </row>
    <row r="1083" spans="2:11">
      <c r="B1083" s="111"/>
      <c r="C1083" s="111"/>
      <c r="D1083" s="111"/>
      <c r="E1083" s="112"/>
      <c r="F1083" s="112"/>
      <c r="G1083" s="112"/>
      <c r="H1083" s="112"/>
      <c r="I1083" s="112"/>
      <c r="J1083" s="112"/>
      <c r="K1083" s="112"/>
    </row>
    <row r="1084" spans="2:11">
      <c r="B1084" s="111"/>
      <c r="C1084" s="111"/>
      <c r="D1084" s="111"/>
      <c r="E1084" s="112"/>
      <c r="F1084" s="112"/>
      <c r="G1084" s="112"/>
      <c r="H1084" s="112"/>
      <c r="I1084" s="112"/>
      <c r="J1084" s="112"/>
      <c r="K1084" s="112"/>
    </row>
    <row r="1085" spans="2:11">
      <c r="B1085" s="111"/>
      <c r="C1085" s="111"/>
      <c r="D1085" s="111"/>
      <c r="E1085" s="112"/>
      <c r="F1085" s="112"/>
      <c r="G1085" s="112"/>
      <c r="H1085" s="112"/>
      <c r="I1085" s="112"/>
      <c r="J1085" s="112"/>
      <c r="K1085" s="112"/>
    </row>
    <row r="1086" spans="2:11">
      <c r="B1086" s="111"/>
      <c r="C1086" s="111"/>
      <c r="D1086" s="111"/>
      <c r="E1086" s="112"/>
      <c r="F1086" s="112"/>
      <c r="G1086" s="112"/>
      <c r="H1086" s="112"/>
      <c r="I1086" s="112"/>
      <c r="J1086" s="112"/>
      <c r="K1086" s="112"/>
    </row>
    <row r="1087" spans="2:11">
      <c r="B1087" s="111"/>
      <c r="C1087" s="111"/>
      <c r="D1087" s="111"/>
      <c r="E1087" s="112"/>
      <c r="F1087" s="112"/>
      <c r="G1087" s="112"/>
      <c r="H1087" s="112"/>
      <c r="I1087" s="112"/>
      <c r="J1087" s="112"/>
      <c r="K1087" s="112"/>
    </row>
    <row r="1088" spans="2:11">
      <c r="B1088" s="111"/>
      <c r="C1088" s="111"/>
      <c r="D1088" s="111"/>
      <c r="E1088" s="112"/>
      <c r="F1088" s="112"/>
      <c r="G1088" s="112"/>
      <c r="H1088" s="112"/>
      <c r="I1088" s="112"/>
      <c r="J1088" s="112"/>
      <c r="K1088" s="112"/>
    </row>
    <row r="1089" spans="2:11">
      <c r="B1089" s="111"/>
      <c r="C1089" s="111"/>
      <c r="D1089" s="111"/>
      <c r="E1089" s="112"/>
      <c r="F1089" s="112"/>
      <c r="G1089" s="112"/>
      <c r="H1089" s="112"/>
      <c r="I1089" s="112"/>
      <c r="J1089" s="112"/>
      <c r="K1089" s="112"/>
    </row>
    <row r="1090" spans="2:11">
      <c r="B1090" s="111"/>
      <c r="C1090" s="111"/>
      <c r="D1090" s="111"/>
      <c r="E1090" s="112"/>
      <c r="F1090" s="112"/>
      <c r="G1090" s="112"/>
      <c r="H1090" s="112"/>
      <c r="I1090" s="112"/>
      <c r="J1090" s="112"/>
      <c r="K1090" s="112"/>
    </row>
    <row r="1091" spans="2:11">
      <c r="B1091" s="111"/>
      <c r="C1091" s="111"/>
      <c r="D1091" s="111"/>
      <c r="E1091" s="112"/>
      <c r="F1091" s="112"/>
      <c r="G1091" s="112"/>
      <c r="H1091" s="112"/>
      <c r="I1091" s="112"/>
      <c r="J1091" s="112"/>
      <c r="K1091" s="112"/>
    </row>
    <row r="1092" spans="2:11">
      <c r="B1092" s="111"/>
      <c r="C1092" s="111"/>
      <c r="D1092" s="111"/>
      <c r="E1092" s="112"/>
      <c r="F1092" s="112"/>
      <c r="G1092" s="112"/>
      <c r="H1092" s="112"/>
      <c r="I1092" s="112"/>
      <c r="J1092" s="112"/>
      <c r="K1092" s="112"/>
    </row>
    <row r="1093" spans="2:11">
      <c r="B1093" s="111"/>
      <c r="C1093" s="111"/>
      <c r="D1093" s="111"/>
      <c r="E1093" s="112"/>
      <c r="F1093" s="112"/>
      <c r="G1093" s="112"/>
      <c r="H1093" s="112"/>
      <c r="I1093" s="112"/>
      <c r="J1093" s="112"/>
      <c r="K1093" s="112"/>
    </row>
    <row r="1094" spans="2:11">
      <c r="B1094" s="111"/>
      <c r="C1094" s="111"/>
      <c r="D1094" s="111"/>
      <c r="E1094" s="112"/>
      <c r="F1094" s="112"/>
      <c r="G1094" s="112"/>
      <c r="H1094" s="112"/>
      <c r="I1094" s="112"/>
      <c r="J1094" s="112"/>
      <c r="K1094" s="112"/>
    </row>
    <row r="1095" spans="2:11">
      <c r="B1095" s="111"/>
      <c r="C1095" s="111"/>
      <c r="D1095" s="111"/>
      <c r="E1095" s="112"/>
      <c r="F1095" s="112"/>
      <c r="G1095" s="112"/>
      <c r="H1095" s="112"/>
      <c r="I1095" s="112"/>
      <c r="J1095" s="112"/>
      <c r="K1095" s="112"/>
    </row>
    <row r="1096" spans="2:11">
      <c r="B1096" s="111"/>
      <c r="C1096" s="111"/>
      <c r="D1096" s="111"/>
      <c r="E1096" s="112"/>
      <c r="F1096" s="112"/>
      <c r="G1096" s="112"/>
      <c r="H1096" s="112"/>
      <c r="I1096" s="112"/>
      <c r="J1096" s="112"/>
      <c r="K1096" s="112"/>
    </row>
    <row r="1097" spans="2:11">
      <c r="B1097" s="111"/>
      <c r="C1097" s="111"/>
      <c r="D1097" s="111"/>
      <c r="E1097" s="112"/>
      <c r="F1097" s="112"/>
      <c r="G1097" s="112"/>
      <c r="H1097" s="112"/>
      <c r="I1097" s="112"/>
      <c r="J1097" s="112"/>
      <c r="K1097" s="112"/>
    </row>
    <row r="1098" spans="2:11">
      <c r="B1098" s="111"/>
      <c r="C1098" s="111"/>
      <c r="D1098" s="111"/>
      <c r="E1098" s="112"/>
      <c r="F1098" s="112"/>
      <c r="G1098" s="112"/>
      <c r="H1098" s="112"/>
      <c r="I1098" s="112"/>
      <c r="J1098" s="112"/>
      <c r="K1098" s="112"/>
    </row>
    <row r="1099" spans="2:11">
      <c r="B1099" s="111"/>
      <c r="C1099" s="111"/>
      <c r="D1099" s="111"/>
      <c r="E1099" s="112"/>
      <c r="F1099" s="112"/>
      <c r="G1099" s="112"/>
      <c r="H1099" s="112"/>
      <c r="I1099" s="112"/>
      <c r="J1099" s="112"/>
      <c r="K1099" s="11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125</v>
      </c>
      <c r="C1" s="67" t="s" vm="1">
        <v>202</v>
      </c>
    </row>
    <row r="2" spans="2:17">
      <c r="B2" s="46" t="s">
        <v>124</v>
      </c>
      <c r="C2" s="67" t="s">
        <v>203</v>
      </c>
    </row>
    <row r="3" spans="2:17">
      <c r="B3" s="46" t="s">
        <v>126</v>
      </c>
      <c r="C3" s="67" t="s">
        <v>204</v>
      </c>
    </row>
    <row r="4" spans="2:17">
      <c r="B4" s="46" t="s">
        <v>127</v>
      </c>
      <c r="C4" s="67">
        <v>2142</v>
      </c>
    </row>
    <row r="6" spans="2:17" ht="26.25" customHeight="1">
      <c r="B6" s="137" t="s">
        <v>153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26.25" customHeight="1">
      <c r="B7" s="137" t="s">
        <v>82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17" s="3" customFormat="1" ht="47.25">
      <c r="B8" s="21" t="s">
        <v>96</v>
      </c>
      <c r="C8" s="29" t="s">
        <v>35</v>
      </c>
      <c r="D8" s="29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180</v>
      </c>
      <c r="M8" s="29" t="s">
        <v>179</v>
      </c>
      <c r="N8" s="29" t="s">
        <v>91</v>
      </c>
      <c r="O8" s="29" t="s">
        <v>45</v>
      </c>
      <c r="P8" s="29" t="s">
        <v>128</v>
      </c>
      <c r="Q8" s="30" t="s">
        <v>130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187</v>
      </c>
      <c r="M9" s="15"/>
      <c r="N9" s="15" t="s">
        <v>183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17" s="4" customFormat="1" ht="18" customHeight="1">
      <c r="B11" s="116" t="s">
        <v>1900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118">
        <v>0</v>
      </c>
      <c r="Q11" s="118">
        <v>0</v>
      </c>
    </row>
    <row r="12" spans="2:17" ht="18" customHeight="1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2:17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2:17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2:17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2:17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2:17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2:17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2:17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2:17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2:17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2:17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2:17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2:17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2:17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2:17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2:17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2:17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2:17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2:17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2:17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2:17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2:17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2:17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2:17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2:17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2:17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2:17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2:17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2:17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2:17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2:17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2:17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2:17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2:17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2:17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2:17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2:17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2:17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2:17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2:17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2:17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2:17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2:17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2:17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2:17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2:17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2:17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2:17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2:17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2:17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2:17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2:17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2:17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2:17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2:17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2:17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2:17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2:17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2:17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2:17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2:17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2:17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2:17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2:17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2:17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2:17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2:17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2:17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2:17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2:17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2:17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2:17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2:17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2:17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2:17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2:17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2:17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2:17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2:17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2:17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2:17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2:17">
      <c r="B506" s="111"/>
      <c r="C506" s="111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2:17">
      <c r="B507" s="111"/>
      <c r="C507" s="11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2:17">
      <c r="B508" s="111"/>
      <c r="C508" s="111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2:17">
      <c r="B509" s="111"/>
      <c r="C509" s="111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2:17">
      <c r="B510" s="111"/>
      <c r="C510" s="111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2:17">
      <c r="B511" s="111"/>
      <c r="C511" s="111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2:17">
      <c r="B512" s="111"/>
      <c r="C512" s="11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2:17">
      <c r="B513" s="111"/>
      <c r="C513" s="11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2:17">
      <c r="B514" s="111"/>
      <c r="C514" s="111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2:17">
      <c r="B515" s="111"/>
      <c r="C515" s="111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2:17">
      <c r="B516" s="111"/>
      <c r="C516" s="111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2:17">
      <c r="B517" s="111"/>
      <c r="C517" s="111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2:17">
      <c r="B518" s="111"/>
      <c r="C518" s="111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2:17">
      <c r="B519" s="111"/>
      <c r="C519" s="111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2:17">
      <c r="B520" s="111"/>
      <c r="C520" s="111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2:17">
      <c r="B521" s="111"/>
      <c r="C521" s="11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2:17">
      <c r="B522" s="111"/>
      <c r="C522" s="111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2:17">
      <c r="B523" s="111"/>
      <c r="C523" s="111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2:17">
      <c r="B524" s="111"/>
      <c r="C524" s="111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2:17">
      <c r="B525" s="111"/>
      <c r="C525" s="111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2:17">
      <c r="B526" s="111"/>
      <c r="C526" s="111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2:17">
      <c r="B527" s="111"/>
      <c r="C527" s="11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2:17">
      <c r="B528" s="111"/>
      <c r="C528" s="11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2:17">
      <c r="B529" s="111"/>
      <c r="C529" s="111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2:17">
      <c r="B530" s="111"/>
      <c r="C530" s="111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2:17">
      <c r="B531" s="111"/>
      <c r="C531" s="111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2:17">
      <c r="B532" s="111"/>
      <c r="C532" s="111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2:17">
      <c r="B533" s="111"/>
      <c r="C533" s="111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2:17">
      <c r="B534" s="111"/>
      <c r="C534" s="111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2:17">
      <c r="B535" s="111"/>
      <c r="C535" s="111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2:17">
      <c r="B536" s="111"/>
      <c r="C536" s="11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2:17">
      <c r="B537" s="111"/>
      <c r="C537" s="111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2:17">
      <c r="B538" s="111"/>
      <c r="C538" s="111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2:17">
      <c r="B539" s="111"/>
      <c r="C539" s="111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2:17">
      <c r="B540" s="111"/>
      <c r="C540" s="111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2:17">
      <c r="B541" s="111"/>
      <c r="C541" s="11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2:17">
      <c r="B542" s="111"/>
      <c r="C542" s="11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2:17">
      <c r="B543" s="111"/>
      <c r="C543" s="111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2:17">
      <c r="B544" s="111"/>
      <c r="C544" s="111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2:17">
      <c r="B545" s="111"/>
      <c r="C545" s="111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2:17">
      <c r="B546" s="111"/>
      <c r="C546" s="111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2:17">
      <c r="B547" s="111"/>
      <c r="C547" s="111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2:17">
      <c r="B548" s="111"/>
      <c r="C548" s="111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2:17">
      <c r="B549" s="111"/>
      <c r="C549" s="111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2:17">
      <c r="B550" s="111"/>
      <c r="C550" s="11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2:17">
      <c r="B551" s="111"/>
      <c r="C551" s="111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2:17">
      <c r="B552" s="111"/>
      <c r="C552" s="111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2:17">
      <c r="B553" s="111"/>
      <c r="C553" s="111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2:17">
      <c r="B554" s="111"/>
      <c r="C554" s="111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2:17">
      <c r="B555" s="111"/>
      <c r="C555" s="11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2:17">
      <c r="B556" s="111"/>
      <c r="C556" s="11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2:17">
      <c r="B557" s="111"/>
      <c r="C557" s="111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2:17">
      <c r="B558" s="111"/>
      <c r="C558" s="111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125</v>
      </c>
      <c r="C1" s="67" t="s" vm="1">
        <v>202</v>
      </c>
    </row>
    <row r="2" spans="2:18">
      <c r="B2" s="46" t="s">
        <v>124</v>
      </c>
      <c r="C2" s="67" t="s">
        <v>203</v>
      </c>
    </row>
    <row r="3" spans="2:18">
      <c r="B3" s="46" t="s">
        <v>126</v>
      </c>
      <c r="C3" s="67" t="s">
        <v>204</v>
      </c>
    </row>
    <row r="4" spans="2:18">
      <c r="B4" s="46" t="s">
        <v>127</v>
      </c>
      <c r="C4" s="67">
        <v>2142</v>
      </c>
    </row>
    <row r="6" spans="2:18" ht="26.25" customHeight="1">
      <c r="B6" s="137" t="s">
        <v>154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96</v>
      </c>
      <c r="C7" s="48" t="s">
        <v>166</v>
      </c>
      <c r="D7" s="48" t="s">
        <v>35</v>
      </c>
      <c r="E7" s="48" t="s">
        <v>97</v>
      </c>
      <c r="F7" s="48" t="s">
        <v>14</v>
      </c>
      <c r="G7" s="48" t="s">
        <v>84</v>
      </c>
      <c r="H7" s="48" t="s">
        <v>50</v>
      </c>
      <c r="I7" s="48" t="s">
        <v>17</v>
      </c>
      <c r="J7" s="48" t="s">
        <v>201</v>
      </c>
      <c r="K7" s="48" t="s">
        <v>83</v>
      </c>
      <c r="L7" s="48" t="s">
        <v>30</v>
      </c>
      <c r="M7" s="48" t="s">
        <v>18</v>
      </c>
      <c r="N7" s="48" t="s">
        <v>180</v>
      </c>
      <c r="O7" s="48" t="s">
        <v>179</v>
      </c>
      <c r="P7" s="48" t="s">
        <v>91</v>
      </c>
      <c r="Q7" s="48" t="s">
        <v>128</v>
      </c>
      <c r="R7" s="50" t="s">
        <v>130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187</v>
      </c>
      <c r="O8" s="15"/>
      <c r="P8" s="15" t="s">
        <v>183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93</v>
      </c>
      <c r="R9" s="19" t="s">
        <v>94</v>
      </c>
    </row>
    <row r="10" spans="2:18" s="4" customFormat="1" ht="18" customHeight="1">
      <c r="B10" s="116" t="s">
        <v>1902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7">
        <v>0</v>
      </c>
      <c r="Q10" s="118">
        <v>0</v>
      </c>
      <c r="R10" s="118">
        <v>0</v>
      </c>
    </row>
    <row r="11" spans="2:18" ht="21.75" customHeight="1">
      <c r="B11" s="120" t="s">
        <v>195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20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20" t="s">
        <v>178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0" t="s">
        <v>186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1"/>
      <c r="D112" s="111"/>
      <c r="E112" s="111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1"/>
      <c r="D113" s="111"/>
      <c r="E113" s="111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1"/>
      <c r="D114" s="111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1"/>
      <c r="D115" s="111"/>
      <c r="E115" s="111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1"/>
      <c r="D116" s="111"/>
      <c r="E116" s="111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1"/>
      <c r="D117" s="111"/>
      <c r="E117" s="111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1"/>
      <c r="D118" s="111"/>
      <c r="E118" s="111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1"/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1"/>
      <c r="D120" s="111"/>
      <c r="E120" s="111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1"/>
      <c r="D121" s="111"/>
      <c r="E121" s="1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1"/>
      <c r="D122" s="111"/>
      <c r="E122" s="111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1"/>
      <c r="D123" s="111"/>
      <c r="E123" s="111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1"/>
      <c r="D124" s="111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1"/>
      <c r="D125" s="111"/>
      <c r="E125" s="111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1"/>
      <c r="D126" s="111"/>
      <c r="E126" s="111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1"/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1"/>
      <c r="D128" s="111"/>
      <c r="E128" s="111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1"/>
      <c r="D129" s="111"/>
      <c r="E129" s="111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1"/>
      <c r="D130" s="111"/>
      <c r="E130" s="111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1"/>
      <c r="D131" s="111"/>
      <c r="E131" s="111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1"/>
      <c r="D132" s="111"/>
      <c r="E132" s="111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1"/>
      <c r="D133" s="111"/>
      <c r="E133" s="111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1"/>
      <c r="D134" s="111"/>
      <c r="E134" s="111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1"/>
      <c r="D135" s="11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1"/>
      <c r="D136" s="111"/>
      <c r="E136" s="111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1"/>
      <c r="D137" s="111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1"/>
      <c r="D138" s="111"/>
      <c r="E138" s="111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1"/>
      <c r="D139" s="111"/>
      <c r="E139" s="111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1"/>
      <c r="D141" s="111"/>
      <c r="E141" s="111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1"/>
      <c r="D142" s="111"/>
      <c r="E142" s="111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1"/>
      <c r="D143" s="111"/>
      <c r="E143" s="111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1"/>
      <c r="D144" s="111"/>
      <c r="E144" s="111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1"/>
      <c r="D145" s="111"/>
      <c r="E145" s="111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1"/>
      <c r="D146" s="111"/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1"/>
      <c r="D148" s="111"/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1"/>
      <c r="D149" s="111"/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1"/>
      <c r="D150" s="111"/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1"/>
      <c r="D151" s="111"/>
      <c r="E151" s="111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1"/>
      <c r="D152" s="111"/>
      <c r="E152" s="111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1"/>
      <c r="D153" s="111"/>
      <c r="E153" s="111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1"/>
      <c r="D154" s="111"/>
      <c r="E154" s="111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1"/>
      <c r="D155" s="111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1"/>
      <c r="D156" s="111"/>
      <c r="E156" s="111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1"/>
      <c r="D157" s="111"/>
      <c r="E157" s="111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1"/>
      <c r="D158" s="111"/>
      <c r="E158" s="111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1"/>
      <c r="D159" s="111"/>
      <c r="E159" s="111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1"/>
      <c r="D160" s="111"/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1"/>
      <c r="D161" s="111"/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1"/>
      <c r="D162" s="111"/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1"/>
      <c r="D163" s="111"/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1"/>
      <c r="D164" s="111"/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1"/>
      <c r="D165" s="111"/>
      <c r="E165" s="111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1"/>
      <c r="D166" s="111"/>
      <c r="E166" s="111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1"/>
      <c r="D167" s="111"/>
      <c r="E167" s="111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1"/>
      <c r="D168" s="111"/>
      <c r="E168" s="111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1"/>
      <c r="D169" s="111"/>
      <c r="E169" s="1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1"/>
      <c r="D170" s="111"/>
      <c r="E170" s="111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1"/>
      <c r="D171" s="111"/>
      <c r="E171" s="111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1"/>
      <c r="D172" s="111"/>
      <c r="E172" s="111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1"/>
      <c r="D173" s="111"/>
      <c r="E173" s="111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1"/>
      <c r="D174" s="111"/>
      <c r="E174" s="111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1"/>
      <c r="D175" s="11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1"/>
      <c r="D176" s="11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1"/>
      <c r="D177" s="11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1"/>
      <c r="D178" s="111"/>
      <c r="E178" s="111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1"/>
      <c r="D179" s="111"/>
      <c r="E179" s="111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1"/>
      <c r="D180" s="111"/>
      <c r="E180" s="111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1"/>
      <c r="D181" s="111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1"/>
      <c r="D182" s="111"/>
      <c r="E182" s="111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1"/>
      <c r="D183" s="11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1"/>
      <c r="D184" s="11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1"/>
      <c r="D185" s="11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1"/>
      <c r="D186" s="111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1"/>
      <c r="D187" s="111"/>
      <c r="E187" s="111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1"/>
      <c r="D188" s="111"/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1"/>
      <c r="D189" s="111"/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1"/>
      <c r="D190" s="111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1"/>
      <c r="D192" s="111"/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1"/>
      <c r="D193" s="111"/>
      <c r="E193" s="111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1"/>
      <c r="D194" s="111"/>
      <c r="E194" s="111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1"/>
      <c r="D195" s="111"/>
      <c r="E195" s="111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1"/>
      <c r="D196" s="111"/>
      <c r="E196" s="111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1"/>
      <c r="D197" s="111"/>
      <c r="E197" s="111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1"/>
      <c r="D198" s="111"/>
      <c r="E198" s="111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1"/>
      <c r="D199" s="111"/>
      <c r="E199" s="111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1"/>
      <c r="D200" s="111"/>
      <c r="E200" s="111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1"/>
      <c r="D201" s="111"/>
      <c r="E201" s="111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1"/>
      <c r="D202" s="111"/>
      <c r="E202" s="111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1"/>
      <c r="D203" s="111"/>
      <c r="E203" s="111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1"/>
      <c r="D204" s="111"/>
      <c r="E204" s="111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1"/>
      <c r="D205" s="111"/>
      <c r="E205" s="111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1"/>
      <c r="D206" s="111"/>
      <c r="E206" s="111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1"/>
      <c r="D207" s="111"/>
      <c r="E207" s="111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1"/>
      <c r="D208" s="111"/>
      <c r="E208" s="111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1"/>
      <c r="D209" s="111"/>
      <c r="E209" s="111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1"/>
      <c r="D210" s="111"/>
      <c r="E210" s="111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1"/>
      <c r="D211" s="111"/>
      <c r="E211" s="111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1"/>
      <c r="D212" s="111"/>
      <c r="E212" s="111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1"/>
      <c r="D213" s="111"/>
      <c r="E213" s="111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1"/>
      <c r="D215" s="111"/>
      <c r="E215" s="111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1"/>
      <c r="D216" s="111"/>
      <c r="E216" s="111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1"/>
      <c r="D217" s="111"/>
      <c r="E217" s="111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1"/>
      <c r="D218" s="111"/>
      <c r="E218" s="111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1"/>
      <c r="D219" s="111"/>
      <c r="E219" s="111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1"/>
      <c r="D220" s="111"/>
      <c r="E220" s="111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1"/>
      <c r="D221" s="111"/>
      <c r="E221" s="111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1"/>
      <c r="D222" s="111"/>
      <c r="E222" s="111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1"/>
      <c r="D223" s="111"/>
      <c r="E223" s="111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1"/>
      <c r="D224" s="111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1"/>
      <c r="D225" s="111"/>
      <c r="E225" s="111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1"/>
      <c r="D226" s="111"/>
      <c r="E226" s="111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1"/>
      <c r="D227" s="111"/>
      <c r="E227" s="111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1"/>
      <c r="D228" s="111"/>
      <c r="E228" s="111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1"/>
      <c r="D229" s="111"/>
      <c r="E229" s="111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1"/>
      <c r="D230" s="111"/>
      <c r="E230" s="111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1"/>
      <c r="D231" s="111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1"/>
      <c r="D232" s="111"/>
      <c r="E232" s="111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1"/>
      <c r="D233" s="111"/>
      <c r="E233" s="111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1"/>
      <c r="D234" s="111"/>
      <c r="E234" s="111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1"/>
      <c r="D235" s="111"/>
      <c r="E235" s="111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1"/>
      <c r="D236" s="111"/>
      <c r="E236" s="11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1"/>
      <c r="D237" s="111"/>
      <c r="E237" s="111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1"/>
      <c r="D238" s="111"/>
      <c r="E238" s="111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1"/>
      <c r="D239" s="111"/>
      <c r="E239" s="111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1"/>
      <c r="D240" s="111"/>
      <c r="E240" s="111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1"/>
      <c r="D241" s="111"/>
      <c r="E241" s="111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1"/>
      <c r="D242" s="111"/>
      <c r="E242" s="111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1"/>
      <c r="D243" s="111"/>
      <c r="E243" s="111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1"/>
      <c r="D244" s="111"/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1"/>
      <c r="D247" s="111"/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1"/>
      <c r="D248" s="111"/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1"/>
      <c r="D249" s="111"/>
      <c r="E249" s="111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1"/>
      <c r="D250" s="111"/>
      <c r="E250" s="111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1"/>
      <c r="D251" s="111"/>
      <c r="E251" s="111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1"/>
      <c r="D252" s="111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1"/>
      <c r="D253" s="111"/>
      <c r="E253" s="111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1"/>
      <c r="D254" s="111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1"/>
      <c r="D255" s="111"/>
      <c r="E255" s="111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1"/>
      <c r="D256" s="111"/>
      <c r="E256" s="111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1"/>
      <c r="D257" s="111"/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1"/>
      <c r="D258" s="111"/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1"/>
      <c r="D259" s="111"/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1"/>
      <c r="D260" s="111"/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1"/>
      <c r="D261" s="111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1"/>
      <c r="D262" s="111"/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1"/>
      <c r="D263" s="111"/>
      <c r="E263" s="111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1"/>
      <c r="D264" s="111"/>
      <c r="E264" s="111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1"/>
      <c r="D265" s="111"/>
      <c r="E265" s="111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1"/>
      <c r="D266" s="111"/>
      <c r="E266" s="111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1"/>
      <c r="D267" s="111"/>
      <c r="E267" s="111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1"/>
      <c r="D268" s="111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1"/>
      <c r="D269" s="111"/>
      <c r="E269" s="11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1"/>
      <c r="D270" s="111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1"/>
      <c r="D271" s="111"/>
      <c r="E271" s="111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1"/>
      <c r="D272" s="111"/>
      <c r="E272" s="111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1"/>
      <c r="D273" s="111"/>
      <c r="E273" s="111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1"/>
      <c r="D274" s="111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1"/>
      <c r="D275" s="111"/>
      <c r="E275" s="111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1"/>
      <c r="D276" s="111"/>
      <c r="E276" s="111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1"/>
      <c r="D277" s="111"/>
      <c r="E277" s="111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1"/>
      <c r="D278" s="111"/>
      <c r="E278" s="111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1"/>
      <c r="D279" s="111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1"/>
      <c r="D280" s="111"/>
      <c r="E280" s="111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1"/>
      <c r="D281" s="111"/>
      <c r="E281" s="111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1"/>
      <c r="D282" s="111"/>
      <c r="E282" s="111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1"/>
      <c r="D283" s="111"/>
      <c r="E283" s="111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1"/>
      <c r="D284" s="111"/>
      <c r="E284" s="111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1"/>
      <c r="D285" s="111"/>
      <c r="E285" s="111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1"/>
      <c r="D286" s="111"/>
      <c r="E286" s="111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1"/>
      <c r="D287" s="111"/>
      <c r="E287" s="111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1"/>
      <c r="D288" s="111"/>
      <c r="E288" s="111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1"/>
      <c r="D289" s="111"/>
      <c r="E289" s="11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1"/>
      <c r="D290" s="111"/>
      <c r="E290" s="11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1"/>
      <c r="D291" s="111"/>
      <c r="E291" s="111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1"/>
      <c r="D292" s="111"/>
      <c r="E292" s="111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1"/>
      <c r="D293" s="111"/>
      <c r="E293" s="111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1"/>
      <c r="D294" s="111"/>
      <c r="E294" s="111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1"/>
      <c r="D295" s="111"/>
      <c r="E295" s="111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1"/>
      <c r="D296" s="111"/>
      <c r="E296" s="111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1"/>
      <c r="D297" s="111"/>
      <c r="E297" s="111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1"/>
      <c r="D298" s="111"/>
      <c r="E298" s="111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1"/>
      <c r="D299" s="111"/>
      <c r="E299" s="111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1"/>
      <c r="D300" s="111"/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1"/>
      <c r="D301" s="111"/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1"/>
      <c r="D302" s="111"/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1"/>
      <c r="D303" s="111"/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1"/>
      <c r="D304" s="111"/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1"/>
      <c r="D305" s="111"/>
      <c r="E305" s="111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1"/>
      <c r="D306" s="111"/>
      <c r="E306" s="111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1"/>
      <c r="D307" s="111"/>
      <c r="E307" s="111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1"/>
      <c r="D308" s="111"/>
      <c r="E308" s="111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1"/>
      <c r="D309" s="111"/>
      <c r="E309" s="111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1"/>
      <c r="D310" s="111"/>
      <c r="E310" s="111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1"/>
      <c r="D311" s="111"/>
      <c r="E311" s="111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1"/>
      <c r="D312" s="111"/>
      <c r="E312" s="111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1"/>
      <c r="D313" s="111"/>
      <c r="E313" s="111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1"/>
      <c r="D314" s="111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1"/>
      <c r="D315" s="111"/>
      <c r="E315" s="111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1"/>
      <c r="D316" s="111"/>
      <c r="E316" s="111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1"/>
      <c r="D317" s="111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1"/>
      <c r="D318" s="111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1"/>
      <c r="D319" s="111"/>
      <c r="E319" s="111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1"/>
      <c r="D320" s="111"/>
      <c r="E320" s="111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1"/>
      <c r="D321" s="111"/>
      <c r="E321" s="111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1"/>
      <c r="D322" s="111"/>
      <c r="E322" s="111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1"/>
      <c r="D323" s="111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1"/>
      <c r="D324" s="111"/>
      <c r="E324" s="111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1"/>
      <c r="D325" s="111"/>
      <c r="E325" s="111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1"/>
      <c r="D326" s="111"/>
      <c r="E326" s="111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1"/>
      <c r="D327" s="111"/>
      <c r="E327" s="111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1"/>
      <c r="C526" s="111"/>
      <c r="D526" s="111"/>
      <c r="E526" s="111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1"/>
      <c r="C527" s="111"/>
      <c r="D527" s="111"/>
      <c r="E527" s="111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1"/>
      <c r="C528" s="111"/>
      <c r="D528" s="111"/>
      <c r="E528" s="111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1"/>
      <c r="C529" s="111"/>
      <c r="D529" s="111"/>
      <c r="E529" s="111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1"/>
      <c r="C530" s="111"/>
      <c r="D530" s="111"/>
      <c r="E530" s="111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1"/>
      <c r="C531" s="111"/>
      <c r="D531" s="111"/>
      <c r="E531" s="111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1"/>
      <c r="C532" s="111"/>
      <c r="D532" s="111"/>
      <c r="E532" s="111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1"/>
      <c r="C533" s="111"/>
      <c r="D533" s="111"/>
      <c r="E533" s="111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1"/>
      <c r="C534" s="111"/>
      <c r="D534" s="111"/>
      <c r="E534" s="111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1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1"/>
      <c r="C669" s="111"/>
      <c r="D669" s="111"/>
      <c r="E669" s="111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1"/>
      <c r="C670" s="111"/>
      <c r="D670" s="111"/>
      <c r="E670" s="111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1"/>
      <c r="C671" s="111"/>
      <c r="D671" s="111"/>
      <c r="E671" s="111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1"/>
      <c r="C672" s="111"/>
      <c r="D672" s="111"/>
      <c r="E672" s="111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1"/>
      <c r="C673" s="111"/>
      <c r="D673" s="111"/>
      <c r="E673" s="111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1"/>
      <c r="C674" s="111"/>
      <c r="D674" s="111"/>
      <c r="E674" s="111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1"/>
      <c r="C675" s="111"/>
      <c r="D675" s="111"/>
      <c r="E675" s="111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1"/>
      <c r="C676" s="111"/>
      <c r="D676" s="111"/>
      <c r="E676" s="111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1"/>
      <c r="C677" s="111"/>
      <c r="D677" s="111"/>
      <c r="E677" s="111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1"/>
      <c r="C678" s="111"/>
      <c r="D678" s="111"/>
      <c r="E678" s="111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1"/>
      <c r="C679" s="111"/>
      <c r="D679" s="111"/>
      <c r="E679" s="111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1"/>
      <c r="C680" s="111"/>
      <c r="D680" s="111"/>
      <c r="E680" s="111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1"/>
      <c r="C681" s="111"/>
      <c r="D681" s="111"/>
      <c r="E681" s="111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1"/>
      <c r="C682" s="111"/>
      <c r="D682" s="111"/>
      <c r="E682" s="111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1"/>
      <c r="C683" s="111"/>
      <c r="D683" s="111"/>
      <c r="E683" s="111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1"/>
      <c r="C684" s="111"/>
      <c r="D684" s="111"/>
      <c r="E684" s="111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1"/>
      <c r="C685" s="111"/>
      <c r="D685" s="111"/>
      <c r="E685" s="111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1"/>
      <c r="C686" s="111"/>
      <c r="D686" s="111"/>
      <c r="E686" s="111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1"/>
      <c r="C687" s="111"/>
      <c r="D687" s="111"/>
      <c r="E687" s="111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1"/>
      <c r="C688" s="111"/>
      <c r="D688" s="111"/>
      <c r="E688" s="111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1"/>
      <c r="C689" s="111"/>
      <c r="D689" s="111"/>
      <c r="E689" s="111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1"/>
      <c r="C690" s="111"/>
      <c r="D690" s="111"/>
      <c r="E690" s="111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1"/>
      <c r="C691" s="111"/>
      <c r="D691" s="111"/>
      <c r="E691" s="111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1"/>
      <c r="C692" s="111"/>
      <c r="D692" s="111"/>
      <c r="E692" s="111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1"/>
      <c r="C693" s="111"/>
      <c r="D693" s="111"/>
      <c r="E693" s="111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1"/>
      <c r="C694" s="111"/>
      <c r="D694" s="111"/>
      <c r="E694" s="111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1"/>
      <c r="C695" s="111"/>
      <c r="D695" s="111"/>
      <c r="E695" s="111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1"/>
      <c r="C696" s="111"/>
      <c r="D696" s="111"/>
      <c r="E696" s="111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1"/>
      <c r="C697" s="111"/>
      <c r="D697" s="111"/>
      <c r="E697" s="111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1"/>
      <c r="C698" s="111"/>
      <c r="D698" s="111"/>
      <c r="E698" s="111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1"/>
      <c r="C699" s="111"/>
      <c r="D699" s="111"/>
      <c r="E699" s="111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1"/>
      <c r="C700" s="111"/>
      <c r="D700" s="111"/>
      <c r="E700" s="111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  <row r="701" spans="2:18">
      <c r="B701" s="111"/>
      <c r="C701" s="111"/>
      <c r="D701" s="111"/>
      <c r="E701" s="111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</row>
    <row r="702" spans="2:18">
      <c r="B702" s="111"/>
      <c r="C702" s="111"/>
      <c r="D702" s="111"/>
      <c r="E702" s="111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</row>
    <row r="703" spans="2:18">
      <c r="B703" s="111"/>
      <c r="C703" s="111"/>
      <c r="D703" s="111"/>
      <c r="E703" s="111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</row>
    <row r="704" spans="2:18">
      <c r="B704" s="111"/>
      <c r="C704" s="111"/>
      <c r="D704" s="111"/>
      <c r="E704" s="111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</row>
    <row r="705" spans="2:18">
      <c r="B705" s="111"/>
      <c r="C705" s="111"/>
      <c r="D705" s="111"/>
      <c r="E705" s="111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</row>
    <row r="706" spans="2:18">
      <c r="B706" s="111"/>
      <c r="C706" s="111"/>
      <c r="D706" s="111"/>
      <c r="E706" s="111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</row>
    <row r="707" spans="2:18">
      <c r="B707" s="111"/>
      <c r="C707" s="111"/>
      <c r="D707" s="111"/>
      <c r="E707" s="111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</row>
    <row r="708" spans="2:18">
      <c r="B708" s="111"/>
      <c r="C708" s="111"/>
      <c r="D708" s="111"/>
      <c r="E708" s="111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</row>
    <row r="709" spans="2:18">
      <c r="B709" s="111"/>
      <c r="C709" s="111"/>
      <c r="D709" s="111"/>
      <c r="E709" s="111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</row>
    <row r="710" spans="2:18">
      <c r="B710" s="111"/>
      <c r="C710" s="111"/>
      <c r="D710" s="111"/>
      <c r="E710" s="111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</row>
    <row r="711" spans="2:18">
      <c r="B711" s="111"/>
      <c r="C711" s="111"/>
      <c r="D711" s="111"/>
      <c r="E711" s="111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</row>
    <row r="712" spans="2:18">
      <c r="B712" s="111"/>
      <c r="C712" s="111"/>
      <c r="D712" s="111"/>
      <c r="E712" s="111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</row>
    <row r="713" spans="2:18">
      <c r="B713" s="111"/>
      <c r="C713" s="111"/>
      <c r="D713" s="111"/>
      <c r="E713" s="111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</row>
    <row r="714" spans="2:18">
      <c r="B714" s="111"/>
      <c r="C714" s="111"/>
      <c r="D714" s="111"/>
      <c r="E714" s="111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</row>
    <row r="715" spans="2:18">
      <c r="B715" s="111"/>
      <c r="C715" s="111"/>
      <c r="D715" s="111"/>
      <c r="E715" s="111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</row>
    <row r="716" spans="2:18">
      <c r="B716" s="111"/>
      <c r="C716" s="111"/>
      <c r="D716" s="111"/>
      <c r="E716" s="111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</row>
    <row r="717" spans="2:18">
      <c r="B717" s="111"/>
      <c r="C717" s="111"/>
      <c r="D717" s="111"/>
      <c r="E717" s="111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</row>
    <row r="718" spans="2:18">
      <c r="B718" s="111"/>
      <c r="C718" s="111"/>
      <c r="D718" s="111"/>
      <c r="E718" s="111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</row>
    <row r="719" spans="2:18">
      <c r="B719" s="111"/>
      <c r="C719" s="111"/>
      <c r="D719" s="111"/>
      <c r="E719" s="111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</row>
    <row r="720" spans="2:18">
      <c r="B720" s="111"/>
      <c r="C720" s="111"/>
      <c r="D720" s="111"/>
      <c r="E720" s="111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</row>
    <row r="721" spans="2:18">
      <c r="B721" s="111"/>
      <c r="C721" s="111"/>
      <c r="D721" s="111"/>
      <c r="E721" s="111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2:18">
      <c r="B722" s="111"/>
      <c r="C722" s="111"/>
      <c r="D722" s="111"/>
      <c r="E722" s="111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2:18">
      <c r="B723" s="111"/>
      <c r="C723" s="111"/>
      <c r="D723" s="111"/>
      <c r="E723" s="111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</row>
    <row r="724" spans="2:18">
      <c r="B724" s="111"/>
      <c r="C724" s="111"/>
      <c r="D724" s="111"/>
      <c r="E724" s="111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2:18">
      <c r="B725" s="111"/>
      <c r="C725" s="111"/>
      <c r="D725" s="111"/>
      <c r="E725" s="111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</row>
    <row r="726" spans="2:18">
      <c r="B726" s="111"/>
      <c r="C726" s="111"/>
      <c r="D726" s="111"/>
      <c r="E726" s="111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</row>
    <row r="727" spans="2:18">
      <c r="B727" s="111"/>
      <c r="C727" s="111"/>
      <c r="D727" s="111"/>
      <c r="E727" s="111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</row>
    <row r="728" spans="2:18">
      <c r="B728" s="111"/>
      <c r="C728" s="111"/>
      <c r="D728" s="111"/>
      <c r="E728" s="111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</row>
    <row r="729" spans="2:18">
      <c r="B729" s="111"/>
      <c r="C729" s="111"/>
      <c r="D729" s="111"/>
      <c r="E729" s="111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</row>
    <row r="730" spans="2:18">
      <c r="B730" s="111"/>
      <c r="C730" s="111"/>
      <c r="D730" s="111"/>
      <c r="E730" s="111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</row>
    <row r="731" spans="2:18">
      <c r="B731" s="111"/>
      <c r="C731" s="111"/>
      <c r="D731" s="111"/>
      <c r="E731" s="111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</row>
    <row r="732" spans="2:18">
      <c r="B732" s="111"/>
      <c r="C732" s="111"/>
      <c r="D732" s="111"/>
      <c r="E732" s="111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</row>
    <row r="733" spans="2:18">
      <c r="B733" s="111"/>
      <c r="C733" s="111"/>
      <c r="D733" s="111"/>
      <c r="E733" s="111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</row>
    <row r="734" spans="2:18">
      <c r="B734" s="111"/>
      <c r="C734" s="111"/>
      <c r="D734" s="111"/>
      <c r="E734" s="111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</row>
    <row r="735" spans="2:18">
      <c r="B735" s="111"/>
      <c r="C735" s="111"/>
      <c r="D735" s="111"/>
      <c r="E735" s="111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</row>
    <row r="736" spans="2:18">
      <c r="B736" s="111"/>
      <c r="C736" s="111"/>
      <c r="D736" s="111"/>
      <c r="E736" s="111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</row>
    <row r="737" spans="2:18">
      <c r="B737" s="111"/>
      <c r="C737" s="111"/>
      <c r="D737" s="111"/>
      <c r="E737" s="111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</row>
    <row r="738" spans="2:18">
      <c r="B738" s="111"/>
      <c r="C738" s="111"/>
      <c r="D738" s="111"/>
      <c r="E738" s="111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</row>
    <row r="739" spans="2:18">
      <c r="B739" s="111"/>
      <c r="C739" s="111"/>
      <c r="D739" s="111"/>
      <c r="E739" s="111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</row>
    <row r="740" spans="2:18">
      <c r="B740" s="111"/>
      <c r="C740" s="111"/>
      <c r="D740" s="111"/>
      <c r="E740" s="111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</row>
    <row r="741" spans="2:18">
      <c r="B741" s="111"/>
      <c r="C741" s="111"/>
      <c r="D741" s="111"/>
      <c r="E741" s="111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</row>
    <row r="742" spans="2:18">
      <c r="B742" s="111"/>
      <c r="C742" s="111"/>
      <c r="D742" s="111"/>
      <c r="E742" s="111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</row>
    <row r="743" spans="2:18">
      <c r="B743" s="111"/>
      <c r="C743" s="111"/>
      <c r="D743" s="111"/>
      <c r="E743" s="111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</row>
    <row r="744" spans="2:18">
      <c r="B744" s="111"/>
      <c r="C744" s="111"/>
      <c r="D744" s="111"/>
      <c r="E744" s="111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</row>
    <row r="745" spans="2:18">
      <c r="B745" s="111"/>
      <c r="C745" s="111"/>
      <c r="D745" s="111"/>
      <c r="E745" s="111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</row>
    <row r="746" spans="2:18">
      <c r="B746" s="111"/>
      <c r="C746" s="111"/>
      <c r="D746" s="111"/>
      <c r="E746" s="111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</row>
    <row r="747" spans="2:18">
      <c r="B747" s="111"/>
      <c r="C747" s="111"/>
      <c r="D747" s="111"/>
      <c r="E747" s="111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</row>
    <row r="748" spans="2:18">
      <c r="B748" s="111"/>
      <c r="C748" s="111"/>
      <c r="D748" s="111"/>
      <c r="E748" s="111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</row>
    <row r="749" spans="2:18">
      <c r="B749" s="111"/>
      <c r="C749" s="111"/>
      <c r="D749" s="111"/>
      <c r="E749" s="111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</row>
    <row r="750" spans="2:18">
      <c r="B750" s="111"/>
      <c r="C750" s="111"/>
      <c r="D750" s="111"/>
      <c r="E750" s="111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</row>
    <row r="751" spans="2:18">
      <c r="B751" s="111"/>
      <c r="C751" s="111"/>
      <c r="D751" s="111"/>
      <c r="E751" s="111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</row>
    <row r="752" spans="2:18">
      <c r="B752" s="111"/>
      <c r="C752" s="111"/>
      <c r="D752" s="111"/>
      <c r="E752" s="111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</row>
    <row r="753" spans="2:18">
      <c r="B753" s="111"/>
      <c r="C753" s="111"/>
      <c r="D753" s="111"/>
      <c r="E753" s="111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</row>
    <row r="754" spans="2:18">
      <c r="B754" s="111"/>
      <c r="C754" s="111"/>
      <c r="D754" s="111"/>
      <c r="E754" s="111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</row>
    <row r="755" spans="2:18">
      <c r="B755" s="111"/>
      <c r="C755" s="111"/>
      <c r="D755" s="111"/>
      <c r="E755" s="111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</row>
    <row r="756" spans="2:18">
      <c r="B756" s="111"/>
      <c r="C756" s="111"/>
      <c r="D756" s="111"/>
      <c r="E756" s="111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</row>
    <row r="757" spans="2:18">
      <c r="B757" s="111"/>
      <c r="C757" s="111"/>
      <c r="D757" s="111"/>
      <c r="E757" s="111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</row>
    <row r="758" spans="2:18">
      <c r="B758" s="111"/>
      <c r="C758" s="111"/>
      <c r="D758" s="111"/>
      <c r="E758" s="111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</row>
    <row r="759" spans="2:18">
      <c r="B759" s="111"/>
      <c r="C759" s="111"/>
      <c r="D759" s="111"/>
      <c r="E759" s="111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</row>
    <row r="760" spans="2:18">
      <c r="B760" s="111"/>
      <c r="C760" s="111"/>
      <c r="D760" s="111"/>
      <c r="E760" s="111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</row>
    <row r="761" spans="2:18">
      <c r="B761" s="111"/>
      <c r="C761" s="111"/>
      <c r="D761" s="111"/>
      <c r="E761" s="111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</row>
    <row r="762" spans="2:18">
      <c r="B762" s="111"/>
      <c r="C762" s="111"/>
      <c r="D762" s="111"/>
      <c r="E762" s="111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</row>
    <row r="763" spans="2:18">
      <c r="B763" s="111"/>
      <c r="C763" s="111"/>
      <c r="D763" s="111"/>
      <c r="E763" s="111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</row>
    <row r="764" spans="2:18">
      <c r="B764" s="111"/>
      <c r="C764" s="111"/>
      <c r="D764" s="111"/>
      <c r="E764" s="111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</row>
    <row r="765" spans="2:18">
      <c r="B765" s="111"/>
      <c r="C765" s="111"/>
      <c r="D765" s="111"/>
      <c r="E765" s="111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</row>
    <row r="766" spans="2:18">
      <c r="B766" s="111"/>
      <c r="C766" s="111"/>
      <c r="D766" s="111"/>
      <c r="E766" s="111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</row>
    <row r="767" spans="2:18">
      <c r="B767" s="111"/>
      <c r="C767" s="111"/>
      <c r="D767" s="111"/>
      <c r="E767" s="111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</row>
    <row r="768" spans="2:18">
      <c r="B768" s="111"/>
      <c r="C768" s="111"/>
      <c r="D768" s="111"/>
      <c r="E768" s="111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</row>
    <row r="769" spans="2:18">
      <c r="B769" s="111"/>
      <c r="C769" s="111"/>
      <c r="D769" s="111"/>
      <c r="E769" s="111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</row>
    <row r="770" spans="2:18">
      <c r="B770" s="111"/>
      <c r="C770" s="111"/>
      <c r="D770" s="111"/>
      <c r="E770" s="111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</row>
    <row r="771" spans="2:18">
      <c r="B771" s="111"/>
      <c r="C771" s="111"/>
      <c r="D771" s="111"/>
      <c r="E771" s="111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</row>
    <row r="772" spans="2:18">
      <c r="B772" s="111"/>
      <c r="C772" s="111"/>
      <c r="D772" s="111"/>
      <c r="E772" s="111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</row>
    <row r="773" spans="2:18">
      <c r="B773" s="111"/>
      <c r="C773" s="111"/>
      <c r="D773" s="111"/>
      <c r="E773" s="111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</row>
    <row r="774" spans="2:18">
      <c r="B774" s="111"/>
      <c r="C774" s="111"/>
      <c r="D774" s="111"/>
      <c r="E774" s="111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</row>
    <row r="775" spans="2:18">
      <c r="B775" s="111"/>
      <c r="C775" s="111"/>
      <c r="D775" s="111"/>
      <c r="E775" s="111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</row>
    <row r="776" spans="2:18">
      <c r="B776" s="111"/>
      <c r="C776" s="111"/>
      <c r="D776" s="111"/>
      <c r="E776" s="111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</row>
    <row r="777" spans="2:18">
      <c r="B777" s="111"/>
      <c r="C777" s="111"/>
      <c r="D777" s="111"/>
      <c r="E777" s="111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</row>
    <row r="778" spans="2:18">
      <c r="B778" s="111"/>
      <c r="C778" s="111"/>
      <c r="D778" s="111"/>
      <c r="E778" s="111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</row>
    <row r="779" spans="2:18">
      <c r="B779" s="111"/>
      <c r="C779" s="111"/>
      <c r="D779" s="111"/>
      <c r="E779" s="111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</row>
    <row r="780" spans="2:18">
      <c r="B780" s="111"/>
      <c r="C780" s="111"/>
      <c r="D780" s="111"/>
      <c r="E780" s="111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</row>
    <row r="781" spans="2:18">
      <c r="B781" s="111"/>
      <c r="C781" s="111"/>
      <c r="D781" s="111"/>
      <c r="E781" s="111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</row>
    <row r="782" spans="2:18">
      <c r="B782" s="111"/>
      <c r="C782" s="111"/>
      <c r="D782" s="111"/>
      <c r="E782" s="111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</row>
    <row r="783" spans="2:18">
      <c r="B783" s="111"/>
      <c r="C783" s="111"/>
      <c r="D783" s="111"/>
      <c r="E783" s="111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</row>
    <row r="784" spans="2:18">
      <c r="B784" s="111"/>
      <c r="C784" s="111"/>
      <c r="D784" s="111"/>
      <c r="E784" s="111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</row>
    <row r="785" spans="2:18">
      <c r="B785" s="111"/>
      <c r="C785" s="111"/>
      <c r="D785" s="111"/>
      <c r="E785" s="111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</row>
    <row r="786" spans="2:18">
      <c r="B786" s="111"/>
      <c r="C786" s="111"/>
      <c r="D786" s="111"/>
      <c r="E786" s="111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</row>
    <row r="787" spans="2:18">
      <c r="B787" s="111"/>
      <c r="C787" s="111"/>
      <c r="D787" s="111"/>
      <c r="E787" s="111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</row>
    <row r="788" spans="2:18">
      <c r="B788" s="111"/>
      <c r="C788" s="111"/>
      <c r="D788" s="111"/>
      <c r="E788" s="111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</row>
    <row r="789" spans="2:18">
      <c r="B789" s="111"/>
      <c r="C789" s="111"/>
      <c r="D789" s="111"/>
      <c r="E789" s="111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</row>
    <row r="790" spans="2:18">
      <c r="B790" s="111"/>
      <c r="C790" s="111"/>
      <c r="D790" s="111"/>
      <c r="E790" s="111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</row>
    <row r="791" spans="2:18">
      <c r="B791" s="111"/>
      <c r="C791" s="111"/>
      <c r="D791" s="111"/>
      <c r="E791" s="111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</row>
    <row r="792" spans="2:18">
      <c r="B792" s="111"/>
      <c r="C792" s="111"/>
      <c r="D792" s="111"/>
      <c r="E792" s="111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</row>
    <row r="793" spans="2:18">
      <c r="B793" s="111"/>
      <c r="C793" s="111"/>
      <c r="D793" s="111"/>
      <c r="E793" s="111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</row>
    <row r="794" spans="2:18">
      <c r="B794" s="111"/>
      <c r="C794" s="111"/>
      <c r="D794" s="111"/>
      <c r="E794" s="111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</row>
    <row r="795" spans="2:18">
      <c r="B795" s="111"/>
      <c r="C795" s="111"/>
      <c r="D795" s="111"/>
      <c r="E795" s="111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</row>
    <row r="796" spans="2:18">
      <c r="B796" s="111"/>
      <c r="C796" s="111"/>
      <c r="D796" s="111"/>
      <c r="E796" s="111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</row>
    <row r="797" spans="2:18">
      <c r="B797" s="111"/>
      <c r="C797" s="111"/>
      <c r="D797" s="111"/>
      <c r="E797" s="111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</row>
    <row r="798" spans="2:18">
      <c r="B798" s="111"/>
      <c r="C798" s="111"/>
      <c r="D798" s="111"/>
      <c r="E798" s="111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</row>
    <row r="799" spans="2:18">
      <c r="B799" s="111"/>
      <c r="C799" s="111"/>
      <c r="D799" s="111"/>
      <c r="E799" s="111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</row>
    <row r="800" spans="2:18">
      <c r="B800" s="111"/>
      <c r="C800" s="111"/>
      <c r="D800" s="111"/>
      <c r="E800" s="111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</row>
    <row r="801" spans="2:18">
      <c r="B801" s="111"/>
      <c r="C801" s="111"/>
      <c r="D801" s="111"/>
      <c r="E801" s="111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</row>
    <row r="802" spans="2:18">
      <c r="B802" s="111"/>
      <c r="C802" s="111"/>
      <c r="D802" s="111"/>
      <c r="E802" s="111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</row>
    <row r="803" spans="2:18">
      <c r="B803" s="111"/>
      <c r="C803" s="111"/>
      <c r="D803" s="111"/>
      <c r="E803" s="111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</row>
    <row r="804" spans="2:18">
      <c r="B804" s="111"/>
      <c r="C804" s="111"/>
      <c r="D804" s="111"/>
      <c r="E804" s="111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</row>
    <row r="805" spans="2:18">
      <c r="B805" s="111"/>
      <c r="C805" s="111"/>
      <c r="D805" s="111"/>
      <c r="E805" s="111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</row>
    <row r="806" spans="2:18">
      <c r="B806" s="111"/>
      <c r="C806" s="111"/>
      <c r="D806" s="111"/>
      <c r="E806" s="111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</row>
    <row r="807" spans="2:18">
      <c r="B807" s="111"/>
      <c r="C807" s="111"/>
      <c r="D807" s="111"/>
      <c r="E807" s="111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</row>
    <row r="808" spans="2:18">
      <c r="B808" s="111"/>
      <c r="C808" s="111"/>
      <c r="D808" s="111"/>
      <c r="E808" s="111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</row>
    <row r="809" spans="2:18">
      <c r="B809" s="111"/>
      <c r="C809" s="111"/>
      <c r="D809" s="111"/>
      <c r="E809" s="111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</row>
    <row r="810" spans="2:18">
      <c r="B810" s="111"/>
      <c r="C810" s="111"/>
      <c r="D810" s="111"/>
      <c r="E810" s="111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</row>
    <row r="811" spans="2:18">
      <c r="B811" s="111"/>
      <c r="C811" s="111"/>
      <c r="D811" s="111"/>
      <c r="E811" s="111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</row>
    <row r="812" spans="2:18">
      <c r="B812" s="111"/>
      <c r="C812" s="111"/>
      <c r="D812" s="111"/>
      <c r="E812" s="111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</row>
    <row r="813" spans="2:18">
      <c r="B813" s="111"/>
      <c r="C813" s="111"/>
      <c r="D813" s="111"/>
      <c r="E813" s="111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</row>
    <row r="814" spans="2:18">
      <c r="B814" s="111"/>
      <c r="C814" s="111"/>
      <c r="D814" s="111"/>
      <c r="E814" s="111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</row>
    <row r="815" spans="2:18">
      <c r="B815" s="111"/>
      <c r="C815" s="111"/>
      <c r="D815" s="111"/>
      <c r="E815" s="111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</row>
    <row r="816" spans="2:18">
      <c r="B816" s="111"/>
      <c r="C816" s="111"/>
      <c r="D816" s="111"/>
      <c r="E816" s="111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</row>
    <row r="817" spans="2:18">
      <c r="B817" s="111"/>
      <c r="C817" s="111"/>
      <c r="D817" s="111"/>
      <c r="E817" s="111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</row>
    <row r="818" spans="2:18">
      <c r="B818" s="111"/>
      <c r="C818" s="111"/>
      <c r="D818" s="111"/>
      <c r="E818" s="111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</row>
    <row r="819" spans="2:18">
      <c r="B819" s="111"/>
      <c r="C819" s="111"/>
      <c r="D819" s="111"/>
      <c r="E819" s="111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</row>
    <row r="820" spans="2:18">
      <c r="B820" s="111"/>
      <c r="C820" s="111"/>
      <c r="D820" s="111"/>
      <c r="E820" s="111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</row>
    <row r="821" spans="2:18">
      <c r="B821" s="111"/>
      <c r="C821" s="111"/>
      <c r="D821" s="111"/>
      <c r="E821" s="111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</row>
    <row r="822" spans="2:18">
      <c r="B822" s="111"/>
      <c r="C822" s="111"/>
      <c r="D822" s="111"/>
      <c r="E822" s="111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</row>
    <row r="823" spans="2:18">
      <c r="B823" s="111"/>
      <c r="C823" s="111"/>
      <c r="D823" s="111"/>
      <c r="E823" s="111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</row>
    <row r="824" spans="2:18">
      <c r="B824" s="111"/>
      <c r="C824" s="111"/>
      <c r="D824" s="111"/>
      <c r="E824" s="111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</row>
    <row r="825" spans="2:18">
      <c r="B825" s="111"/>
      <c r="C825" s="111"/>
      <c r="D825" s="111"/>
      <c r="E825" s="111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</row>
    <row r="826" spans="2:18">
      <c r="B826" s="111"/>
      <c r="C826" s="111"/>
      <c r="D826" s="111"/>
      <c r="E826" s="111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</row>
    <row r="827" spans="2:18">
      <c r="B827" s="111"/>
      <c r="C827" s="111"/>
      <c r="D827" s="111"/>
      <c r="E827" s="111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</row>
    <row r="828" spans="2:18">
      <c r="B828" s="111"/>
      <c r="C828" s="111"/>
      <c r="D828" s="111"/>
      <c r="E828" s="111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</row>
    <row r="829" spans="2:18">
      <c r="B829" s="111"/>
      <c r="C829" s="111"/>
      <c r="D829" s="111"/>
      <c r="E829" s="111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</row>
    <row r="830" spans="2:18">
      <c r="B830" s="111"/>
      <c r="C830" s="111"/>
      <c r="D830" s="111"/>
      <c r="E830" s="111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</row>
    <row r="831" spans="2:18">
      <c r="B831" s="111"/>
      <c r="C831" s="111"/>
      <c r="D831" s="111"/>
      <c r="E831" s="111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</row>
    <row r="832" spans="2:18">
      <c r="B832" s="111"/>
      <c r="C832" s="111"/>
      <c r="D832" s="111"/>
      <c r="E832" s="111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</row>
    <row r="833" spans="2:18">
      <c r="B833" s="111"/>
      <c r="C833" s="111"/>
      <c r="D833" s="111"/>
      <c r="E833" s="111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</row>
    <row r="834" spans="2:18">
      <c r="B834" s="111"/>
      <c r="C834" s="111"/>
      <c r="D834" s="111"/>
      <c r="E834" s="111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</row>
    <row r="835" spans="2:18">
      <c r="B835" s="111"/>
      <c r="C835" s="111"/>
      <c r="D835" s="111"/>
      <c r="E835" s="111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</row>
    <row r="836" spans="2:18">
      <c r="B836" s="111"/>
      <c r="C836" s="111"/>
      <c r="D836" s="111"/>
      <c r="E836" s="111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</row>
    <row r="837" spans="2:18">
      <c r="B837" s="111"/>
      <c r="C837" s="111"/>
      <c r="D837" s="111"/>
      <c r="E837" s="111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</row>
    <row r="838" spans="2:18">
      <c r="B838" s="111"/>
      <c r="C838" s="111"/>
      <c r="D838" s="111"/>
      <c r="E838" s="111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</row>
    <row r="839" spans="2:18">
      <c r="B839" s="111"/>
      <c r="C839" s="111"/>
      <c r="D839" s="111"/>
      <c r="E839" s="111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</row>
    <row r="840" spans="2:18">
      <c r="B840" s="111"/>
      <c r="C840" s="111"/>
      <c r="D840" s="111"/>
      <c r="E840" s="111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</row>
    <row r="841" spans="2:18">
      <c r="B841" s="111"/>
      <c r="C841" s="111"/>
      <c r="D841" s="111"/>
      <c r="E841" s="111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</row>
    <row r="842" spans="2:18">
      <c r="B842" s="111"/>
      <c r="C842" s="111"/>
      <c r="D842" s="111"/>
      <c r="E842" s="111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</row>
    <row r="843" spans="2:18">
      <c r="B843" s="111"/>
      <c r="C843" s="111"/>
      <c r="D843" s="111"/>
      <c r="E843" s="111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</row>
    <row r="844" spans="2:18">
      <c r="B844" s="111"/>
      <c r="C844" s="111"/>
      <c r="D844" s="111"/>
      <c r="E844" s="111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</row>
    <row r="845" spans="2:18">
      <c r="B845" s="111"/>
      <c r="C845" s="111"/>
      <c r="D845" s="111"/>
      <c r="E845" s="111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</row>
    <row r="846" spans="2:18">
      <c r="B846" s="111"/>
      <c r="C846" s="111"/>
      <c r="D846" s="111"/>
      <c r="E846" s="111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</row>
    <row r="847" spans="2:18">
      <c r="B847" s="111"/>
      <c r="C847" s="111"/>
      <c r="D847" s="111"/>
      <c r="E847" s="111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</row>
    <row r="848" spans="2:18">
      <c r="B848" s="111"/>
      <c r="C848" s="111"/>
      <c r="D848" s="111"/>
      <c r="E848" s="111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</row>
    <row r="849" spans="2:18">
      <c r="B849" s="111"/>
      <c r="C849" s="111"/>
      <c r="D849" s="111"/>
      <c r="E849" s="111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</row>
    <row r="850" spans="2:18">
      <c r="B850" s="111"/>
      <c r="C850" s="111"/>
      <c r="D850" s="111"/>
      <c r="E850" s="111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</row>
    <row r="851" spans="2:18">
      <c r="B851" s="111"/>
      <c r="C851" s="111"/>
      <c r="D851" s="111"/>
      <c r="E851" s="111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</row>
    <row r="852" spans="2:18">
      <c r="B852" s="111"/>
      <c r="C852" s="111"/>
      <c r="D852" s="111"/>
      <c r="E852" s="111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</row>
    <row r="853" spans="2:18">
      <c r="B853" s="111"/>
      <c r="C853" s="111"/>
      <c r="D853" s="111"/>
      <c r="E853" s="111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</row>
    <row r="854" spans="2:18">
      <c r="B854" s="111"/>
      <c r="C854" s="111"/>
      <c r="D854" s="111"/>
      <c r="E854" s="111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</row>
    <row r="855" spans="2:18">
      <c r="B855" s="111"/>
      <c r="C855" s="111"/>
      <c r="D855" s="111"/>
      <c r="E855" s="111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</row>
    <row r="856" spans="2:18">
      <c r="B856" s="111"/>
      <c r="C856" s="111"/>
      <c r="D856" s="111"/>
      <c r="E856" s="111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</row>
    <row r="857" spans="2:18">
      <c r="B857" s="111"/>
      <c r="C857" s="111"/>
      <c r="D857" s="111"/>
      <c r="E857" s="111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</row>
    <row r="858" spans="2:18">
      <c r="B858" s="111"/>
      <c r="C858" s="111"/>
      <c r="D858" s="111"/>
      <c r="E858" s="111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</row>
    <row r="859" spans="2:18">
      <c r="B859" s="111"/>
      <c r="C859" s="111"/>
      <c r="D859" s="111"/>
      <c r="E859" s="111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</row>
    <row r="860" spans="2:18">
      <c r="B860" s="111"/>
      <c r="C860" s="111"/>
      <c r="D860" s="111"/>
      <c r="E860" s="111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</row>
    <row r="861" spans="2:18">
      <c r="B861" s="111"/>
      <c r="C861" s="111"/>
      <c r="D861" s="111"/>
      <c r="E861" s="111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</row>
    <row r="862" spans="2:18">
      <c r="B862" s="111"/>
      <c r="C862" s="111"/>
      <c r="D862" s="111"/>
      <c r="E862" s="111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</row>
    <row r="863" spans="2:18">
      <c r="B863" s="111"/>
      <c r="C863" s="111"/>
      <c r="D863" s="111"/>
      <c r="E863" s="111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</row>
    <row r="864" spans="2:18">
      <c r="B864" s="111"/>
      <c r="C864" s="111"/>
      <c r="D864" s="111"/>
      <c r="E864" s="111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</row>
    <row r="865" spans="2:18">
      <c r="B865" s="111"/>
      <c r="C865" s="111"/>
      <c r="D865" s="111"/>
      <c r="E865" s="111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</row>
    <row r="866" spans="2:18">
      <c r="B866" s="111"/>
      <c r="C866" s="111"/>
      <c r="D866" s="111"/>
      <c r="E866" s="111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</row>
    <row r="867" spans="2:18">
      <c r="B867" s="111"/>
      <c r="C867" s="111"/>
      <c r="D867" s="111"/>
      <c r="E867" s="111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</row>
    <row r="868" spans="2:18">
      <c r="B868" s="111"/>
      <c r="C868" s="111"/>
      <c r="D868" s="111"/>
      <c r="E868" s="111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</row>
    <row r="869" spans="2:18">
      <c r="B869" s="111"/>
      <c r="C869" s="111"/>
      <c r="D869" s="111"/>
      <c r="E869" s="111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</row>
    <row r="870" spans="2:18">
      <c r="B870" s="111"/>
      <c r="C870" s="111"/>
      <c r="D870" s="111"/>
      <c r="E870" s="111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</row>
    <row r="871" spans="2:18">
      <c r="B871" s="111"/>
      <c r="C871" s="111"/>
      <c r="D871" s="111"/>
      <c r="E871" s="111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</row>
    <row r="872" spans="2:18">
      <c r="B872" s="111"/>
      <c r="C872" s="111"/>
      <c r="D872" s="111"/>
      <c r="E872" s="111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</row>
    <row r="873" spans="2:18">
      <c r="B873" s="111"/>
      <c r="C873" s="111"/>
      <c r="D873" s="111"/>
      <c r="E873" s="111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</row>
    <row r="874" spans="2:18">
      <c r="B874" s="111"/>
      <c r="C874" s="111"/>
      <c r="D874" s="111"/>
      <c r="E874" s="111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</row>
    <row r="875" spans="2:18">
      <c r="B875" s="111"/>
      <c r="C875" s="111"/>
      <c r="D875" s="111"/>
      <c r="E875" s="111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</row>
    <row r="876" spans="2:18">
      <c r="B876" s="111"/>
      <c r="C876" s="111"/>
      <c r="D876" s="111"/>
      <c r="E876" s="111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</row>
    <row r="877" spans="2:18">
      <c r="B877" s="111"/>
      <c r="C877" s="111"/>
      <c r="D877" s="111"/>
      <c r="E877" s="111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</row>
    <row r="878" spans="2:18">
      <c r="B878" s="111"/>
      <c r="C878" s="111"/>
      <c r="D878" s="111"/>
      <c r="E878" s="111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</row>
    <row r="879" spans="2:18">
      <c r="B879" s="111"/>
      <c r="C879" s="111"/>
      <c r="D879" s="111"/>
      <c r="E879" s="111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</row>
    <row r="880" spans="2:18">
      <c r="B880" s="111"/>
      <c r="C880" s="111"/>
      <c r="D880" s="111"/>
      <c r="E880" s="111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</row>
    <row r="881" spans="2:18">
      <c r="B881" s="111"/>
      <c r="C881" s="111"/>
      <c r="D881" s="111"/>
      <c r="E881" s="111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</row>
    <row r="882" spans="2:18">
      <c r="B882" s="111"/>
      <c r="C882" s="111"/>
      <c r="D882" s="111"/>
      <c r="E882" s="111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</row>
    <row r="883" spans="2:18">
      <c r="B883" s="111"/>
      <c r="C883" s="111"/>
      <c r="D883" s="111"/>
      <c r="E883" s="111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</row>
    <row r="884" spans="2:18">
      <c r="B884" s="111"/>
      <c r="C884" s="111"/>
      <c r="D884" s="111"/>
      <c r="E884" s="111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</row>
    <row r="885" spans="2:18">
      <c r="B885" s="111"/>
      <c r="C885" s="111"/>
      <c r="D885" s="111"/>
      <c r="E885" s="111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</row>
    <row r="886" spans="2:18">
      <c r="B886" s="111"/>
      <c r="C886" s="111"/>
      <c r="D886" s="111"/>
      <c r="E886" s="111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</row>
    <row r="887" spans="2:18">
      <c r="B887" s="111"/>
      <c r="C887" s="111"/>
      <c r="D887" s="111"/>
      <c r="E887" s="111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</row>
    <row r="888" spans="2:18">
      <c r="B888" s="111"/>
      <c r="C888" s="111"/>
      <c r="D888" s="111"/>
      <c r="E888" s="111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</row>
    <row r="889" spans="2:18">
      <c r="B889" s="111"/>
      <c r="C889" s="111"/>
      <c r="D889" s="111"/>
      <c r="E889" s="111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</row>
    <row r="890" spans="2:18">
      <c r="B890" s="111"/>
      <c r="C890" s="111"/>
      <c r="D890" s="111"/>
      <c r="E890" s="111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</row>
    <row r="891" spans="2:18">
      <c r="B891" s="111"/>
      <c r="C891" s="111"/>
      <c r="D891" s="111"/>
      <c r="E891" s="111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</row>
    <row r="892" spans="2:18">
      <c r="B892" s="111"/>
      <c r="C892" s="111"/>
      <c r="D892" s="111"/>
      <c r="E892" s="111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</row>
    <row r="893" spans="2:18">
      <c r="B893" s="111"/>
      <c r="C893" s="111"/>
      <c r="D893" s="111"/>
      <c r="E893" s="111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</row>
    <row r="894" spans="2:18">
      <c r="B894" s="111"/>
      <c r="C894" s="111"/>
      <c r="D894" s="111"/>
      <c r="E894" s="111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</row>
    <row r="895" spans="2:18">
      <c r="B895" s="111"/>
      <c r="C895" s="111"/>
      <c r="D895" s="111"/>
      <c r="E895" s="111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</row>
    <row r="896" spans="2:18">
      <c r="B896" s="111"/>
      <c r="C896" s="111"/>
      <c r="D896" s="111"/>
      <c r="E896" s="111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</row>
    <row r="897" spans="2:18">
      <c r="B897" s="111"/>
      <c r="C897" s="111"/>
      <c r="D897" s="111"/>
      <c r="E897" s="111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</row>
    <row r="898" spans="2:18">
      <c r="B898" s="111"/>
      <c r="C898" s="111"/>
      <c r="D898" s="111"/>
      <c r="E898" s="111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</row>
    <row r="899" spans="2:18">
      <c r="B899" s="111"/>
      <c r="C899" s="111"/>
      <c r="D899" s="111"/>
      <c r="E899" s="111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</row>
    <row r="900" spans="2:18">
      <c r="B900" s="111"/>
      <c r="C900" s="111"/>
      <c r="D900" s="111"/>
      <c r="E900" s="111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</row>
    <row r="901" spans="2:18">
      <c r="B901" s="111"/>
      <c r="C901" s="111"/>
      <c r="D901" s="111"/>
      <c r="E901" s="111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</row>
    <row r="902" spans="2:18">
      <c r="B902" s="111"/>
      <c r="C902" s="111"/>
      <c r="D902" s="111"/>
      <c r="E902" s="111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</row>
    <row r="903" spans="2:18">
      <c r="B903" s="111"/>
      <c r="C903" s="111"/>
      <c r="D903" s="111"/>
      <c r="E903" s="111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</row>
    <row r="904" spans="2:18">
      <c r="B904" s="111"/>
      <c r="C904" s="111"/>
      <c r="D904" s="111"/>
      <c r="E904" s="111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</row>
    <row r="905" spans="2:18">
      <c r="B905" s="111"/>
      <c r="C905" s="111"/>
      <c r="D905" s="111"/>
      <c r="E905" s="111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</row>
    <row r="906" spans="2:18">
      <c r="B906" s="111"/>
      <c r="C906" s="111"/>
      <c r="D906" s="111"/>
      <c r="E906" s="111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</row>
    <row r="907" spans="2:18">
      <c r="B907" s="111"/>
      <c r="C907" s="111"/>
      <c r="D907" s="111"/>
      <c r="E907" s="111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</row>
    <row r="908" spans="2:18">
      <c r="B908" s="111"/>
      <c r="C908" s="111"/>
      <c r="D908" s="111"/>
      <c r="E908" s="111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</row>
    <row r="909" spans="2:18">
      <c r="B909" s="111"/>
      <c r="C909" s="111"/>
      <c r="D909" s="111"/>
      <c r="E909" s="111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</row>
    <row r="910" spans="2:18">
      <c r="B910" s="111"/>
      <c r="C910" s="111"/>
      <c r="D910" s="111"/>
      <c r="E910" s="111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</row>
    <row r="911" spans="2:18">
      <c r="B911" s="111"/>
      <c r="C911" s="111"/>
      <c r="D911" s="111"/>
      <c r="E911" s="111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</row>
    <row r="912" spans="2:18">
      <c r="B912" s="111"/>
      <c r="C912" s="111"/>
      <c r="D912" s="111"/>
      <c r="E912" s="111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</row>
    <row r="913" spans="2:18">
      <c r="B913" s="111"/>
      <c r="C913" s="111"/>
      <c r="D913" s="111"/>
      <c r="E913" s="111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</row>
    <row r="914" spans="2:18">
      <c r="B914" s="111"/>
      <c r="C914" s="111"/>
      <c r="D914" s="111"/>
      <c r="E914" s="111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</row>
    <row r="915" spans="2:18">
      <c r="B915" s="111"/>
      <c r="C915" s="111"/>
      <c r="D915" s="111"/>
      <c r="E915" s="111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</row>
    <row r="916" spans="2:18">
      <c r="B916" s="111"/>
      <c r="C916" s="111"/>
      <c r="D916" s="111"/>
      <c r="E916" s="111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</row>
    <row r="917" spans="2:18">
      <c r="B917" s="111"/>
      <c r="C917" s="111"/>
      <c r="D917" s="111"/>
      <c r="E917" s="111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</row>
    <row r="918" spans="2:18">
      <c r="B918" s="111"/>
      <c r="C918" s="111"/>
      <c r="D918" s="111"/>
      <c r="E918" s="111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</row>
    <row r="919" spans="2:18">
      <c r="B919" s="111"/>
      <c r="C919" s="111"/>
      <c r="D919" s="111"/>
      <c r="E919" s="111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</row>
    <row r="920" spans="2:18">
      <c r="B920" s="111"/>
      <c r="C920" s="111"/>
      <c r="D920" s="111"/>
      <c r="E920" s="111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</row>
    <row r="921" spans="2:18">
      <c r="B921" s="111"/>
      <c r="C921" s="111"/>
      <c r="D921" s="111"/>
      <c r="E921" s="111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</row>
    <row r="922" spans="2:18">
      <c r="B922" s="111"/>
      <c r="C922" s="111"/>
      <c r="D922" s="111"/>
      <c r="E922" s="111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</row>
    <row r="923" spans="2:18">
      <c r="B923" s="111"/>
      <c r="C923" s="111"/>
      <c r="D923" s="111"/>
      <c r="E923" s="111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</row>
    <row r="924" spans="2:18">
      <c r="B924" s="111"/>
      <c r="C924" s="111"/>
      <c r="D924" s="111"/>
      <c r="E924" s="111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</row>
    <row r="925" spans="2:18">
      <c r="B925" s="111"/>
      <c r="C925" s="111"/>
      <c r="D925" s="111"/>
      <c r="E925" s="111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</row>
    <row r="926" spans="2:18">
      <c r="B926" s="111"/>
      <c r="C926" s="111"/>
      <c r="D926" s="111"/>
      <c r="E926" s="111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</row>
    <row r="927" spans="2:18">
      <c r="B927" s="111"/>
      <c r="C927" s="111"/>
      <c r="D927" s="111"/>
      <c r="E927" s="111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</row>
    <row r="928" spans="2:18">
      <c r="B928" s="111"/>
      <c r="C928" s="111"/>
      <c r="D928" s="111"/>
      <c r="E928" s="111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</row>
    <row r="929" spans="2:18">
      <c r="B929" s="111"/>
      <c r="C929" s="111"/>
      <c r="D929" s="111"/>
      <c r="E929" s="111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</row>
    <row r="930" spans="2:18">
      <c r="B930" s="111"/>
      <c r="C930" s="111"/>
      <c r="D930" s="111"/>
      <c r="E930" s="111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</row>
    <row r="931" spans="2:18">
      <c r="B931" s="111"/>
      <c r="C931" s="111"/>
      <c r="D931" s="111"/>
      <c r="E931" s="111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</row>
    <row r="932" spans="2:18">
      <c r="B932" s="111"/>
      <c r="C932" s="111"/>
      <c r="D932" s="111"/>
      <c r="E932" s="111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</row>
    <row r="933" spans="2:18">
      <c r="B933" s="111"/>
      <c r="C933" s="111"/>
      <c r="D933" s="111"/>
      <c r="E933" s="111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</row>
    <row r="934" spans="2:18">
      <c r="B934" s="111"/>
      <c r="C934" s="111"/>
      <c r="D934" s="111"/>
      <c r="E934" s="111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</row>
    <row r="935" spans="2:18">
      <c r="B935" s="111"/>
      <c r="C935" s="111"/>
      <c r="D935" s="111"/>
      <c r="E935" s="111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</row>
    <row r="936" spans="2:18">
      <c r="B936" s="111"/>
      <c r="C936" s="111"/>
      <c r="D936" s="111"/>
      <c r="E936" s="111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</row>
    <row r="937" spans="2:18">
      <c r="B937" s="111"/>
      <c r="C937" s="111"/>
      <c r="D937" s="111"/>
      <c r="E937" s="111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</row>
    <row r="938" spans="2:18">
      <c r="B938" s="111"/>
      <c r="C938" s="111"/>
      <c r="D938" s="111"/>
      <c r="E938" s="111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</row>
    <row r="939" spans="2:18">
      <c r="B939" s="111"/>
      <c r="C939" s="111"/>
      <c r="D939" s="111"/>
      <c r="E939" s="111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</row>
    <row r="940" spans="2:18">
      <c r="B940" s="111"/>
      <c r="C940" s="111"/>
      <c r="D940" s="111"/>
      <c r="E940" s="111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</row>
    <row r="941" spans="2:18">
      <c r="B941" s="111"/>
      <c r="C941" s="111"/>
      <c r="D941" s="111"/>
      <c r="E941" s="111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</row>
    <row r="942" spans="2:18">
      <c r="B942" s="111"/>
      <c r="C942" s="111"/>
      <c r="D942" s="111"/>
      <c r="E942" s="111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</row>
    <row r="943" spans="2:18">
      <c r="B943" s="111"/>
      <c r="C943" s="111"/>
      <c r="D943" s="111"/>
      <c r="E943" s="111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</row>
    <row r="944" spans="2:18">
      <c r="B944" s="111"/>
      <c r="C944" s="111"/>
      <c r="D944" s="111"/>
      <c r="E944" s="111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</row>
    <row r="945" spans="2:18">
      <c r="B945" s="111"/>
      <c r="C945" s="111"/>
      <c r="D945" s="111"/>
      <c r="E945" s="111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</row>
    <row r="946" spans="2:18">
      <c r="B946" s="111"/>
      <c r="C946" s="111"/>
      <c r="D946" s="111"/>
      <c r="E946" s="111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</row>
    <row r="947" spans="2:18">
      <c r="B947" s="111"/>
      <c r="C947" s="111"/>
      <c r="D947" s="111"/>
      <c r="E947" s="111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</row>
    <row r="948" spans="2:18">
      <c r="B948" s="111"/>
      <c r="C948" s="111"/>
      <c r="D948" s="111"/>
      <c r="E948" s="111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</row>
    <row r="949" spans="2:18">
      <c r="B949" s="111"/>
      <c r="C949" s="111"/>
      <c r="D949" s="111"/>
      <c r="E949" s="111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</row>
    <row r="950" spans="2:18">
      <c r="B950" s="111"/>
      <c r="C950" s="111"/>
      <c r="D950" s="111"/>
      <c r="E950" s="111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</row>
    <row r="951" spans="2:18">
      <c r="B951" s="111"/>
      <c r="C951" s="111"/>
      <c r="D951" s="111"/>
      <c r="E951" s="111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</row>
    <row r="952" spans="2:18">
      <c r="B952" s="111"/>
      <c r="C952" s="111"/>
      <c r="D952" s="111"/>
      <c r="E952" s="111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</row>
    <row r="953" spans="2:18">
      <c r="B953" s="111"/>
      <c r="C953" s="111"/>
      <c r="D953" s="111"/>
      <c r="E953" s="111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</row>
    <row r="954" spans="2:18">
      <c r="B954" s="111"/>
      <c r="C954" s="111"/>
      <c r="D954" s="111"/>
      <c r="E954" s="111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</row>
    <row r="955" spans="2:18">
      <c r="B955" s="111"/>
      <c r="C955" s="111"/>
      <c r="D955" s="111"/>
      <c r="E955" s="111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</row>
    <row r="956" spans="2:18">
      <c r="B956" s="111"/>
      <c r="C956" s="111"/>
      <c r="D956" s="111"/>
      <c r="E956" s="111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</row>
    <row r="957" spans="2:18">
      <c r="B957" s="111"/>
      <c r="C957" s="111"/>
      <c r="D957" s="111"/>
      <c r="E957" s="111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</row>
    <row r="958" spans="2:18">
      <c r="B958" s="111"/>
      <c r="C958" s="111"/>
      <c r="D958" s="111"/>
      <c r="E958" s="111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</row>
    <row r="959" spans="2:18">
      <c r="B959" s="111"/>
      <c r="C959" s="111"/>
      <c r="D959" s="111"/>
      <c r="E959" s="111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</row>
    <row r="960" spans="2:18">
      <c r="B960" s="111"/>
      <c r="C960" s="111"/>
      <c r="D960" s="111"/>
      <c r="E960" s="111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</row>
    <row r="961" spans="2:18">
      <c r="B961" s="111"/>
      <c r="C961" s="111"/>
      <c r="D961" s="111"/>
      <c r="E961" s="111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</row>
    <row r="962" spans="2:18">
      <c r="B962" s="111"/>
      <c r="C962" s="111"/>
      <c r="D962" s="111"/>
      <c r="E962" s="111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</row>
    <row r="963" spans="2:18">
      <c r="B963" s="111"/>
      <c r="C963" s="111"/>
      <c r="D963" s="111"/>
      <c r="E963" s="111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</row>
    <row r="964" spans="2:18">
      <c r="B964" s="111"/>
      <c r="C964" s="111"/>
      <c r="D964" s="111"/>
      <c r="E964" s="111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</row>
    <row r="965" spans="2:18">
      <c r="B965" s="111"/>
      <c r="C965" s="111"/>
      <c r="D965" s="111"/>
      <c r="E965" s="111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</row>
    <row r="966" spans="2:18">
      <c r="B966" s="111"/>
      <c r="C966" s="111"/>
      <c r="D966" s="111"/>
      <c r="E966" s="111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</row>
    <row r="967" spans="2:18">
      <c r="B967" s="111"/>
      <c r="C967" s="111"/>
      <c r="D967" s="111"/>
      <c r="E967" s="111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</row>
    <row r="968" spans="2:18">
      <c r="B968" s="111"/>
      <c r="C968" s="111"/>
      <c r="D968" s="111"/>
      <c r="E968" s="111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</row>
    <row r="969" spans="2:18">
      <c r="B969" s="111"/>
      <c r="C969" s="111"/>
      <c r="D969" s="111"/>
      <c r="E969" s="111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</row>
    <row r="970" spans="2:18">
      <c r="B970" s="111"/>
      <c r="C970" s="111"/>
      <c r="D970" s="111"/>
      <c r="E970" s="111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</row>
    <row r="971" spans="2:18">
      <c r="B971" s="111"/>
      <c r="C971" s="111"/>
      <c r="D971" s="111"/>
      <c r="E971" s="111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</row>
    <row r="972" spans="2:18">
      <c r="B972" s="111"/>
      <c r="C972" s="111"/>
      <c r="D972" s="111"/>
      <c r="E972" s="111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</row>
    <row r="973" spans="2:18">
      <c r="B973" s="111"/>
      <c r="C973" s="111"/>
      <c r="D973" s="111"/>
      <c r="E973" s="111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</row>
    <row r="974" spans="2:18">
      <c r="B974" s="111"/>
      <c r="C974" s="111"/>
      <c r="D974" s="111"/>
      <c r="E974" s="111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</row>
    <row r="975" spans="2:18">
      <c r="B975" s="111"/>
      <c r="C975" s="111"/>
      <c r="D975" s="111"/>
      <c r="E975" s="111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</row>
    <row r="976" spans="2:18">
      <c r="B976" s="111"/>
      <c r="C976" s="111"/>
      <c r="D976" s="111"/>
      <c r="E976" s="111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</row>
    <row r="977" spans="2:18">
      <c r="B977" s="111"/>
      <c r="C977" s="111"/>
      <c r="D977" s="111"/>
      <c r="E977" s="111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</row>
    <row r="978" spans="2:18">
      <c r="B978" s="111"/>
      <c r="C978" s="111"/>
      <c r="D978" s="111"/>
      <c r="E978" s="111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</row>
    <row r="979" spans="2:18">
      <c r="B979" s="111"/>
      <c r="C979" s="111"/>
      <c r="D979" s="111"/>
      <c r="E979" s="111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</row>
    <row r="980" spans="2:18">
      <c r="B980" s="111"/>
      <c r="C980" s="111"/>
      <c r="D980" s="111"/>
      <c r="E980" s="111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</row>
    <row r="981" spans="2:18">
      <c r="B981" s="111"/>
      <c r="C981" s="111"/>
      <c r="D981" s="111"/>
      <c r="E981" s="111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</row>
    <row r="982" spans="2:18">
      <c r="B982" s="111"/>
      <c r="C982" s="111"/>
      <c r="D982" s="111"/>
      <c r="E982" s="111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</row>
    <row r="983" spans="2:18">
      <c r="B983" s="111"/>
      <c r="C983" s="111"/>
      <c r="D983" s="111"/>
      <c r="E983" s="111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</row>
    <row r="984" spans="2:18">
      <c r="B984" s="111"/>
      <c r="C984" s="111"/>
      <c r="D984" s="111"/>
      <c r="E984" s="111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</row>
    <row r="985" spans="2:18">
      <c r="B985" s="111"/>
      <c r="C985" s="111"/>
      <c r="D985" s="111"/>
      <c r="E985" s="111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</row>
    <row r="986" spans="2:18">
      <c r="B986" s="111"/>
      <c r="C986" s="111"/>
      <c r="D986" s="111"/>
      <c r="E986" s="111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</row>
    <row r="987" spans="2:18">
      <c r="B987" s="111"/>
      <c r="C987" s="111"/>
      <c r="D987" s="111"/>
      <c r="E987" s="111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</row>
    <row r="988" spans="2:18">
      <c r="B988" s="111"/>
      <c r="C988" s="111"/>
      <c r="D988" s="111"/>
      <c r="E988" s="111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</row>
    <row r="989" spans="2:18">
      <c r="B989" s="111"/>
      <c r="C989" s="111"/>
      <c r="D989" s="111"/>
      <c r="E989" s="111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</row>
    <row r="990" spans="2:18">
      <c r="B990" s="111"/>
      <c r="C990" s="111"/>
      <c r="D990" s="111"/>
      <c r="E990" s="111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</row>
    <row r="991" spans="2:18">
      <c r="B991" s="111"/>
      <c r="C991" s="111"/>
      <c r="D991" s="111"/>
      <c r="E991" s="111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</row>
    <row r="992" spans="2:18">
      <c r="B992" s="111"/>
      <c r="C992" s="111"/>
      <c r="D992" s="111"/>
      <c r="E992" s="111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</row>
    <row r="993" spans="2:18">
      <c r="B993" s="111"/>
      <c r="C993" s="111"/>
      <c r="D993" s="111"/>
      <c r="E993" s="111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</row>
    <row r="994" spans="2:18">
      <c r="B994" s="111"/>
      <c r="C994" s="111"/>
      <c r="D994" s="111"/>
      <c r="E994" s="111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</row>
    <row r="995" spans="2:18">
      <c r="B995" s="111"/>
      <c r="C995" s="111"/>
      <c r="D995" s="111"/>
      <c r="E995" s="111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</row>
    <row r="996" spans="2:18">
      <c r="B996" s="111"/>
      <c r="C996" s="111"/>
      <c r="D996" s="111"/>
      <c r="E996" s="111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</row>
    <row r="997" spans="2:18">
      <c r="B997" s="111"/>
      <c r="C997" s="111"/>
      <c r="D997" s="111"/>
      <c r="E997" s="111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</row>
    <row r="998" spans="2:18">
      <c r="B998" s="111"/>
      <c r="C998" s="111"/>
      <c r="D998" s="111"/>
      <c r="E998" s="111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</row>
    <row r="999" spans="2:18">
      <c r="B999" s="111"/>
      <c r="C999" s="111"/>
      <c r="D999" s="111"/>
      <c r="E999" s="111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</row>
    <row r="1000" spans="2:18">
      <c r="B1000" s="111"/>
      <c r="C1000" s="111"/>
      <c r="D1000" s="111"/>
      <c r="E1000" s="111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</row>
    <row r="1001" spans="2:18">
      <c r="B1001" s="111"/>
      <c r="C1001" s="111"/>
      <c r="D1001" s="111"/>
      <c r="E1001" s="111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</row>
    <row r="1002" spans="2:18">
      <c r="B1002" s="111"/>
      <c r="C1002" s="111"/>
      <c r="D1002" s="111"/>
      <c r="E1002" s="111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</row>
    <row r="1003" spans="2:18">
      <c r="B1003" s="111"/>
      <c r="C1003" s="111"/>
      <c r="D1003" s="111"/>
      <c r="E1003" s="111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</row>
    <row r="1004" spans="2:18">
      <c r="B1004" s="111"/>
      <c r="C1004" s="111"/>
      <c r="D1004" s="111"/>
      <c r="E1004" s="111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</row>
    <row r="1005" spans="2:18">
      <c r="B1005" s="111"/>
      <c r="C1005" s="111"/>
      <c r="D1005" s="111"/>
      <c r="E1005" s="111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</row>
    <row r="1006" spans="2:18">
      <c r="B1006" s="111"/>
      <c r="C1006" s="111"/>
      <c r="D1006" s="111"/>
      <c r="E1006" s="111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</row>
    <row r="1007" spans="2:18">
      <c r="B1007" s="111"/>
      <c r="C1007" s="111"/>
      <c r="D1007" s="111"/>
      <c r="E1007" s="111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</row>
    <row r="1008" spans="2:18">
      <c r="B1008" s="111"/>
      <c r="C1008" s="111"/>
      <c r="D1008" s="111"/>
      <c r="E1008" s="111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</row>
    <row r="1009" spans="2:18">
      <c r="B1009" s="111"/>
      <c r="C1009" s="111"/>
      <c r="D1009" s="111"/>
      <c r="E1009" s="111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</row>
    <row r="1010" spans="2:18">
      <c r="B1010" s="111"/>
      <c r="C1010" s="111"/>
      <c r="D1010" s="111"/>
      <c r="E1010" s="111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</row>
    <row r="1011" spans="2:18">
      <c r="B1011" s="111"/>
      <c r="C1011" s="111"/>
      <c r="D1011" s="111"/>
      <c r="E1011" s="111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</row>
    <row r="1012" spans="2:18">
      <c r="B1012" s="111"/>
      <c r="C1012" s="111"/>
      <c r="D1012" s="111"/>
      <c r="E1012" s="111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</row>
    <row r="1013" spans="2:18">
      <c r="B1013" s="111"/>
      <c r="C1013" s="111"/>
      <c r="D1013" s="111"/>
      <c r="E1013" s="111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</row>
    <row r="1014" spans="2:18">
      <c r="B1014" s="111"/>
      <c r="C1014" s="111"/>
      <c r="D1014" s="111"/>
      <c r="E1014" s="111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</row>
    <row r="1015" spans="2:18">
      <c r="B1015" s="111"/>
      <c r="C1015" s="111"/>
      <c r="D1015" s="111"/>
      <c r="E1015" s="111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</row>
    <row r="1016" spans="2:18">
      <c r="B1016" s="111"/>
      <c r="C1016" s="111"/>
      <c r="D1016" s="111"/>
      <c r="E1016" s="111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</row>
    <row r="1017" spans="2:18">
      <c r="B1017" s="111"/>
      <c r="C1017" s="111"/>
      <c r="D1017" s="111"/>
      <c r="E1017" s="111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</row>
    <row r="1018" spans="2:18">
      <c r="B1018" s="111"/>
      <c r="C1018" s="111"/>
      <c r="D1018" s="111"/>
      <c r="E1018" s="111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</row>
    <row r="1019" spans="2:18">
      <c r="B1019" s="111"/>
      <c r="C1019" s="111"/>
      <c r="D1019" s="111"/>
      <c r="E1019" s="111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</row>
    <row r="1020" spans="2:18">
      <c r="B1020" s="111"/>
      <c r="C1020" s="111"/>
      <c r="D1020" s="111"/>
      <c r="E1020" s="111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</row>
    <row r="1021" spans="2:18">
      <c r="B1021" s="111"/>
      <c r="C1021" s="111"/>
      <c r="D1021" s="111"/>
      <c r="E1021" s="111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</row>
    <row r="1022" spans="2:18">
      <c r="B1022" s="111"/>
      <c r="C1022" s="111"/>
      <c r="D1022" s="111"/>
      <c r="E1022" s="111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</row>
    <row r="1023" spans="2:18">
      <c r="B1023" s="111"/>
      <c r="C1023" s="111"/>
      <c r="D1023" s="111"/>
      <c r="E1023" s="111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</row>
    <row r="1024" spans="2:18">
      <c r="B1024" s="111"/>
      <c r="C1024" s="111"/>
      <c r="D1024" s="111"/>
      <c r="E1024" s="111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</row>
    <row r="1025" spans="2:18">
      <c r="B1025" s="111"/>
      <c r="C1025" s="111"/>
      <c r="D1025" s="111"/>
      <c r="E1025" s="111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</row>
    <row r="1026" spans="2:18">
      <c r="B1026" s="111"/>
      <c r="C1026" s="111"/>
      <c r="D1026" s="111"/>
      <c r="E1026" s="111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</row>
    <row r="1027" spans="2:18">
      <c r="B1027" s="111"/>
      <c r="C1027" s="111"/>
      <c r="D1027" s="111"/>
      <c r="E1027" s="111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</row>
    <row r="1028" spans="2:18">
      <c r="B1028" s="111"/>
      <c r="C1028" s="111"/>
      <c r="D1028" s="111"/>
      <c r="E1028" s="111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</row>
    <row r="1029" spans="2:18">
      <c r="B1029" s="111"/>
      <c r="C1029" s="111"/>
      <c r="D1029" s="111"/>
      <c r="E1029" s="111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</row>
    <row r="1030" spans="2:18">
      <c r="B1030" s="111"/>
      <c r="C1030" s="111"/>
      <c r="D1030" s="111"/>
      <c r="E1030" s="111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</row>
    <row r="1031" spans="2:18">
      <c r="B1031" s="111"/>
      <c r="C1031" s="111"/>
      <c r="D1031" s="111"/>
      <c r="E1031" s="111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</row>
    <row r="1032" spans="2:18">
      <c r="B1032" s="111"/>
      <c r="C1032" s="111"/>
      <c r="D1032" s="111"/>
      <c r="E1032" s="111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</row>
    <row r="1033" spans="2:18">
      <c r="B1033" s="111"/>
      <c r="C1033" s="111"/>
      <c r="D1033" s="111"/>
      <c r="E1033" s="111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</row>
    <row r="1034" spans="2:18">
      <c r="B1034" s="111"/>
      <c r="C1034" s="111"/>
      <c r="D1034" s="111"/>
      <c r="E1034" s="111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</row>
    <row r="1035" spans="2:18">
      <c r="B1035" s="111"/>
      <c r="C1035" s="111"/>
      <c r="D1035" s="111"/>
      <c r="E1035" s="111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</row>
    <row r="1036" spans="2:18">
      <c r="B1036" s="111"/>
      <c r="C1036" s="111"/>
      <c r="D1036" s="111"/>
      <c r="E1036" s="111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</row>
    <row r="1037" spans="2:18">
      <c r="B1037" s="111"/>
      <c r="C1037" s="111"/>
      <c r="D1037" s="111"/>
      <c r="E1037" s="111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</row>
    <row r="1038" spans="2:18">
      <c r="B1038" s="111"/>
      <c r="C1038" s="111"/>
      <c r="D1038" s="111"/>
      <c r="E1038" s="111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</row>
    <row r="1039" spans="2:18">
      <c r="B1039" s="111"/>
      <c r="C1039" s="111"/>
      <c r="D1039" s="111"/>
      <c r="E1039" s="111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</row>
    <row r="1040" spans="2:18">
      <c r="B1040" s="111"/>
      <c r="C1040" s="111"/>
      <c r="D1040" s="111"/>
      <c r="E1040" s="111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</row>
    <row r="1041" spans="2:18">
      <c r="B1041" s="111"/>
      <c r="C1041" s="111"/>
      <c r="D1041" s="111"/>
      <c r="E1041" s="111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</row>
    <row r="1042" spans="2:18">
      <c r="B1042" s="111"/>
      <c r="C1042" s="111"/>
      <c r="D1042" s="111"/>
      <c r="E1042" s="111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</row>
    <row r="1043" spans="2:18">
      <c r="B1043" s="111"/>
      <c r="C1043" s="111"/>
      <c r="D1043" s="111"/>
      <c r="E1043" s="111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</row>
    <row r="1044" spans="2:18">
      <c r="B1044" s="111"/>
      <c r="C1044" s="111"/>
      <c r="D1044" s="111"/>
      <c r="E1044" s="111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</row>
    <row r="1045" spans="2:18">
      <c r="B1045" s="111"/>
      <c r="C1045" s="111"/>
      <c r="D1045" s="111"/>
      <c r="E1045" s="111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</row>
    <row r="1046" spans="2:18">
      <c r="B1046" s="111"/>
      <c r="C1046" s="111"/>
      <c r="D1046" s="111"/>
      <c r="E1046" s="111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</row>
    <row r="1047" spans="2:18">
      <c r="B1047" s="111"/>
      <c r="C1047" s="111"/>
      <c r="D1047" s="111"/>
      <c r="E1047" s="111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</row>
    <row r="1048" spans="2:18">
      <c r="B1048" s="111"/>
      <c r="C1048" s="111"/>
      <c r="D1048" s="111"/>
      <c r="E1048" s="111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</row>
    <row r="1049" spans="2:18">
      <c r="B1049" s="111"/>
      <c r="C1049" s="111"/>
      <c r="D1049" s="111"/>
      <c r="E1049" s="111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</row>
    <row r="1050" spans="2:18">
      <c r="B1050" s="111"/>
      <c r="C1050" s="111"/>
      <c r="D1050" s="111"/>
      <c r="E1050" s="111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</row>
    <row r="1051" spans="2:18">
      <c r="B1051" s="111"/>
      <c r="C1051" s="111"/>
      <c r="D1051" s="111"/>
      <c r="E1051" s="111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</row>
    <row r="1052" spans="2:18">
      <c r="B1052" s="111"/>
      <c r="C1052" s="111"/>
      <c r="D1052" s="111"/>
      <c r="E1052" s="111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</row>
    <row r="1053" spans="2:18">
      <c r="B1053" s="111"/>
      <c r="C1053" s="111"/>
      <c r="D1053" s="111"/>
      <c r="E1053" s="111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</row>
    <row r="1054" spans="2:18">
      <c r="B1054" s="111"/>
      <c r="C1054" s="111"/>
      <c r="D1054" s="111"/>
      <c r="E1054" s="111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</row>
    <row r="1055" spans="2:18">
      <c r="B1055" s="111"/>
      <c r="C1055" s="111"/>
      <c r="D1055" s="111"/>
      <c r="E1055" s="111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</row>
    <row r="1056" spans="2:18">
      <c r="B1056" s="111"/>
      <c r="C1056" s="111"/>
      <c r="D1056" s="111"/>
      <c r="E1056" s="111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</row>
    <row r="1057" spans="2:18">
      <c r="B1057" s="111"/>
      <c r="C1057" s="111"/>
      <c r="D1057" s="111"/>
      <c r="E1057" s="111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</row>
    <row r="1058" spans="2:18">
      <c r="B1058" s="111"/>
      <c r="C1058" s="111"/>
      <c r="D1058" s="111"/>
      <c r="E1058" s="111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</row>
    <row r="1059" spans="2:18">
      <c r="B1059" s="111"/>
      <c r="C1059" s="111"/>
      <c r="D1059" s="111"/>
      <c r="E1059" s="111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</row>
    <row r="1060" spans="2:18">
      <c r="B1060" s="111"/>
      <c r="C1060" s="111"/>
      <c r="D1060" s="111"/>
      <c r="E1060" s="111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</row>
    <row r="1061" spans="2:18">
      <c r="B1061" s="111"/>
      <c r="C1061" s="111"/>
      <c r="D1061" s="111"/>
      <c r="E1061" s="111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</row>
    <row r="1062" spans="2:18">
      <c r="B1062" s="111"/>
      <c r="C1062" s="111"/>
      <c r="D1062" s="111"/>
      <c r="E1062" s="111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</row>
    <row r="1063" spans="2:18">
      <c r="B1063" s="111"/>
      <c r="C1063" s="111"/>
      <c r="D1063" s="111"/>
      <c r="E1063" s="111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</row>
    <row r="1064" spans="2:18">
      <c r="B1064" s="111"/>
      <c r="C1064" s="111"/>
      <c r="D1064" s="111"/>
      <c r="E1064" s="111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</row>
    <row r="1065" spans="2:18">
      <c r="B1065" s="111"/>
      <c r="C1065" s="111"/>
      <c r="D1065" s="111"/>
      <c r="E1065" s="111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</row>
    <row r="1066" spans="2:18">
      <c r="B1066" s="111"/>
      <c r="C1066" s="111"/>
      <c r="D1066" s="111"/>
      <c r="E1066" s="111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202</v>
      </c>
    </row>
    <row r="2" spans="2:15">
      <c r="B2" s="46" t="s">
        <v>124</v>
      </c>
      <c r="C2" s="67" t="s">
        <v>203</v>
      </c>
    </row>
    <row r="3" spans="2:15">
      <c r="B3" s="46" t="s">
        <v>126</v>
      </c>
      <c r="C3" s="67" t="s">
        <v>204</v>
      </c>
    </row>
    <row r="4" spans="2:15">
      <c r="B4" s="46" t="s">
        <v>127</v>
      </c>
      <c r="C4" s="67">
        <v>2142</v>
      </c>
    </row>
    <row r="6" spans="2:15" ht="26.25" customHeight="1">
      <c r="B6" s="137" t="s">
        <v>155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s="3" customFormat="1" ht="78.75">
      <c r="B7" s="47" t="s">
        <v>96</v>
      </c>
      <c r="C7" s="48" t="s">
        <v>35</v>
      </c>
      <c r="D7" s="48" t="s">
        <v>97</v>
      </c>
      <c r="E7" s="48" t="s">
        <v>14</v>
      </c>
      <c r="F7" s="48" t="s">
        <v>50</v>
      </c>
      <c r="G7" s="48" t="s">
        <v>17</v>
      </c>
      <c r="H7" s="48" t="s">
        <v>83</v>
      </c>
      <c r="I7" s="48" t="s">
        <v>40</v>
      </c>
      <c r="J7" s="48" t="s">
        <v>18</v>
      </c>
      <c r="K7" s="48" t="s">
        <v>180</v>
      </c>
      <c r="L7" s="48" t="s">
        <v>179</v>
      </c>
      <c r="M7" s="48" t="s">
        <v>91</v>
      </c>
      <c r="N7" s="48" t="s">
        <v>128</v>
      </c>
      <c r="O7" s="50" t="s">
        <v>130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187</v>
      </c>
      <c r="L8" s="31"/>
      <c r="M8" s="31" t="s">
        <v>183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1903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118">
        <v>0</v>
      </c>
      <c r="O10" s="118">
        <v>0</v>
      </c>
    </row>
    <row r="11" spans="2:15" ht="20.25" customHeight="1">
      <c r="B11" s="120" t="s">
        <v>195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0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0" t="s">
        <v>178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0" t="s">
        <v>186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125</v>
      </c>
      <c r="C1" s="67" t="s" vm="1">
        <v>202</v>
      </c>
    </row>
    <row r="2" spans="2:10">
      <c r="B2" s="46" t="s">
        <v>124</v>
      </c>
      <c r="C2" s="67" t="s">
        <v>203</v>
      </c>
    </row>
    <row r="3" spans="2:10">
      <c r="B3" s="46" t="s">
        <v>126</v>
      </c>
      <c r="C3" s="67" t="s">
        <v>204</v>
      </c>
    </row>
    <row r="4" spans="2:10">
      <c r="B4" s="46" t="s">
        <v>127</v>
      </c>
      <c r="C4" s="67">
        <v>2142</v>
      </c>
    </row>
    <row r="6" spans="2:10" ht="26.25" customHeight="1">
      <c r="B6" s="137" t="s">
        <v>156</v>
      </c>
      <c r="C6" s="138"/>
      <c r="D6" s="138"/>
      <c r="E6" s="138"/>
      <c r="F6" s="138"/>
      <c r="G6" s="138"/>
      <c r="H6" s="138"/>
      <c r="I6" s="138"/>
      <c r="J6" s="139"/>
    </row>
    <row r="7" spans="2:10" s="3" customFormat="1" ht="78.75">
      <c r="B7" s="47" t="s">
        <v>96</v>
      </c>
      <c r="C7" s="49" t="s">
        <v>42</v>
      </c>
      <c r="D7" s="49" t="s">
        <v>68</v>
      </c>
      <c r="E7" s="49" t="s">
        <v>43</v>
      </c>
      <c r="F7" s="49" t="s">
        <v>83</v>
      </c>
      <c r="G7" s="49" t="s">
        <v>167</v>
      </c>
      <c r="H7" s="49" t="s">
        <v>128</v>
      </c>
      <c r="I7" s="49" t="s">
        <v>129</v>
      </c>
      <c r="J7" s="64" t="s">
        <v>190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6" t="s">
        <v>1904</v>
      </c>
      <c r="C10" s="68"/>
      <c r="D10" s="68"/>
      <c r="E10" s="68"/>
      <c r="F10" s="68"/>
      <c r="G10" s="117">
        <v>0</v>
      </c>
      <c r="H10" s="118">
        <v>0</v>
      </c>
      <c r="I10" s="118">
        <v>0</v>
      </c>
      <c r="J10" s="68"/>
    </row>
    <row r="11" spans="2:10" ht="22.5" customHeight="1">
      <c r="B11" s="115"/>
      <c r="C11" s="68"/>
      <c r="D11" s="68"/>
      <c r="E11" s="68"/>
      <c r="F11" s="68"/>
      <c r="G11" s="68"/>
      <c r="H11" s="68"/>
      <c r="I11" s="68"/>
      <c r="J11" s="68"/>
    </row>
    <row r="12" spans="2:10">
      <c r="B12" s="115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1"/>
      <c r="C110" s="111"/>
      <c r="D110" s="112"/>
      <c r="E110" s="112"/>
      <c r="F110" s="122"/>
      <c r="G110" s="122"/>
      <c r="H110" s="122"/>
      <c r="I110" s="122"/>
      <c r="J110" s="112"/>
    </row>
    <row r="111" spans="2:10">
      <c r="B111" s="111"/>
      <c r="C111" s="111"/>
      <c r="D111" s="112"/>
      <c r="E111" s="112"/>
      <c r="F111" s="122"/>
      <c r="G111" s="122"/>
      <c r="H111" s="122"/>
      <c r="I111" s="122"/>
      <c r="J111" s="112"/>
    </row>
    <row r="112" spans="2:10">
      <c r="B112" s="111"/>
      <c r="C112" s="111"/>
      <c r="D112" s="112"/>
      <c r="E112" s="112"/>
      <c r="F112" s="122"/>
      <c r="G112" s="122"/>
      <c r="H112" s="122"/>
      <c r="I112" s="122"/>
      <c r="J112" s="112"/>
    </row>
    <row r="113" spans="2:10">
      <c r="B113" s="111"/>
      <c r="C113" s="111"/>
      <c r="D113" s="112"/>
      <c r="E113" s="112"/>
      <c r="F113" s="122"/>
      <c r="G113" s="122"/>
      <c r="H113" s="122"/>
      <c r="I113" s="122"/>
      <c r="J113" s="112"/>
    </row>
    <row r="114" spans="2:10">
      <c r="B114" s="111"/>
      <c r="C114" s="111"/>
      <c r="D114" s="112"/>
      <c r="E114" s="112"/>
      <c r="F114" s="122"/>
      <c r="G114" s="122"/>
      <c r="H114" s="122"/>
      <c r="I114" s="122"/>
      <c r="J114" s="112"/>
    </row>
    <row r="115" spans="2:10">
      <c r="B115" s="111"/>
      <c r="C115" s="111"/>
      <c r="D115" s="112"/>
      <c r="E115" s="112"/>
      <c r="F115" s="122"/>
      <c r="G115" s="122"/>
      <c r="H115" s="122"/>
      <c r="I115" s="122"/>
      <c r="J115" s="112"/>
    </row>
    <row r="116" spans="2:10">
      <c r="B116" s="111"/>
      <c r="C116" s="111"/>
      <c r="D116" s="112"/>
      <c r="E116" s="112"/>
      <c r="F116" s="122"/>
      <c r="G116" s="122"/>
      <c r="H116" s="122"/>
      <c r="I116" s="122"/>
      <c r="J116" s="112"/>
    </row>
    <row r="117" spans="2:10">
      <c r="B117" s="111"/>
      <c r="C117" s="111"/>
      <c r="D117" s="112"/>
      <c r="E117" s="112"/>
      <c r="F117" s="122"/>
      <c r="G117" s="122"/>
      <c r="H117" s="122"/>
      <c r="I117" s="122"/>
      <c r="J117" s="112"/>
    </row>
    <row r="118" spans="2:10">
      <c r="B118" s="111"/>
      <c r="C118" s="111"/>
      <c r="D118" s="112"/>
      <c r="E118" s="112"/>
      <c r="F118" s="122"/>
      <c r="G118" s="122"/>
      <c r="H118" s="122"/>
      <c r="I118" s="122"/>
      <c r="J118" s="112"/>
    </row>
    <row r="119" spans="2:10">
      <c r="B119" s="111"/>
      <c r="C119" s="111"/>
      <c r="D119" s="112"/>
      <c r="E119" s="112"/>
      <c r="F119" s="122"/>
      <c r="G119" s="122"/>
      <c r="H119" s="122"/>
      <c r="I119" s="122"/>
      <c r="J119" s="112"/>
    </row>
    <row r="120" spans="2:10">
      <c r="B120" s="111"/>
      <c r="C120" s="111"/>
      <c r="D120" s="112"/>
      <c r="E120" s="112"/>
      <c r="F120" s="122"/>
      <c r="G120" s="122"/>
      <c r="H120" s="122"/>
      <c r="I120" s="122"/>
      <c r="J120" s="112"/>
    </row>
    <row r="121" spans="2:10">
      <c r="B121" s="111"/>
      <c r="C121" s="111"/>
      <c r="D121" s="112"/>
      <c r="E121" s="112"/>
      <c r="F121" s="122"/>
      <c r="G121" s="122"/>
      <c r="H121" s="122"/>
      <c r="I121" s="122"/>
      <c r="J121" s="112"/>
    </row>
    <row r="122" spans="2:10">
      <c r="B122" s="111"/>
      <c r="C122" s="111"/>
      <c r="D122" s="112"/>
      <c r="E122" s="112"/>
      <c r="F122" s="122"/>
      <c r="G122" s="122"/>
      <c r="H122" s="122"/>
      <c r="I122" s="122"/>
      <c r="J122" s="112"/>
    </row>
    <row r="123" spans="2:10">
      <c r="B123" s="111"/>
      <c r="C123" s="111"/>
      <c r="D123" s="112"/>
      <c r="E123" s="112"/>
      <c r="F123" s="122"/>
      <c r="G123" s="122"/>
      <c r="H123" s="122"/>
      <c r="I123" s="122"/>
      <c r="J123" s="112"/>
    </row>
    <row r="124" spans="2:10">
      <c r="B124" s="111"/>
      <c r="C124" s="111"/>
      <c r="D124" s="112"/>
      <c r="E124" s="112"/>
      <c r="F124" s="122"/>
      <c r="G124" s="122"/>
      <c r="H124" s="122"/>
      <c r="I124" s="122"/>
      <c r="J124" s="112"/>
    </row>
    <row r="125" spans="2:10">
      <c r="B125" s="111"/>
      <c r="C125" s="111"/>
      <c r="D125" s="112"/>
      <c r="E125" s="112"/>
      <c r="F125" s="122"/>
      <c r="G125" s="122"/>
      <c r="H125" s="122"/>
      <c r="I125" s="122"/>
      <c r="J125" s="112"/>
    </row>
    <row r="126" spans="2:10">
      <c r="B126" s="111"/>
      <c r="C126" s="111"/>
      <c r="D126" s="112"/>
      <c r="E126" s="112"/>
      <c r="F126" s="122"/>
      <c r="G126" s="122"/>
      <c r="H126" s="122"/>
      <c r="I126" s="122"/>
      <c r="J126" s="112"/>
    </row>
    <row r="127" spans="2:10">
      <c r="B127" s="111"/>
      <c r="C127" s="111"/>
      <c r="D127" s="112"/>
      <c r="E127" s="112"/>
      <c r="F127" s="122"/>
      <c r="G127" s="122"/>
      <c r="H127" s="122"/>
      <c r="I127" s="122"/>
      <c r="J127" s="112"/>
    </row>
    <row r="128" spans="2:10">
      <c r="B128" s="111"/>
      <c r="C128" s="111"/>
      <c r="D128" s="112"/>
      <c r="E128" s="112"/>
      <c r="F128" s="122"/>
      <c r="G128" s="122"/>
      <c r="H128" s="122"/>
      <c r="I128" s="122"/>
      <c r="J128" s="112"/>
    </row>
    <row r="129" spans="2:10">
      <c r="B129" s="111"/>
      <c r="C129" s="111"/>
      <c r="D129" s="112"/>
      <c r="E129" s="112"/>
      <c r="F129" s="122"/>
      <c r="G129" s="122"/>
      <c r="H129" s="122"/>
      <c r="I129" s="122"/>
      <c r="J129" s="112"/>
    </row>
    <row r="130" spans="2:10">
      <c r="B130" s="111"/>
      <c r="C130" s="111"/>
      <c r="D130" s="112"/>
      <c r="E130" s="112"/>
      <c r="F130" s="122"/>
      <c r="G130" s="122"/>
      <c r="H130" s="122"/>
      <c r="I130" s="122"/>
      <c r="J130" s="112"/>
    </row>
    <row r="131" spans="2:10">
      <c r="B131" s="111"/>
      <c r="C131" s="111"/>
      <c r="D131" s="112"/>
      <c r="E131" s="112"/>
      <c r="F131" s="122"/>
      <c r="G131" s="122"/>
      <c r="H131" s="122"/>
      <c r="I131" s="122"/>
      <c r="J131" s="112"/>
    </row>
    <row r="132" spans="2:10">
      <c r="B132" s="111"/>
      <c r="C132" s="111"/>
      <c r="D132" s="112"/>
      <c r="E132" s="112"/>
      <c r="F132" s="122"/>
      <c r="G132" s="122"/>
      <c r="H132" s="122"/>
      <c r="I132" s="122"/>
      <c r="J132" s="112"/>
    </row>
    <row r="133" spans="2:10">
      <c r="B133" s="111"/>
      <c r="C133" s="111"/>
      <c r="D133" s="112"/>
      <c r="E133" s="112"/>
      <c r="F133" s="122"/>
      <c r="G133" s="122"/>
      <c r="H133" s="122"/>
      <c r="I133" s="122"/>
      <c r="J133" s="112"/>
    </row>
    <row r="134" spans="2:10">
      <c r="B134" s="111"/>
      <c r="C134" s="111"/>
      <c r="D134" s="112"/>
      <c r="E134" s="112"/>
      <c r="F134" s="122"/>
      <c r="G134" s="122"/>
      <c r="H134" s="122"/>
      <c r="I134" s="122"/>
      <c r="J134" s="112"/>
    </row>
    <row r="135" spans="2:10">
      <c r="B135" s="111"/>
      <c r="C135" s="111"/>
      <c r="D135" s="112"/>
      <c r="E135" s="112"/>
      <c r="F135" s="122"/>
      <c r="G135" s="122"/>
      <c r="H135" s="122"/>
      <c r="I135" s="122"/>
      <c r="J135" s="112"/>
    </row>
    <row r="136" spans="2:10">
      <c r="B136" s="111"/>
      <c r="C136" s="111"/>
      <c r="D136" s="112"/>
      <c r="E136" s="112"/>
      <c r="F136" s="122"/>
      <c r="G136" s="122"/>
      <c r="H136" s="122"/>
      <c r="I136" s="122"/>
      <c r="J136" s="112"/>
    </row>
    <row r="137" spans="2:10">
      <c r="B137" s="111"/>
      <c r="C137" s="111"/>
      <c r="D137" s="112"/>
      <c r="E137" s="112"/>
      <c r="F137" s="122"/>
      <c r="G137" s="122"/>
      <c r="H137" s="122"/>
      <c r="I137" s="122"/>
      <c r="J137" s="112"/>
    </row>
    <row r="138" spans="2:10">
      <c r="B138" s="111"/>
      <c r="C138" s="111"/>
      <c r="D138" s="112"/>
      <c r="E138" s="112"/>
      <c r="F138" s="122"/>
      <c r="G138" s="122"/>
      <c r="H138" s="122"/>
      <c r="I138" s="122"/>
      <c r="J138" s="112"/>
    </row>
    <row r="139" spans="2:10">
      <c r="B139" s="111"/>
      <c r="C139" s="111"/>
      <c r="D139" s="112"/>
      <c r="E139" s="112"/>
      <c r="F139" s="122"/>
      <c r="G139" s="122"/>
      <c r="H139" s="122"/>
      <c r="I139" s="122"/>
      <c r="J139" s="112"/>
    </row>
    <row r="140" spans="2:10">
      <c r="B140" s="111"/>
      <c r="C140" s="111"/>
      <c r="D140" s="112"/>
      <c r="E140" s="112"/>
      <c r="F140" s="122"/>
      <c r="G140" s="122"/>
      <c r="H140" s="122"/>
      <c r="I140" s="122"/>
      <c r="J140" s="112"/>
    </row>
    <row r="141" spans="2:10">
      <c r="B141" s="111"/>
      <c r="C141" s="111"/>
      <c r="D141" s="112"/>
      <c r="E141" s="112"/>
      <c r="F141" s="122"/>
      <c r="G141" s="122"/>
      <c r="H141" s="122"/>
      <c r="I141" s="122"/>
      <c r="J141" s="112"/>
    </row>
    <row r="142" spans="2:10">
      <c r="B142" s="111"/>
      <c r="C142" s="111"/>
      <c r="D142" s="112"/>
      <c r="E142" s="112"/>
      <c r="F142" s="122"/>
      <c r="G142" s="122"/>
      <c r="H142" s="122"/>
      <c r="I142" s="122"/>
      <c r="J142" s="112"/>
    </row>
    <row r="143" spans="2:10">
      <c r="B143" s="111"/>
      <c r="C143" s="111"/>
      <c r="D143" s="112"/>
      <c r="E143" s="112"/>
      <c r="F143" s="122"/>
      <c r="G143" s="122"/>
      <c r="H143" s="122"/>
      <c r="I143" s="122"/>
      <c r="J143" s="112"/>
    </row>
    <row r="144" spans="2:10">
      <c r="B144" s="111"/>
      <c r="C144" s="111"/>
      <c r="D144" s="112"/>
      <c r="E144" s="112"/>
      <c r="F144" s="122"/>
      <c r="G144" s="122"/>
      <c r="H144" s="122"/>
      <c r="I144" s="122"/>
      <c r="J144" s="112"/>
    </row>
    <row r="145" spans="2:10">
      <c r="B145" s="111"/>
      <c r="C145" s="111"/>
      <c r="D145" s="112"/>
      <c r="E145" s="112"/>
      <c r="F145" s="122"/>
      <c r="G145" s="122"/>
      <c r="H145" s="122"/>
      <c r="I145" s="122"/>
      <c r="J145" s="112"/>
    </row>
    <row r="146" spans="2:10">
      <c r="B146" s="111"/>
      <c r="C146" s="111"/>
      <c r="D146" s="112"/>
      <c r="E146" s="112"/>
      <c r="F146" s="122"/>
      <c r="G146" s="122"/>
      <c r="H146" s="122"/>
      <c r="I146" s="122"/>
      <c r="J146" s="112"/>
    </row>
    <row r="147" spans="2:10">
      <c r="B147" s="111"/>
      <c r="C147" s="111"/>
      <c r="D147" s="112"/>
      <c r="E147" s="112"/>
      <c r="F147" s="122"/>
      <c r="G147" s="122"/>
      <c r="H147" s="122"/>
      <c r="I147" s="122"/>
      <c r="J147" s="112"/>
    </row>
    <row r="148" spans="2:10">
      <c r="B148" s="111"/>
      <c r="C148" s="111"/>
      <c r="D148" s="112"/>
      <c r="E148" s="112"/>
      <c r="F148" s="122"/>
      <c r="G148" s="122"/>
      <c r="H148" s="122"/>
      <c r="I148" s="122"/>
      <c r="J148" s="112"/>
    </row>
    <row r="149" spans="2:10">
      <c r="B149" s="111"/>
      <c r="C149" s="111"/>
      <c r="D149" s="112"/>
      <c r="E149" s="112"/>
      <c r="F149" s="122"/>
      <c r="G149" s="122"/>
      <c r="H149" s="122"/>
      <c r="I149" s="122"/>
      <c r="J149" s="112"/>
    </row>
    <row r="150" spans="2:10">
      <c r="B150" s="111"/>
      <c r="C150" s="111"/>
      <c r="D150" s="112"/>
      <c r="E150" s="112"/>
      <c r="F150" s="122"/>
      <c r="G150" s="122"/>
      <c r="H150" s="122"/>
      <c r="I150" s="122"/>
      <c r="J150" s="112"/>
    </row>
    <row r="151" spans="2:10">
      <c r="B151" s="111"/>
      <c r="C151" s="111"/>
      <c r="D151" s="112"/>
      <c r="E151" s="112"/>
      <c r="F151" s="122"/>
      <c r="G151" s="122"/>
      <c r="H151" s="122"/>
      <c r="I151" s="122"/>
      <c r="J151" s="112"/>
    </row>
    <row r="152" spans="2:10">
      <c r="B152" s="111"/>
      <c r="C152" s="111"/>
      <c r="D152" s="112"/>
      <c r="E152" s="112"/>
      <c r="F152" s="122"/>
      <c r="G152" s="122"/>
      <c r="H152" s="122"/>
      <c r="I152" s="122"/>
      <c r="J152" s="112"/>
    </row>
    <row r="153" spans="2:10">
      <c r="B153" s="111"/>
      <c r="C153" s="111"/>
      <c r="D153" s="112"/>
      <c r="E153" s="112"/>
      <c r="F153" s="122"/>
      <c r="G153" s="122"/>
      <c r="H153" s="122"/>
      <c r="I153" s="122"/>
      <c r="J153" s="112"/>
    </row>
    <row r="154" spans="2:10">
      <c r="B154" s="111"/>
      <c r="C154" s="111"/>
      <c r="D154" s="112"/>
      <c r="E154" s="112"/>
      <c r="F154" s="122"/>
      <c r="G154" s="122"/>
      <c r="H154" s="122"/>
      <c r="I154" s="122"/>
      <c r="J154" s="112"/>
    </row>
    <row r="155" spans="2:10">
      <c r="B155" s="111"/>
      <c r="C155" s="111"/>
      <c r="D155" s="112"/>
      <c r="E155" s="112"/>
      <c r="F155" s="122"/>
      <c r="G155" s="122"/>
      <c r="H155" s="122"/>
      <c r="I155" s="122"/>
      <c r="J155" s="112"/>
    </row>
    <row r="156" spans="2:10">
      <c r="B156" s="111"/>
      <c r="C156" s="111"/>
      <c r="D156" s="112"/>
      <c r="E156" s="112"/>
      <c r="F156" s="122"/>
      <c r="G156" s="122"/>
      <c r="H156" s="122"/>
      <c r="I156" s="122"/>
      <c r="J156" s="112"/>
    </row>
    <row r="157" spans="2:10">
      <c r="B157" s="111"/>
      <c r="C157" s="111"/>
      <c r="D157" s="112"/>
      <c r="E157" s="112"/>
      <c r="F157" s="122"/>
      <c r="G157" s="122"/>
      <c r="H157" s="122"/>
      <c r="I157" s="122"/>
      <c r="J157" s="112"/>
    </row>
    <row r="158" spans="2:10">
      <c r="B158" s="111"/>
      <c r="C158" s="111"/>
      <c r="D158" s="112"/>
      <c r="E158" s="112"/>
      <c r="F158" s="122"/>
      <c r="G158" s="122"/>
      <c r="H158" s="122"/>
      <c r="I158" s="122"/>
      <c r="J158" s="112"/>
    </row>
    <row r="159" spans="2:10">
      <c r="B159" s="111"/>
      <c r="C159" s="111"/>
      <c r="D159" s="112"/>
      <c r="E159" s="112"/>
      <c r="F159" s="122"/>
      <c r="G159" s="122"/>
      <c r="H159" s="122"/>
      <c r="I159" s="122"/>
      <c r="J159" s="112"/>
    </row>
    <row r="160" spans="2:10">
      <c r="B160" s="111"/>
      <c r="C160" s="111"/>
      <c r="D160" s="112"/>
      <c r="E160" s="112"/>
      <c r="F160" s="122"/>
      <c r="G160" s="122"/>
      <c r="H160" s="122"/>
      <c r="I160" s="122"/>
      <c r="J160" s="112"/>
    </row>
    <row r="161" spans="2:10">
      <c r="B161" s="111"/>
      <c r="C161" s="111"/>
      <c r="D161" s="112"/>
      <c r="E161" s="112"/>
      <c r="F161" s="122"/>
      <c r="G161" s="122"/>
      <c r="H161" s="122"/>
      <c r="I161" s="122"/>
      <c r="J161" s="112"/>
    </row>
    <row r="162" spans="2:10">
      <c r="B162" s="111"/>
      <c r="C162" s="111"/>
      <c r="D162" s="112"/>
      <c r="E162" s="112"/>
      <c r="F162" s="122"/>
      <c r="G162" s="122"/>
      <c r="H162" s="122"/>
      <c r="I162" s="122"/>
      <c r="J162" s="112"/>
    </row>
    <row r="163" spans="2:10">
      <c r="B163" s="111"/>
      <c r="C163" s="111"/>
      <c r="D163" s="112"/>
      <c r="E163" s="112"/>
      <c r="F163" s="122"/>
      <c r="G163" s="122"/>
      <c r="H163" s="122"/>
      <c r="I163" s="122"/>
      <c r="J163" s="112"/>
    </row>
    <row r="164" spans="2:10">
      <c r="B164" s="111"/>
      <c r="C164" s="111"/>
      <c r="D164" s="112"/>
      <c r="E164" s="112"/>
      <c r="F164" s="122"/>
      <c r="G164" s="122"/>
      <c r="H164" s="122"/>
      <c r="I164" s="122"/>
      <c r="J164" s="112"/>
    </row>
    <row r="165" spans="2:10">
      <c r="B165" s="111"/>
      <c r="C165" s="111"/>
      <c r="D165" s="112"/>
      <c r="E165" s="112"/>
      <c r="F165" s="122"/>
      <c r="G165" s="122"/>
      <c r="H165" s="122"/>
      <c r="I165" s="122"/>
      <c r="J165" s="112"/>
    </row>
    <row r="166" spans="2:10">
      <c r="B166" s="111"/>
      <c r="C166" s="111"/>
      <c r="D166" s="112"/>
      <c r="E166" s="112"/>
      <c r="F166" s="122"/>
      <c r="G166" s="122"/>
      <c r="H166" s="122"/>
      <c r="I166" s="122"/>
      <c r="J166" s="112"/>
    </row>
    <row r="167" spans="2:10">
      <c r="B167" s="111"/>
      <c r="C167" s="111"/>
      <c r="D167" s="112"/>
      <c r="E167" s="112"/>
      <c r="F167" s="122"/>
      <c r="G167" s="122"/>
      <c r="H167" s="122"/>
      <c r="I167" s="122"/>
      <c r="J167" s="112"/>
    </row>
    <row r="168" spans="2:10">
      <c r="B168" s="111"/>
      <c r="C168" s="111"/>
      <c r="D168" s="112"/>
      <c r="E168" s="112"/>
      <c r="F168" s="122"/>
      <c r="G168" s="122"/>
      <c r="H168" s="122"/>
      <c r="I168" s="122"/>
      <c r="J168" s="112"/>
    </row>
    <row r="169" spans="2:10">
      <c r="B169" s="111"/>
      <c r="C169" s="111"/>
      <c r="D169" s="112"/>
      <c r="E169" s="112"/>
      <c r="F169" s="122"/>
      <c r="G169" s="122"/>
      <c r="H169" s="122"/>
      <c r="I169" s="122"/>
      <c r="J169" s="112"/>
    </row>
    <row r="170" spans="2:10">
      <c r="B170" s="111"/>
      <c r="C170" s="111"/>
      <c r="D170" s="112"/>
      <c r="E170" s="112"/>
      <c r="F170" s="122"/>
      <c r="G170" s="122"/>
      <c r="H170" s="122"/>
      <c r="I170" s="122"/>
      <c r="J170" s="112"/>
    </row>
    <row r="171" spans="2:10">
      <c r="B171" s="111"/>
      <c r="C171" s="111"/>
      <c r="D171" s="112"/>
      <c r="E171" s="112"/>
      <c r="F171" s="122"/>
      <c r="G171" s="122"/>
      <c r="H171" s="122"/>
      <c r="I171" s="122"/>
      <c r="J171" s="112"/>
    </row>
    <row r="172" spans="2:10">
      <c r="B172" s="111"/>
      <c r="C172" s="111"/>
      <c r="D172" s="112"/>
      <c r="E172" s="112"/>
      <c r="F172" s="122"/>
      <c r="G172" s="122"/>
      <c r="H172" s="122"/>
      <c r="I172" s="122"/>
      <c r="J172" s="112"/>
    </row>
    <row r="173" spans="2:10">
      <c r="B173" s="111"/>
      <c r="C173" s="111"/>
      <c r="D173" s="112"/>
      <c r="E173" s="112"/>
      <c r="F173" s="122"/>
      <c r="G173" s="122"/>
      <c r="H173" s="122"/>
      <c r="I173" s="122"/>
      <c r="J173" s="112"/>
    </row>
    <row r="174" spans="2:10">
      <c r="B174" s="111"/>
      <c r="C174" s="111"/>
      <c r="D174" s="112"/>
      <c r="E174" s="112"/>
      <c r="F174" s="122"/>
      <c r="G174" s="122"/>
      <c r="H174" s="122"/>
      <c r="I174" s="122"/>
      <c r="J174" s="112"/>
    </row>
    <row r="175" spans="2:10">
      <c r="B175" s="111"/>
      <c r="C175" s="111"/>
      <c r="D175" s="112"/>
      <c r="E175" s="112"/>
      <c r="F175" s="122"/>
      <c r="G175" s="122"/>
      <c r="H175" s="122"/>
      <c r="I175" s="122"/>
      <c r="J175" s="112"/>
    </row>
    <row r="176" spans="2:10">
      <c r="B176" s="111"/>
      <c r="C176" s="111"/>
      <c r="D176" s="112"/>
      <c r="E176" s="112"/>
      <c r="F176" s="122"/>
      <c r="G176" s="122"/>
      <c r="H176" s="122"/>
      <c r="I176" s="122"/>
      <c r="J176" s="112"/>
    </row>
    <row r="177" spans="2:10">
      <c r="B177" s="111"/>
      <c r="C177" s="111"/>
      <c r="D177" s="112"/>
      <c r="E177" s="112"/>
      <c r="F177" s="122"/>
      <c r="G177" s="122"/>
      <c r="H177" s="122"/>
      <c r="I177" s="122"/>
      <c r="J177" s="112"/>
    </row>
    <row r="178" spans="2:10">
      <c r="B178" s="111"/>
      <c r="C178" s="111"/>
      <c r="D178" s="112"/>
      <c r="E178" s="112"/>
      <c r="F178" s="122"/>
      <c r="G178" s="122"/>
      <c r="H178" s="122"/>
      <c r="I178" s="122"/>
      <c r="J178" s="112"/>
    </row>
    <row r="179" spans="2:10">
      <c r="B179" s="111"/>
      <c r="C179" s="111"/>
      <c r="D179" s="112"/>
      <c r="E179" s="112"/>
      <c r="F179" s="122"/>
      <c r="G179" s="122"/>
      <c r="H179" s="122"/>
      <c r="I179" s="122"/>
      <c r="J179" s="112"/>
    </row>
    <row r="180" spans="2:10">
      <c r="B180" s="111"/>
      <c r="C180" s="111"/>
      <c r="D180" s="112"/>
      <c r="E180" s="112"/>
      <c r="F180" s="122"/>
      <c r="G180" s="122"/>
      <c r="H180" s="122"/>
      <c r="I180" s="122"/>
      <c r="J180" s="112"/>
    </row>
    <row r="181" spans="2:10">
      <c r="B181" s="111"/>
      <c r="C181" s="111"/>
      <c r="D181" s="112"/>
      <c r="E181" s="112"/>
      <c r="F181" s="122"/>
      <c r="G181" s="122"/>
      <c r="H181" s="122"/>
      <c r="I181" s="122"/>
      <c r="J181" s="112"/>
    </row>
    <row r="182" spans="2:10">
      <c r="B182" s="111"/>
      <c r="C182" s="111"/>
      <c r="D182" s="112"/>
      <c r="E182" s="112"/>
      <c r="F182" s="122"/>
      <c r="G182" s="122"/>
      <c r="H182" s="122"/>
      <c r="I182" s="122"/>
      <c r="J182" s="112"/>
    </row>
    <row r="183" spans="2:10">
      <c r="B183" s="111"/>
      <c r="C183" s="111"/>
      <c r="D183" s="112"/>
      <c r="E183" s="112"/>
      <c r="F183" s="122"/>
      <c r="G183" s="122"/>
      <c r="H183" s="122"/>
      <c r="I183" s="122"/>
      <c r="J183" s="112"/>
    </row>
    <row r="184" spans="2:10">
      <c r="B184" s="111"/>
      <c r="C184" s="111"/>
      <c r="D184" s="112"/>
      <c r="E184" s="112"/>
      <c r="F184" s="122"/>
      <c r="G184" s="122"/>
      <c r="H184" s="122"/>
      <c r="I184" s="122"/>
      <c r="J184" s="112"/>
    </row>
    <row r="185" spans="2:10">
      <c r="B185" s="111"/>
      <c r="C185" s="111"/>
      <c r="D185" s="112"/>
      <c r="E185" s="112"/>
      <c r="F185" s="122"/>
      <c r="G185" s="122"/>
      <c r="H185" s="122"/>
      <c r="I185" s="122"/>
      <c r="J185" s="112"/>
    </row>
    <row r="186" spans="2:10">
      <c r="B186" s="111"/>
      <c r="C186" s="111"/>
      <c r="D186" s="112"/>
      <c r="E186" s="112"/>
      <c r="F186" s="122"/>
      <c r="G186" s="122"/>
      <c r="H186" s="122"/>
      <c r="I186" s="122"/>
      <c r="J186" s="112"/>
    </row>
    <row r="187" spans="2:10">
      <c r="B187" s="111"/>
      <c r="C187" s="111"/>
      <c r="D187" s="112"/>
      <c r="E187" s="112"/>
      <c r="F187" s="122"/>
      <c r="G187" s="122"/>
      <c r="H187" s="122"/>
      <c r="I187" s="122"/>
      <c r="J187" s="112"/>
    </row>
    <row r="188" spans="2:10">
      <c r="B188" s="111"/>
      <c r="C188" s="111"/>
      <c r="D188" s="112"/>
      <c r="E188" s="112"/>
      <c r="F188" s="122"/>
      <c r="G188" s="122"/>
      <c r="H188" s="122"/>
      <c r="I188" s="122"/>
      <c r="J188" s="112"/>
    </row>
    <row r="189" spans="2:10">
      <c r="B189" s="111"/>
      <c r="C189" s="111"/>
      <c r="D189" s="112"/>
      <c r="E189" s="112"/>
      <c r="F189" s="122"/>
      <c r="G189" s="122"/>
      <c r="H189" s="122"/>
      <c r="I189" s="122"/>
      <c r="J189" s="112"/>
    </row>
    <row r="190" spans="2:10">
      <c r="B190" s="111"/>
      <c r="C190" s="111"/>
      <c r="D190" s="112"/>
      <c r="E190" s="112"/>
      <c r="F190" s="122"/>
      <c r="G190" s="122"/>
      <c r="H190" s="122"/>
      <c r="I190" s="122"/>
      <c r="J190" s="112"/>
    </row>
    <row r="191" spans="2:10">
      <c r="B191" s="111"/>
      <c r="C191" s="111"/>
      <c r="D191" s="112"/>
      <c r="E191" s="112"/>
      <c r="F191" s="122"/>
      <c r="G191" s="122"/>
      <c r="H191" s="122"/>
      <c r="I191" s="122"/>
      <c r="J191" s="112"/>
    </row>
    <row r="192" spans="2:10">
      <c r="B192" s="111"/>
      <c r="C192" s="111"/>
      <c r="D192" s="112"/>
      <c r="E192" s="112"/>
      <c r="F192" s="122"/>
      <c r="G192" s="122"/>
      <c r="H192" s="122"/>
      <c r="I192" s="122"/>
      <c r="J192" s="112"/>
    </row>
    <row r="193" spans="2:10">
      <c r="B193" s="111"/>
      <c r="C193" s="111"/>
      <c r="D193" s="112"/>
      <c r="E193" s="112"/>
      <c r="F193" s="122"/>
      <c r="G193" s="122"/>
      <c r="H193" s="122"/>
      <c r="I193" s="122"/>
      <c r="J193" s="112"/>
    </row>
    <row r="194" spans="2:10">
      <c r="B194" s="111"/>
      <c r="C194" s="111"/>
      <c r="D194" s="112"/>
      <c r="E194" s="112"/>
      <c r="F194" s="122"/>
      <c r="G194" s="122"/>
      <c r="H194" s="122"/>
      <c r="I194" s="122"/>
      <c r="J194" s="112"/>
    </row>
    <row r="195" spans="2:10">
      <c r="B195" s="111"/>
      <c r="C195" s="111"/>
      <c r="D195" s="112"/>
      <c r="E195" s="112"/>
      <c r="F195" s="122"/>
      <c r="G195" s="122"/>
      <c r="H195" s="122"/>
      <c r="I195" s="122"/>
      <c r="J195" s="112"/>
    </row>
    <row r="196" spans="2:10">
      <c r="B196" s="111"/>
      <c r="C196" s="111"/>
      <c r="D196" s="112"/>
      <c r="E196" s="112"/>
      <c r="F196" s="122"/>
      <c r="G196" s="122"/>
      <c r="H196" s="122"/>
      <c r="I196" s="122"/>
      <c r="J196" s="112"/>
    </row>
    <row r="197" spans="2:10">
      <c r="B197" s="111"/>
      <c r="C197" s="111"/>
      <c r="D197" s="112"/>
      <c r="E197" s="112"/>
      <c r="F197" s="122"/>
      <c r="G197" s="122"/>
      <c r="H197" s="122"/>
      <c r="I197" s="122"/>
      <c r="J197" s="112"/>
    </row>
    <row r="198" spans="2:10">
      <c r="B198" s="111"/>
      <c r="C198" s="111"/>
      <c r="D198" s="112"/>
      <c r="E198" s="112"/>
      <c r="F198" s="122"/>
      <c r="G198" s="122"/>
      <c r="H198" s="122"/>
      <c r="I198" s="122"/>
      <c r="J198" s="112"/>
    </row>
    <row r="199" spans="2:10">
      <c r="B199" s="111"/>
      <c r="C199" s="111"/>
      <c r="D199" s="112"/>
      <c r="E199" s="112"/>
      <c r="F199" s="122"/>
      <c r="G199" s="122"/>
      <c r="H199" s="122"/>
      <c r="I199" s="122"/>
      <c r="J199" s="112"/>
    </row>
    <row r="200" spans="2:10">
      <c r="B200" s="111"/>
      <c r="C200" s="111"/>
      <c r="D200" s="112"/>
      <c r="E200" s="112"/>
      <c r="F200" s="122"/>
      <c r="G200" s="122"/>
      <c r="H200" s="122"/>
      <c r="I200" s="122"/>
      <c r="J200" s="11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125</v>
      </c>
      <c r="C1" s="67" t="s" vm="1">
        <v>202</v>
      </c>
    </row>
    <row r="2" spans="2:11">
      <c r="B2" s="46" t="s">
        <v>124</v>
      </c>
      <c r="C2" s="67" t="s">
        <v>203</v>
      </c>
    </row>
    <row r="3" spans="2:11">
      <c r="B3" s="46" t="s">
        <v>126</v>
      </c>
      <c r="C3" s="67" t="s">
        <v>204</v>
      </c>
    </row>
    <row r="4" spans="2:11">
      <c r="B4" s="46" t="s">
        <v>127</v>
      </c>
      <c r="C4" s="67">
        <v>2142</v>
      </c>
    </row>
    <row r="6" spans="2:11" ht="26.25" customHeight="1">
      <c r="B6" s="137" t="s">
        <v>157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s="3" customFormat="1" ht="63">
      <c r="B7" s="47" t="s">
        <v>96</v>
      </c>
      <c r="C7" s="49" t="s">
        <v>97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64" t="s">
        <v>129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1905</v>
      </c>
      <c r="C10" s="68"/>
      <c r="D10" s="68"/>
      <c r="E10" s="68"/>
      <c r="F10" s="68"/>
      <c r="G10" s="68"/>
      <c r="H10" s="68"/>
      <c r="I10" s="117">
        <v>0</v>
      </c>
      <c r="J10" s="118">
        <v>0</v>
      </c>
      <c r="K10" s="118">
        <v>0</v>
      </c>
    </row>
    <row r="11" spans="2:11" ht="21" customHeight="1">
      <c r="B11" s="115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5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1"/>
      <c r="D110" s="122"/>
      <c r="E110" s="122"/>
      <c r="F110" s="122"/>
      <c r="G110" s="122"/>
      <c r="H110" s="122"/>
      <c r="I110" s="112"/>
      <c r="J110" s="112"/>
      <c r="K110" s="112"/>
    </row>
    <row r="111" spans="2:11">
      <c r="B111" s="111"/>
      <c r="C111" s="111"/>
      <c r="D111" s="122"/>
      <c r="E111" s="122"/>
      <c r="F111" s="122"/>
      <c r="G111" s="122"/>
      <c r="H111" s="122"/>
      <c r="I111" s="112"/>
      <c r="J111" s="112"/>
      <c r="K111" s="112"/>
    </row>
    <row r="112" spans="2:11">
      <c r="B112" s="111"/>
      <c r="C112" s="111"/>
      <c r="D112" s="122"/>
      <c r="E112" s="122"/>
      <c r="F112" s="122"/>
      <c r="G112" s="122"/>
      <c r="H112" s="122"/>
      <c r="I112" s="112"/>
      <c r="J112" s="112"/>
      <c r="K112" s="112"/>
    </row>
    <row r="113" spans="2:11">
      <c r="B113" s="111"/>
      <c r="C113" s="111"/>
      <c r="D113" s="122"/>
      <c r="E113" s="122"/>
      <c r="F113" s="122"/>
      <c r="G113" s="122"/>
      <c r="H113" s="122"/>
      <c r="I113" s="112"/>
      <c r="J113" s="112"/>
      <c r="K113" s="112"/>
    </row>
    <row r="114" spans="2:11">
      <c r="B114" s="111"/>
      <c r="C114" s="111"/>
      <c r="D114" s="122"/>
      <c r="E114" s="122"/>
      <c r="F114" s="122"/>
      <c r="G114" s="122"/>
      <c r="H114" s="122"/>
      <c r="I114" s="112"/>
      <c r="J114" s="112"/>
      <c r="K114" s="112"/>
    </row>
    <row r="115" spans="2:11">
      <c r="B115" s="111"/>
      <c r="C115" s="111"/>
      <c r="D115" s="122"/>
      <c r="E115" s="122"/>
      <c r="F115" s="122"/>
      <c r="G115" s="122"/>
      <c r="H115" s="122"/>
      <c r="I115" s="112"/>
      <c r="J115" s="112"/>
      <c r="K115" s="112"/>
    </row>
    <row r="116" spans="2:11">
      <c r="B116" s="111"/>
      <c r="C116" s="111"/>
      <c r="D116" s="122"/>
      <c r="E116" s="122"/>
      <c r="F116" s="122"/>
      <c r="G116" s="122"/>
      <c r="H116" s="122"/>
      <c r="I116" s="112"/>
      <c r="J116" s="112"/>
      <c r="K116" s="112"/>
    </row>
    <row r="117" spans="2:11">
      <c r="B117" s="111"/>
      <c r="C117" s="111"/>
      <c r="D117" s="122"/>
      <c r="E117" s="122"/>
      <c r="F117" s="122"/>
      <c r="G117" s="122"/>
      <c r="H117" s="122"/>
      <c r="I117" s="112"/>
      <c r="J117" s="112"/>
      <c r="K117" s="112"/>
    </row>
    <row r="118" spans="2:11">
      <c r="B118" s="111"/>
      <c r="C118" s="111"/>
      <c r="D118" s="122"/>
      <c r="E118" s="122"/>
      <c r="F118" s="122"/>
      <c r="G118" s="122"/>
      <c r="H118" s="122"/>
      <c r="I118" s="112"/>
      <c r="J118" s="112"/>
      <c r="K118" s="112"/>
    </row>
    <row r="119" spans="2:11">
      <c r="B119" s="111"/>
      <c r="C119" s="111"/>
      <c r="D119" s="122"/>
      <c r="E119" s="122"/>
      <c r="F119" s="122"/>
      <c r="G119" s="122"/>
      <c r="H119" s="122"/>
      <c r="I119" s="112"/>
      <c r="J119" s="112"/>
      <c r="K119" s="112"/>
    </row>
    <row r="120" spans="2:11">
      <c r="B120" s="111"/>
      <c r="C120" s="111"/>
      <c r="D120" s="122"/>
      <c r="E120" s="122"/>
      <c r="F120" s="122"/>
      <c r="G120" s="122"/>
      <c r="H120" s="122"/>
      <c r="I120" s="112"/>
      <c r="J120" s="112"/>
      <c r="K120" s="112"/>
    </row>
    <row r="121" spans="2:11">
      <c r="B121" s="111"/>
      <c r="C121" s="111"/>
      <c r="D121" s="122"/>
      <c r="E121" s="122"/>
      <c r="F121" s="122"/>
      <c r="G121" s="122"/>
      <c r="H121" s="122"/>
      <c r="I121" s="112"/>
      <c r="J121" s="112"/>
      <c r="K121" s="112"/>
    </row>
    <row r="122" spans="2:11">
      <c r="B122" s="111"/>
      <c r="C122" s="111"/>
      <c r="D122" s="122"/>
      <c r="E122" s="122"/>
      <c r="F122" s="122"/>
      <c r="G122" s="122"/>
      <c r="H122" s="122"/>
      <c r="I122" s="112"/>
      <c r="J122" s="112"/>
      <c r="K122" s="112"/>
    </row>
    <row r="123" spans="2:11">
      <c r="B123" s="111"/>
      <c r="C123" s="111"/>
      <c r="D123" s="122"/>
      <c r="E123" s="122"/>
      <c r="F123" s="122"/>
      <c r="G123" s="122"/>
      <c r="H123" s="122"/>
      <c r="I123" s="112"/>
      <c r="J123" s="112"/>
      <c r="K123" s="112"/>
    </row>
    <row r="124" spans="2:11">
      <c r="B124" s="111"/>
      <c r="C124" s="111"/>
      <c r="D124" s="122"/>
      <c r="E124" s="122"/>
      <c r="F124" s="122"/>
      <c r="G124" s="122"/>
      <c r="H124" s="122"/>
      <c r="I124" s="112"/>
      <c r="J124" s="112"/>
      <c r="K124" s="112"/>
    </row>
    <row r="125" spans="2:11">
      <c r="B125" s="111"/>
      <c r="C125" s="111"/>
      <c r="D125" s="122"/>
      <c r="E125" s="122"/>
      <c r="F125" s="122"/>
      <c r="G125" s="122"/>
      <c r="H125" s="122"/>
      <c r="I125" s="112"/>
      <c r="J125" s="112"/>
      <c r="K125" s="112"/>
    </row>
    <row r="126" spans="2:11">
      <c r="B126" s="111"/>
      <c r="C126" s="111"/>
      <c r="D126" s="122"/>
      <c r="E126" s="122"/>
      <c r="F126" s="122"/>
      <c r="G126" s="122"/>
      <c r="H126" s="122"/>
      <c r="I126" s="112"/>
      <c r="J126" s="112"/>
      <c r="K126" s="112"/>
    </row>
    <row r="127" spans="2:11">
      <c r="B127" s="111"/>
      <c r="C127" s="111"/>
      <c r="D127" s="122"/>
      <c r="E127" s="122"/>
      <c r="F127" s="122"/>
      <c r="G127" s="122"/>
      <c r="H127" s="122"/>
      <c r="I127" s="112"/>
      <c r="J127" s="112"/>
      <c r="K127" s="112"/>
    </row>
    <row r="128" spans="2:11">
      <c r="B128" s="111"/>
      <c r="C128" s="111"/>
      <c r="D128" s="122"/>
      <c r="E128" s="122"/>
      <c r="F128" s="122"/>
      <c r="G128" s="122"/>
      <c r="H128" s="122"/>
      <c r="I128" s="112"/>
      <c r="J128" s="112"/>
      <c r="K128" s="112"/>
    </row>
    <row r="129" spans="2:11">
      <c r="B129" s="111"/>
      <c r="C129" s="111"/>
      <c r="D129" s="122"/>
      <c r="E129" s="122"/>
      <c r="F129" s="122"/>
      <c r="G129" s="122"/>
      <c r="H129" s="122"/>
      <c r="I129" s="112"/>
      <c r="J129" s="112"/>
      <c r="K129" s="112"/>
    </row>
    <row r="130" spans="2:11">
      <c r="B130" s="111"/>
      <c r="C130" s="111"/>
      <c r="D130" s="122"/>
      <c r="E130" s="122"/>
      <c r="F130" s="122"/>
      <c r="G130" s="122"/>
      <c r="H130" s="122"/>
      <c r="I130" s="112"/>
      <c r="J130" s="112"/>
      <c r="K130" s="112"/>
    </row>
    <row r="131" spans="2:11">
      <c r="B131" s="111"/>
      <c r="C131" s="111"/>
      <c r="D131" s="122"/>
      <c r="E131" s="122"/>
      <c r="F131" s="122"/>
      <c r="G131" s="122"/>
      <c r="H131" s="122"/>
      <c r="I131" s="112"/>
      <c r="J131" s="112"/>
      <c r="K131" s="112"/>
    </row>
    <row r="132" spans="2:11">
      <c r="B132" s="111"/>
      <c r="C132" s="111"/>
      <c r="D132" s="122"/>
      <c r="E132" s="122"/>
      <c r="F132" s="122"/>
      <c r="G132" s="122"/>
      <c r="H132" s="122"/>
      <c r="I132" s="112"/>
      <c r="J132" s="112"/>
      <c r="K132" s="112"/>
    </row>
    <row r="133" spans="2:11">
      <c r="B133" s="111"/>
      <c r="C133" s="111"/>
      <c r="D133" s="122"/>
      <c r="E133" s="122"/>
      <c r="F133" s="122"/>
      <c r="G133" s="122"/>
      <c r="H133" s="122"/>
      <c r="I133" s="112"/>
      <c r="J133" s="112"/>
      <c r="K133" s="112"/>
    </row>
    <row r="134" spans="2:11">
      <c r="B134" s="111"/>
      <c r="C134" s="111"/>
      <c r="D134" s="122"/>
      <c r="E134" s="122"/>
      <c r="F134" s="122"/>
      <c r="G134" s="122"/>
      <c r="H134" s="122"/>
      <c r="I134" s="112"/>
      <c r="J134" s="112"/>
      <c r="K134" s="112"/>
    </row>
    <row r="135" spans="2:11">
      <c r="B135" s="111"/>
      <c r="C135" s="111"/>
      <c r="D135" s="122"/>
      <c r="E135" s="122"/>
      <c r="F135" s="122"/>
      <c r="G135" s="122"/>
      <c r="H135" s="122"/>
      <c r="I135" s="112"/>
      <c r="J135" s="112"/>
      <c r="K135" s="112"/>
    </row>
    <row r="136" spans="2:11">
      <c r="B136" s="111"/>
      <c r="C136" s="111"/>
      <c r="D136" s="122"/>
      <c r="E136" s="122"/>
      <c r="F136" s="122"/>
      <c r="G136" s="122"/>
      <c r="H136" s="122"/>
      <c r="I136" s="112"/>
      <c r="J136" s="112"/>
      <c r="K136" s="112"/>
    </row>
    <row r="137" spans="2:11">
      <c r="B137" s="111"/>
      <c r="C137" s="111"/>
      <c r="D137" s="122"/>
      <c r="E137" s="122"/>
      <c r="F137" s="122"/>
      <c r="G137" s="122"/>
      <c r="H137" s="122"/>
      <c r="I137" s="112"/>
      <c r="J137" s="112"/>
      <c r="K137" s="112"/>
    </row>
    <row r="138" spans="2:11">
      <c r="B138" s="111"/>
      <c r="C138" s="111"/>
      <c r="D138" s="122"/>
      <c r="E138" s="122"/>
      <c r="F138" s="122"/>
      <c r="G138" s="122"/>
      <c r="H138" s="122"/>
      <c r="I138" s="112"/>
      <c r="J138" s="112"/>
      <c r="K138" s="112"/>
    </row>
    <row r="139" spans="2:11">
      <c r="B139" s="111"/>
      <c r="C139" s="111"/>
      <c r="D139" s="122"/>
      <c r="E139" s="122"/>
      <c r="F139" s="122"/>
      <c r="G139" s="122"/>
      <c r="H139" s="122"/>
      <c r="I139" s="112"/>
      <c r="J139" s="112"/>
      <c r="K139" s="112"/>
    </row>
    <row r="140" spans="2:11">
      <c r="B140" s="111"/>
      <c r="C140" s="111"/>
      <c r="D140" s="122"/>
      <c r="E140" s="122"/>
      <c r="F140" s="122"/>
      <c r="G140" s="122"/>
      <c r="H140" s="122"/>
      <c r="I140" s="112"/>
      <c r="J140" s="112"/>
      <c r="K140" s="112"/>
    </row>
    <row r="141" spans="2:11">
      <c r="B141" s="111"/>
      <c r="C141" s="111"/>
      <c r="D141" s="122"/>
      <c r="E141" s="122"/>
      <c r="F141" s="122"/>
      <c r="G141" s="122"/>
      <c r="H141" s="122"/>
      <c r="I141" s="112"/>
      <c r="J141" s="112"/>
      <c r="K141" s="112"/>
    </row>
    <row r="142" spans="2:11">
      <c r="B142" s="111"/>
      <c r="C142" s="111"/>
      <c r="D142" s="122"/>
      <c r="E142" s="122"/>
      <c r="F142" s="122"/>
      <c r="G142" s="122"/>
      <c r="H142" s="122"/>
      <c r="I142" s="112"/>
      <c r="J142" s="112"/>
      <c r="K142" s="112"/>
    </row>
    <row r="143" spans="2:11">
      <c r="B143" s="111"/>
      <c r="C143" s="111"/>
      <c r="D143" s="122"/>
      <c r="E143" s="122"/>
      <c r="F143" s="122"/>
      <c r="G143" s="122"/>
      <c r="H143" s="122"/>
      <c r="I143" s="112"/>
      <c r="J143" s="112"/>
      <c r="K143" s="112"/>
    </row>
    <row r="144" spans="2:11">
      <c r="B144" s="111"/>
      <c r="C144" s="111"/>
      <c r="D144" s="122"/>
      <c r="E144" s="122"/>
      <c r="F144" s="122"/>
      <c r="G144" s="122"/>
      <c r="H144" s="122"/>
      <c r="I144" s="112"/>
      <c r="J144" s="112"/>
      <c r="K144" s="112"/>
    </row>
    <row r="145" spans="2:11">
      <c r="B145" s="111"/>
      <c r="C145" s="111"/>
      <c r="D145" s="122"/>
      <c r="E145" s="122"/>
      <c r="F145" s="122"/>
      <c r="G145" s="122"/>
      <c r="H145" s="122"/>
      <c r="I145" s="112"/>
      <c r="J145" s="112"/>
      <c r="K145" s="112"/>
    </row>
    <row r="146" spans="2:11">
      <c r="B146" s="111"/>
      <c r="C146" s="111"/>
      <c r="D146" s="122"/>
      <c r="E146" s="122"/>
      <c r="F146" s="122"/>
      <c r="G146" s="122"/>
      <c r="H146" s="122"/>
      <c r="I146" s="112"/>
      <c r="J146" s="112"/>
      <c r="K146" s="112"/>
    </row>
    <row r="147" spans="2:11">
      <c r="B147" s="111"/>
      <c r="C147" s="111"/>
      <c r="D147" s="122"/>
      <c r="E147" s="122"/>
      <c r="F147" s="122"/>
      <c r="G147" s="122"/>
      <c r="H147" s="122"/>
      <c r="I147" s="112"/>
      <c r="J147" s="112"/>
      <c r="K147" s="112"/>
    </row>
    <row r="148" spans="2:11">
      <c r="B148" s="111"/>
      <c r="C148" s="111"/>
      <c r="D148" s="122"/>
      <c r="E148" s="122"/>
      <c r="F148" s="122"/>
      <c r="G148" s="122"/>
      <c r="H148" s="122"/>
      <c r="I148" s="112"/>
      <c r="J148" s="112"/>
      <c r="K148" s="112"/>
    </row>
    <row r="149" spans="2:11">
      <c r="B149" s="111"/>
      <c r="C149" s="111"/>
      <c r="D149" s="122"/>
      <c r="E149" s="122"/>
      <c r="F149" s="122"/>
      <c r="G149" s="122"/>
      <c r="H149" s="122"/>
      <c r="I149" s="112"/>
      <c r="J149" s="112"/>
      <c r="K149" s="112"/>
    </row>
    <row r="150" spans="2:11">
      <c r="B150" s="111"/>
      <c r="C150" s="111"/>
      <c r="D150" s="122"/>
      <c r="E150" s="122"/>
      <c r="F150" s="122"/>
      <c r="G150" s="122"/>
      <c r="H150" s="122"/>
      <c r="I150" s="112"/>
      <c r="J150" s="112"/>
      <c r="K150" s="112"/>
    </row>
    <row r="151" spans="2:11">
      <c r="B151" s="111"/>
      <c r="C151" s="111"/>
      <c r="D151" s="122"/>
      <c r="E151" s="122"/>
      <c r="F151" s="122"/>
      <c r="G151" s="122"/>
      <c r="H151" s="122"/>
      <c r="I151" s="112"/>
      <c r="J151" s="112"/>
      <c r="K151" s="112"/>
    </row>
    <row r="152" spans="2:11">
      <c r="B152" s="111"/>
      <c r="C152" s="111"/>
      <c r="D152" s="122"/>
      <c r="E152" s="122"/>
      <c r="F152" s="122"/>
      <c r="G152" s="122"/>
      <c r="H152" s="122"/>
      <c r="I152" s="112"/>
      <c r="J152" s="112"/>
      <c r="K152" s="112"/>
    </row>
    <row r="153" spans="2:11">
      <c r="B153" s="111"/>
      <c r="C153" s="111"/>
      <c r="D153" s="122"/>
      <c r="E153" s="122"/>
      <c r="F153" s="122"/>
      <c r="G153" s="122"/>
      <c r="H153" s="122"/>
      <c r="I153" s="112"/>
      <c r="J153" s="112"/>
      <c r="K153" s="112"/>
    </row>
    <row r="154" spans="2:11">
      <c r="B154" s="111"/>
      <c r="C154" s="111"/>
      <c r="D154" s="122"/>
      <c r="E154" s="122"/>
      <c r="F154" s="122"/>
      <c r="G154" s="122"/>
      <c r="H154" s="122"/>
      <c r="I154" s="112"/>
      <c r="J154" s="112"/>
      <c r="K154" s="112"/>
    </row>
    <row r="155" spans="2:11">
      <c r="B155" s="111"/>
      <c r="C155" s="111"/>
      <c r="D155" s="122"/>
      <c r="E155" s="122"/>
      <c r="F155" s="122"/>
      <c r="G155" s="122"/>
      <c r="H155" s="122"/>
      <c r="I155" s="112"/>
      <c r="J155" s="112"/>
      <c r="K155" s="112"/>
    </row>
    <row r="156" spans="2:11">
      <c r="B156" s="111"/>
      <c r="C156" s="111"/>
      <c r="D156" s="122"/>
      <c r="E156" s="122"/>
      <c r="F156" s="122"/>
      <c r="G156" s="122"/>
      <c r="H156" s="122"/>
      <c r="I156" s="112"/>
      <c r="J156" s="112"/>
      <c r="K156" s="112"/>
    </row>
    <row r="157" spans="2:11">
      <c r="B157" s="111"/>
      <c r="C157" s="111"/>
      <c r="D157" s="122"/>
      <c r="E157" s="122"/>
      <c r="F157" s="122"/>
      <c r="G157" s="122"/>
      <c r="H157" s="122"/>
      <c r="I157" s="112"/>
      <c r="J157" s="112"/>
      <c r="K157" s="112"/>
    </row>
    <row r="158" spans="2:11">
      <c r="B158" s="111"/>
      <c r="C158" s="111"/>
      <c r="D158" s="122"/>
      <c r="E158" s="122"/>
      <c r="F158" s="122"/>
      <c r="G158" s="122"/>
      <c r="H158" s="122"/>
      <c r="I158" s="112"/>
      <c r="J158" s="112"/>
      <c r="K158" s="112"/>
    </row>
    <row r="159" spans="2:11">
      <c r="B159" s="111"/>
      <c r="C159" s="111"/>
      <c r="D159" s="122"/>
      <c r="E159" s="122"/>
      <c r="F159" s="122"/>
      <c r="G159" s="122"/>
      <c r="H159" s="122"/>
      <c r="I159" s="112"/>
      <c r="J159" s="112"/>
      <c r="K159" s="112"/>
    </row>
    <row r="160" spans="2:11">
      <c r="B160" s="111"/>
      <c r="C160" s="111"/>
      <c r="D160" s="122"/>
      <c r="E160" s="122"/>
      <c r="F160" s="122"/>
      <c r="G160" s="122"/>
      <c r="H160" s="122"/>
      <c r="I160" s="112"/>
      <c r="J160" s="112"/>
      <c r="K160" s="112"/>
    </row>
    <row r="161" spans="2:11">
      <c r="B161" s="111"/>
      <c r="C161" s="111"/>
      <c r="D161" s="122"/>
      <c r="E161" s="122"/>
      <c r="F161" s="122"/>
      <c r="G161" s="122"/>
      <c r="H161" s="122"/>
      <c r="I161" s="112"/>
      <c r="J161" s="112"/>
      <c r="K161" s="112"/>
    </row>
    <row r="162" spans="2:11">
      <c r="B162" s="111"/>
      <c r="C162" s="111"/>
      <c r="D162" s="122"/>
      <c r="E162" s="122"/>
      <c r="F162" s="122"/>
      <c r="G162" s="122"/>
      <c r="H162" s="122"/>
      <c r="I162" s="112"/>
      <c r="J162" s="112"/>
      <c r="K162" s="112"/>
    </row>
    <row r="163" spans="2:11">
      <c r="B163" s="111"/>
      <c r="C163" s="111"/>
      <c r="D163" s="122"/>
      <c r="E163" s="122"/>
      <c r="F163" s="122"/>
      <c r="G163" s="122"/>
      <c r="H163" s="122"/>
      <c r="I163" s="112"/>
      <c r="J163" s="112"/>
      <c r="K163" s="112"/>
    </row>
    <row r="164" spans="2:11">
      <c r="B164" s="111"/>
      <c r="C164" s="111"/>
      <c r="D164" s="122"/>
      <c r="E164" s="122"/>
      <c r="F164" s="122"/>
      <c r="G164" s="122"/>
      <c r="H164" s="122"/>
      <c r="I164" s="112"/>
      <c r="J164" s="112"/>
      <c r="K164" s="112"/>
    </row>
    <row r="165" spans="2:11">
      <c r="B165" s="111"/>
      <c r="C165" s="111"/>
      <c r="D165" s="122"/>
      <c r="E165" s="122"/>
      <c r="F165" s="122"/>
      <c r="G165" s="122"/>
      <c r="H165" s="122"/>
      <c r="I165" s="112"/>
      <c r="J165" s="112"/>
      <c r="K165" s="112"/>
    </row>
    <row r="166" spans="2:11">
      <c r="B166" s="111"/>
      <c r="C166" s="111"/>
      <c r="D166" s="122"/>
      <c r="E166" s="122"/>
      <c r="F166" s="122"/>
      <c r="G166" s="122"/>
      <c r="H166" s="122"/>
      <c r="I166" s="112"/>
      <c r="J166" s="112"/>
      <c r="K166" s="112"/>
    </row>
    <row r="167" spans="2:11">
      <c r="B167" s="111"/>
      <c r="C167" s="111"/>
      <c r="D167" s="122"/>
      <c r="E167" s="122"/>
      <c r="F167" s="122"/>
      <c r="G167" s="122"/>
      <c r="H167" s="122"/>
      <c r="I167" s="112"/>
      <c r="J167" s="112"/>
      <c r="K167" s="112"/>
    </row>
    <row r="168" spans="2:11">
      <c r="B168" s="111"/>
      <c r="C168" s="111"/>
      <c r="D168" s="122"/>
      <c r="E168" s="122"/>
      <c r="F168" s="122"/>
      <c r="G168" s="122"/>
      <c r="H168" s="122"/>
      <c r="I168" s="112"/>
      <c r="J168" s="112"/>
      <c r="K168" s="112"/>
    </row>
    <row r="169" spans="2:11">
      <c r="B169" s="111"/>
      <c r="C169" s="111"/>
      <c r="D169" s="122"/>
      <c r="E169" s="122"/>
      <c r="F169" s="122"/>
      <c r="G169" s="122"/>
      <c r="H169" s="122"/>
      <c r="I169" s="112"/>
      <c r="J169" s="112"/>
      <c r="K169" s="112"/>
    </row>
    <row r="170" spans="2:11">
      <c r="B170" s="111"/>
      <c r="C170" s="111"/>
      <c r="D170" s="122"/>
      <c r="E170" s="122"/>
      <c r="F170" s="122"/>
      <c r="G170" s="122"/>
      <c r="H170" s="122"/>
      <c r="I170" s="112"/>
      <c r="J170" s="112"/>
      <c r="K170" s="112"/>
    </row>
    <row r="171" spans="2:11">
      <c r="B171" s="111"/>
      <c r="C171" s="111"/>
      <c r="D171" s="122"/>
      <c r="E171" s="122"/>
      <c r="F171" s="122"/>
      <c r="G171" s="122"/>
      <c r="H171" s="122"/>
      <c r="I171" s="112"/>
      <c r="J171" s="112"/>
      <c r="K171" s="112"/>
    </row>
    <row r="172" spans="2:11">
      <c r="B172" s="111"/>
      <c r="C172" s="111"/>
      <c r="D172" s="122"/>
      <c r="E172" s="122"/>
      <c r="F172" s="122"/>
      <c r="G172" s="122"/>
      <c r="H172" s="122"/>
      <c r="I172" s="112"/>
      <c r="J172" s="112"/>
      <c r="K172" s="112"/>
    </row>
    <row r="173" spans="2:11">
      <c r="B173" s="111"/>
      <c r="C173" s="111"/>
      <c r="D173" s="122"/>
      <c r="E173" s="122"/>
      <c r="F173" s="122"/>
      <c r="G173" s="122"/>
      <c r="H173" s="122"/>
      <c r="I173" s="112"/>
      <c r="J173" s="112"/>
      <c r="K173" s="112"/>
    </row>
    <row r="174" spans="2:11">
      <c r="B174" s="111"/>
      <c r="C174" s="111"/>
      <c r="D174" s="122"/>
      <c r="E174" s="122"/>
      <c r="F174" s="122"/>
      <c r="G174" s="122"/>
      <c r="H174" s="122"/>
      <c r="I174" s="112"/>
      <c r="J174" s="112"/>
      <c r="K174" s="112"/>
    </row>
    <row r="175" spans="2:11">
      <c r="B175" s="111"/>
      <c r="C175" s="111"/>
      <c r="D175" s="122"/>
      <c r="E175" s="122"/>
      <c r="F175" s="122"/>
      <c r="G175" s="122"/>
      <c r="H175" s="122"/>
      <c r="I175" s="112"/>
      <c r="J175" s="112"/>
      <c r="K175" s="112"/>
    </row>
    <row r="176" spans="2:11">
      <c r="B176" s="111"/>
      <c r="C176" s="111"/>
      <c r="D176" s="122"/>
      <c r="E176" s="122"/>
      <c r="F176" s="122"/>
      <c r="G176" s="122"/>
      <c r="H176" s="122"/>
      <c r="I176" s="112"/>
      <c r="J176" s="112"/>
      <c r="K176" s="112"/>
    </row>
    <row r="177" spans="2:11">
      <c r="B177" s="111"/>
      <c r="C177" s="111"/>
      <c r="D177" s="122"/>
      <c r="E177" s="122"/>
      <c r="F177" s="122"/>
      <c r="G177" s="122"/>
      <c r="H177" s="122"/>
      <c r="I177" s="112"/>
      <c r="J177" s="112"/>
      <c r="K177" s="112"/>
    </row>
    <row r="178" spans="2:11">
      <c r="B178" s="111"/>
      <c r="C178" s="111"/>
      <c r="D178" s="122"/>
      <c r="E178" s="122"/>
      <c r="F178" s="122"/>
      <c r="G178" s="122"/>
      <c r="H178" s="122"/>
      <c r="I178" s="112"/>
      <c r="J178" s="112"/>
      <c r="K178" s="112"/>
    </row>
    <row r="179" spans="2:11">
      <c r="B179" s="111"/>
      <c r="C179" s="111"/>
      <c r="D179" s="122"/>
      <c r="E179" s="122"/>
      <c r="F179" s="122"/>
      <c r="G179" s="122"/>
      <c r="H179" s="122"/>
      <c r="I179" s="112"/>
      <c r="J179" s="112"/>
      <c r="K179" s="112"/>
    </row>
    <row r="180" spans="2:11">
      <c r="B180" s="111"/>
      <c r="C180" s="111"/>
      <c r="D180" s="122"/>
      <c r="E180" s="122"/>
      <c r="F180" s="122"/>
      <c r="G180" s="122"/>
      <c r="H180" s="122"/>
      <c r="I180" s="112"/>
      <c r="J180" s="112"/>
      <c r="K180" s="112"/>
    </row>
    <row r="181" spans="2:11">
      <c r="B181" s="111"/>
      <c r="C181" s="111"/>
      <c r="D181" s="122"/>
      <c r="E181" s="122"/>
      <c r="F181" s="122"/>
      <c r="G181" s="122"/>
      <c r="H181" s="122"/>
      <c r="I181" s="112"/>
      <c r="J181" s="112"/>
      <c r="K181" s="112"/>
    </row>
    <row r="182" spans="2:11">
      <c r="B182" s="111"/>
      <c r="C182" s="111"/>
      <c r="D182" s="122"/>
      <c r="E182" s="122"/>
      <c r="F182" s="122"/>
      <c r="G182" s="122"/>
      <c r="H182" s="122"/>
      <c r="I182" s="112"/>
      <c r="J182" s="112"/>
      <c r="K182" s="112"/>
    </row>
    <row r="183" spans="2:11">
      <c r="B183" s="111"/>
      <c r="C183" s="111"/>
      <c r="D183" s="122"/>
      <c r="E183" s="122"/>
      <c r="F183" s="122"/>
      <c r="G183" s="122"/>
      <c r="H183" s="122"/>
      <c r="I183" s="112"/>
      <c r="J183" s="112"/>
      <c r="K183" s="112"/>
    </row>
    <row r="184" spans="2:11">
      <c r="B184" s="111"/>
      <c r="C184" s="111"/>
      <c r="D184" s="122"/>
      <c r="E184" s="122"/>
      <c r="F184" s="122"/>
      <c r="G184" s="122"/>
      <c r="H184" s="122"/>
      <c r="I184" s="112"/>
      <c r="J184" s="112"/>
      <c r="K184" s="112"/>
    </row>
    <row r="185" spans="2:11">
      <c r="B185" s="111"/>
      <c r="C185" s="111"/>
      <c r="D185" s="122"/>
      <c r="E185" s="122"/>
      <c r="F185" s="122"/>
      <c r="G185" s="122"/>
      <c r="H185" s="122"/>
      <c r="I185" s="112"/>
      <c r="J185" s="112"/>
      <c r="K185" s="112"/>
    </row>
    <row r="186" spans="2:11">
      <c r="B186" s="111"/>
      <c r="C186" s="111"/>
      <c r="D186" s="122"/>
      <c r="E186" s="122"/>
      <c r="F186" s="122"/>
      <c r="G186" s="122"/>
      <c r="H186" s="122"/>
      <c r="I186" s="112"/>
      <c r="J186" s="112"/>
      <c r="K186" s="112"/>
    </row>
    <row r="187" spans="2:11">
      <c r="B187" s="111"/>
      <c r="C187" s="111"/>
      <c r="D187" s="122"/>
      <c r="E187" s="122"/>
      <c r="F187" s="122"/>
      <c r="G187" s="122"/>
      <c r="H187" s="122"/>
      <c r="I187" s="112"/>
      <c r="J187" s="112"/>
      <c r="K187" s="112"/>
    </row>
    <row r="188" spans="2:11">
      <c r="B188" s="111"/>
      <c r="C188" s="111"/>
      <c r="D188" s="122"/>
      <c r="E188" s="122"/>
      <c r="F188" s="122"/>
      <c r="G188" s="122"/>
      <c r="H188" s="122"/>
      <c r="I188" s="112"/>
      <c r="J188" s="112"/>
      <c r="K188" s="112"/>
    </row>
    <row r="189" spans="2:11">
      <c r="B189" s="111"/>
      <c r="C189" s="111"/>
      <c r="D189" s="122"/>
      <c r="E189" s="122"/>
      <c r="F189" s="122"/>
      <c r="G189" s="122"/>
      <c r="H189" s="122"/>
      <c r="I189" s="112"/>
      <c r="J189" s="112"/>
      <c r="K189" s="112"/>
    </row>
    <row r="190" spans="2:11">
      <c r="B190" s="111"/>
      <c r="C190" s="111"/>
      <c r="D190" s="122"/>
      <c r="E190" s="122"/>
      <c r="F190" s="122"/>
      <c r="G190" s="122"/>
      <c r="H190" s="122"/>
      <c r="I190" s="112"/>
      <c r="J190" s="112"/>
      <c r="K190" s="112"/>
    </row>
    <row r="191" spans="2:11">
      <c r="B191" s="111"/>
      <c r="C191" s="111"/>
      <c r="D191" s="122"/>
      <c r="E191" s="122"/>
      <c r="F191" s="122"/>
      <c r="G191" s="122"/>
      <c r="H191" s="122"/>
      <c r="I191" s="112"/>
      <c r="J191" s="112"/>
      <c r="K191" s="112"/>
    </row>
    <row r="192" spans="2:11">
      <c r="B192" s="111"/>
      <c r="C192" s="111"/>
      <c r="D192" s="122"/>
      <c r="E192" s="122"/>
      <c r="F192" s="122"/>
      <c r="G192" s="122"/>
      <c r="H192" s="122"/>
      <c r="I192" s="112"/>
      <c r="J192" s="112"/>
      <c r="K192" s="112"/>
    </row>
    <row r="193" spans="2:11">
      <c r="B193" s="111"/>
      <c r="C193" s="111"/>
      <c r="D193" s="122"/>
      <c r="E193" s="122"/>
      <c r="F193" s="122"/>
      <c r="G193" s="122"/>
      <c r="H193" s="122"/>
      <c r="I193" s="112"/>
      <c r="J193" s="112"/>
      <c r="K193" s="112"/>
    </row>
    <row r="194" spans="2:11">
      <c r="B194" s="111"/>
      <c r="C194" s="111"/>
      <c r="D194" s="122"/>
      <c r="E194" s="122"/>
      <c r="F194" s="122"/>
      <c r="G194" s="122"/>
      <c r="H194" s="122"/>
      <c r="I194" s="112"/>
      <c r="J194" s="112"/>
      <c r="K194" s="112"/>
    </row>
    <row r="195" spans="2:11">
      <c r="B195" s="111"/>
      <c r="C195" s="111"/>
      <c r="D195" s="122"/>
      <c r="E195" s="122"/>
      <c r="F195" s="122"/>
      <c r="G195" s="122"/>
      <c r="H195" s="122"/>
      <c r="I195" s="112"/>
      <c r="J195" s="112"/>
      <c r="K195" s="112"/>
    </row>
    <row r="196" spans="2:11">
      <c r="B196" s="111"/>
      <c r="C196" s="111"/>
      <c r="D196" s="122"/>
      <c r="E196" s="122"/>
      <c r="F196" s="122"/>
      <c r="G196" s="122"/>
      <c r="H196" s="122"/>
      <c r="I196" s="112"/>
      <c r="J196" s="112"/>
      <c r="K196" s="112"/>
    </row>
    <row r="197" spans="2:11">
      <c r="B197" s="111"/>
      <c r="C197" s="111"/>
      <c r="D197" s="122"/>
      <c r="E197" s="122"/>
      <c r="F197" s="122"/>
      <c r="G197" s="122"/>
      <c r="H197" s="122"/>
      <c r="I197" s="112"/>
      <c r="J197" s="112"/>
      <c r="K197" s="112"/>
    </row>
    <row r="198" spans="2:11">
      <c r="B198" s="111"/>
      <c r="C198" s="111"/>
      <c r="D198" s="122"/>
      <c r="E198" s="122"/>
      <c r="F198" s="122"/>
      <c r="G198" s="122"/>
      <c r="H198" s="122"/>
      <c r="I198" s="112"/>
      <c r="J198" s="112"/>
      <c r="K198" s="112"/>
    </row>
    <row r="199" spans="2:11">
      <c r="B199" s="111"/>
      <c r="C199" s="111"/>
      <c r="D199" s="122"/>
      <c r="E199" s="122"/>
      <c r="F199" s="122"/>
      <c r="G199" s="122"/>
      <c r="H199" s="122"/>
      <c r="I199" s="112"/>
      <c r="J199" s="112"/>
      <c r="K199" s="112"/>
    </row>
    <row r="200" spans="2:11">
      <c r="B200" s="111"/>
      <c r="C200" s="111"/>
      <c r="D200" s="122"/>
      <c r="E200" s="122"/>
      <c r="F200" s="122"/>
      <c r="G200" s="122"/>
      <c r="H200" s="122"/>
      <c r="I200" s="112"/>
      <c r="J200" s="112"/>
      <c r="K200" s="112"/>
    </row>
    <row r="201" spans="2:11">
      <c r="B201" s="111"/>
      <c r="C201" s="111"/>
      <c r="D201" s="122"/>
      <c r="E201" s="122"/>
      <c r="F201" s="122"/>
      <c r="G201" s="122"/>
      <c r="H201" s="122"/>
      <c r="I201" s="112"/>
      <c r="J201" s="112"/>
      <c r="K201" s="112"/>
    </row>
    <row r="202" spans="2:11">
      <c r="B202" s="111"/>
      <c r="C202" s="111"/>
      <c r="D202" s="122"/>
      <c r="E202" s="122"/>
      <c r="F202" s="122"/>
      <c r="G202" s="122"/>
      <c r="H202" s="122"/>
      <c r="I202" s="112"/>
      <c r="J202" s="112"/>
      <c r="K202" s="112"/>
    </row>
    <row r="203" spans="2:11">
      <c r="B203" s="111"/>
      <c r="C203" s="111"/>
      <c r="D203" s="122"/>
      <c r="E203" s="122"/>
      <c r="F203" s="122"/>
      <c r="G203" s="122"/>
      <c r="H203" s="122"/>
      <c r="I203" s="112"/>
      <c r="J203" s="112"/>
      <c r="K203" s="112"/>
    </row>
    <row r="204" spans="2:11">
      <c r="B204" s="111"/>
      <c r="C204" s="111"/>
      <c r="D204" s="122"/>
      <c r="E204" s="122"/>
      <c r="F204" s="122"/>
      <c r="G204" s="122"/>
      <c r="H204" s="122"/>
      <c r="I204" s="112"/>
      <c r="J204" s="112"/>
      <c r="K204" s="112"/>
    </row>
    <row r="205" spans="2:11">
      <c r="B205" s="111"/>
      <c r="C205" s="111"/>
      <c r="D205" s="122"/>
      <c r="E205" s="122"/>
      <c r="F205" s="122"/>
      <c r="G205" s="122"/>
      <c r="H205" s="122"/>
      <c r="I205" s="112"/>
      <c r="J205" s="112"/>
      <c r="K205" s="112"/>
    </row>
    <row r="206" spans="2:11">
      <c r="B206" s="111"/>
      <c r="C206" s="111"/>
      <c r="D206" s="122"/>
      <c r="E206" s="122"/>
      <c r="F206" s="122"/>
      <c r="G206" s="122"/>
      <c r="H206" s="122"/>
      <c r="I206" s="112"/>
      <c r="J206" s="112"/>
      <c r="K206" s="112"/>
    </row>
    <row r="207" spans="2:11">
      <c r="B207" s="111"/>
      <c r="C207" s="111"/>
      <c r="D207" s="122"/>
      <c r="E207" s="122"/>
      <c r="F207" s="122"/>
      <c r="G207" s="122"/>
      <c r="H207" s="122"/>
      <c r="I207" s="112"/>
      <c r="J207" s="112"/>
      <c r="K207" s="112"/>
    </row>
    <row r="208" spans="2:11">
      <c r="B208" s="111"/>
      <c r="C208" s="111"/>
      <c r="D208" s="122"/>
      <c r="E208" s="122"/>
      <c r="F208" s="122"/>
      <c r="G208" s="122"/>
      <c r="H208" s="122"/>
      <c r="I208" s="112"/>
      <c r="J208" s="112"/>
      <c r="K208" s="112"/>
    </row>
    <row r="209" spans="2:11">
      <c r="B209" s="111"/>
      <c r="C209" s="111"/>
      <c r="D209" s="122"/>
      <c r="E209" s="122"/>
      <c r="F209" s="122"/>
      <c r="G209" s="122"/>
      <c r="H209" s="122"/>
      <c r="I209" s="112"/>
      <c r="J209" s="112"/>
      <c r="K209" s="112"/>
    </row>
    <row r="210" spans="2:11">
      <c r="B210" s="111"/>
      <c r="C210" s="111"/>
      <c r="D210" s="122"/>
      <c r="E210" s="122"/>
      <c r="F210" s="122"/>
      <c r="G210" s="122"/>
      <c r="H210" s="122"/>
      <c r="I210" s="112"/>
      <c r="J210" s="112"/>
      <c r="K210" s="112"/>
    </row>
    <row r="211" spans="2:11">
      <c r="B211" s="111"/>
      <c r="C211" s="111"/>
      <c r="D211" s="122"/>
      <c r="E211" s="122"/>
      <c r="F211" s="122"/>
      <c r="G211" s="122"/>
      <c r="H211" s="122"/>
      <c r="I211" s="112"/>
      <c r="J211" s="112"/>
      <c r="K211" s="112"/>
    </row>
    <row r="212" spans="2:11">
      <c r="B212" s="111"/>
      <c r="C212" s="111"/>
      <c r="D212" s="122"/>
      <c r="E212" s="122"/>
      <c r="F212" s="122"/>
      <c r="G212" s="122"/>
      <c r="H212" s="122"/>
      <c r="I212" s="112"/>
      <c r="J212" s="112"/>
      <c r="K212" s="112"/>
    </row>
    <row r="213" spans="2:11">
      <c r="B213" s="111"/>
      <c r="C213" s="111"/>
      <c r="D213" s="122"/>
      <c r="E213" s="122"/>
      <c r="F213" s="122"/>
      <c r="G213" s="122"/>
      <c r="H213" s="122"/>
      <c r="I213" s="112"/>
      <c r="J213" s="112"/>
      <c r="K213" s="112"/>
    </row>
    <row r="214" spans="2:11">
      <c r="B214" s="111"/>
      <c r="C214" s="111"/>
      <c r="D214" s="122"/>
      <c r="E214" s="122"/>
      <c r="F214" s="122"/>
      <c r="G214" s="122"/>
      <c r="H214" s="122"/>
      <c r="I214" s="112"/>
      <c r="J214" s="112"/>
      <c r="K214" s="112"/>
    </row>
    <row r="215" spans="2:11">
      <c r="B215" s="111"/>
      <c r="C215" s="111"/>
      <c r="D215" s="122"/>
      <c r="E215" s="122"/>
      <c r="F215" s="122"/>
      <c r="G215" s="122"/>
      <c r="H215" s="122"/>
      <c r="I215" s="112"/>
      <c r="J215" s="112"/>
      <c r="K215" s="112"/>
    </row>
    <row r="216" spans="2:11">
      <c r="B216" s="111"/>
      <c r="C216" s="111"/>
      <c r="D216" s="122"/>
      <c r="E216" s="122"/>
      <c r="F216" s="122"/>
      <c r="G216" s="122"/>
      <c r="H216" s="122"/>
      <c r="I216" s="112"/>
      <c r="J216" s="112"/>
      <c r="K216" s="112"/>
    </row>
    <row r="217" spans="2:11">
      <c r="B217" s="111"/>
      <c r="C217" s="111"/>
      <c r="D217" s="122"/>
      <c r="E217" s="122"/>
      <c r="F217" s="122"/>
      <c r="G217" s="122"/>
      <c r="H217" s="122"/>
      <c r="I217" s="112"/>
      <c r="J217" s="112"/>
      <c r="K217" s="112"/>
    </row>
    <row r="218" spans="2:11">
      <c r="B218" s="111"/>
      <c r="C218" s="111"/>
      <c r="D218" s="122"/>
      <c r="E218" s="122"/>
      <c r="F218" s="122"/>
      <c r="G218" s="122"/>
      <c r="H218" s="122"/>
      <c r="I218" s="112"/>
      <c r="J218" s="112"/>
      <c r="K218" s="112"/>
    </row>
    <row r="219" spans="2:11">
      <c r="B219" s="111"/>
      <c r="C219" s="111"/>
      <c r="D219" s="122"/>
      <c r="E219" s="122"/>
      <c r="F219" s="122"/>
      <c r="G219" s="122"/>
      <c r="H219" s="122"/>
      <c r="I219" s="112"/>
      <c r="J219" s="112"/>
      <c r="K219" s="112"/>
    </row>
    <row r="220" spans="2:11">
      <c r="B220" s="111"/>
      <c r="C220" s="111"/>
      <c r="D220" s="122"/>
      <c r="E220" s="122"/>
      <c r="F220" s="122"/>
      <c r="G220" s="122"/>
      <c r="H220" s="122"/>
      <c r="I220" s="112"/>
      <c r="J220" s="112"/>
      <c r="K220" s="112"/>
    </row>
    <row r="221" spans="2:11">
      <c r="B221" s="111"/>
      <c r="C221" s="111"/>
      <c r="D221" s="122"/>
      <c r="E221" s="122"/>
      <c r="F221" s="122"/>
      <c r="G221" s="122"/>
      <c r="H221" s="122"/>
      <c r="I221" s="112"/>
      <c r="J221" s="112"/>
      <c r="K221" s="112"/>
    </row>
    <row r="222" spans="2:11">
      <c r="B222" s="111"/>
      <c r="C222" s="111"/>
      <c r="D222" s="122"/>
      <c r="E222" s="122"/>
      <c r="F222" s="122"/>
      <c r="G222" s="122"/>
      <c r="H222" s="122"/>
      <c r="I222" s="112"/>
      <c r="J222" s="112"/>
      <c r="K222" s="112"/>
    </row>
    <row r="223" spans="2:11">
      <c r="B223" s="111"/>
      <c r="C223" s="111"/>
      <c r="D223" s="122"/>
      <c r="E223" s="122"/>
      <c r="F223" s="122"/>
      <c r="G223" s="122"/>
      <c r="H223" s="122"/>
      <c r="I223" s="112"/>
      <c r="J223" s="112"/>
      <c r="K223" s="112"/>
    </row>
    <row r="224" spans="2:11">
      <c r="B224" s="111"/>
      <c r="C224" s="111"/>
      <c r="D224" s="122"/>
      <c r="E224" s="122"/>
      <c r="F224" s="122"/>
      <c r="G224" s="122"/>
      <c r="H224" s="122"/>
      <c r="I224" s="112"/>
      <c r="J224" s="112"/>
      <c r="K224" s="112"/>
    </row>
    <row r="225" spans="2:11">
      <c r="B225" s="111"/>
      <c r="C225" s="111"/>
      <c r="D225" s="122"/>
      <c r="E225" s="122"/>
      <c r="F225" s="122"/>
      <c r="G225" s="122"/>
      <c r="H225" s="122"/>
      <c r="I225" s="112"/>
      <c r="J225" s="112"/>
      <c r="K225" s="112"/>
    </row>
    <row r="226" spans="2:11">
      <c r="B226" s="111"/>
      <c r="C226" s="111"/>
      <c r="D226" s="122"/>
      <c r="E226" s="122"/>
      <c r="F226" s="122"/>
      <c r="G226" s="122"/>
      <c r="H226" s="122"/>
      <c r="I226" s="112"/>
      <c r="J226" s="112"/>
      <c r="K226" s="112"/>
    </row>
    <row r="227" spans="2:11">
      <c r="B227" s="111"/>
      <c r="C227" s="111"/>
      <c r="D227" s="122"/>
      <c r="E227" s="122"/>
      <c r="F227" s="122"/>
      <c r="G227" s="122"/>
      <c r="H227" s="122"/>
      <c r="I227" s="112"/>
      <c r="J227" s="112"/>
      <c r="K227" s="112"/>
    </row>
    <row r="228" spans="2:11">
      <c r="B228" s="111"/>
      <c r="C228" s="111"/>
      <c r="D228" s="122"/>
      <c r="E228" s="122"/>
      <c r="F228" s="122"/>
      <c r="G228" s="122"/>
      <c r="H228" s="122"/>
      <c r="I228" s="112"/>
      <c r="J228" s="112"/>
      <c r="K228" s="112"/>
    </row>
    <row r="229" spans="2:11">
      <c r="B229" s="111"/>
      <c r="C229" s="111"/>
      <c r="D229" s="122"/>
      <c r="E229" s="122"/>
      <c r="F229" s="122"/>
      <c r="G229" s="122"/>
      <c r="H229" s="122"/>
      <c r="I229" s="112"/>
      <c r="J229" s="112"/>
      <c r="K229" s="112"/>
    </row>
    <row r="230" spans="2:11">
      <c r="B230" s="111"/>
      <c r="C230" s="111"/>
      <c r="D230" s="122"/>
      <c r="E230" s="122"/>
      <c r="F230" s="122"/>
      <c r="G230" s="122"/>
      <c r="H230" s="122"/>
      <c r="I230" s="112"/>
      <c r="J230" s="112"/>
      <c r="K230" s="112"/>
    </row>
    <row r="231" spans="2:11">
      <c r="B231" s="111"/>
      <c r="C231" s="111"/>
      <c r="D231" s="122"/>
      <c r="E231" s="122"/>
      <c r="F231" s="122"/>
      <c r="G231" s="122"/>
      <c r="H231" s="122"/>
      <c r="I231" s="112"/>
      <c r="J231" s="112"/>
      <c r="K231" s="112"/>
    </row>
    <row r="232" spans="2:11">
      <c r="B232" s="111"/>
      <c r="C232" s="111"/>
      <c r="D232" s="122"/>
      <c r="E232" s="122"/>
      <c r="F232" s="122"/>
      <c r="G232" s="122"/>
      <c r="H232" s="122"/>
      <c r="I232" s="112"/>
      <c r="J232" s="112"/>
      <c r="K232" s="112"/>
    </row>
    <row r="233" spans="2:11">
      <c r="B233" s="111"/>
      <c r="C233" s="111"/>
      <c r="D233" s="122"/>
      <c r="E233" s="122"/>
      <c r="F233" s="122"/>
      <c r="G233" s="122"/>
      <c r="H233" s="122"/>
      <c r="I233" s="112"/>
      <c r="J233" s="112"/>
      <c r="K233" s="112"/>
    </row>
    <row r="234" spans="2:11">
      <c r="B234" s="111"/>
      <c r="C234" s="111"/>
      <c r="D234" s="122"/>
      <c r="E234" s="122"/>
      <c r="F234" s="122"/>
      <c r="G234" s="122"/>
      <c r="H234" s="122"/>
      <c r="I234" s="112"/>
      <c r="J234" s="112"/>
      <c r="K234" s="112"/>
    </row>
    <row r="235" spans="2:11">
      <c r="B235" s="111"/>
      <c r="C235" s="111"/>
      <c r="D235" s="122"/>
      <c r="E235" s="122"/>
      <c r="F235" s="122"/>
      <c r="G235" s="122"/>
      <c r="H235" s="122"/>
      <c r="I235" s="112"/>
      <c r="J235" s="112"/>
      <c r="K235" s="112"/>
    </row>
    <row r="236" spans="2:11">
      <c r="B236" s="111"/>
      <c r="C236" s="111"/>
      <c r="D236" s="122"/>
      <c r="E236" s="122"/>
      <c r="F236" s="122"/>
      <c r="G236" s="122"/>
      <c r="H236" s="122"/>
      <c r="I236" s="112"/>
      <c r="J236" s="112"/>
      <c r="K236" s="112"/>
    </row>
    <row r="237" spans="2:11">
      <c r="B237" s="111"/>
      <c r="C237" s="111"/>
      <c r="D237" s="122"/>
      <c r="E237" s="122"/>
      <c r="F237" s="122"/>
      <c r="G237" s="122"/>
      <c r="H237" s="122"/>
      <c r="I237" s="112"/>
      <c r="J237" s="112"/>
      <c r="K237" s="112"/>
    </row>
    <row r="238" spans="2:11">
      <c r="B238" s="111"/>
      <c r="C238" s="111"/>
      <c r="D238" s="122"/>
      <c r="E238" s="122"/>
      <c r="F238" s="122"/>
      <c r="G238" s="122"/>
      <c r="H238" s="122"/>
      <c r="I238" s="112"/>
      <c r="J238" s="112"/>
      <c r="K238" s="112"/>
    </row>
    <row r="239" spans="2:11">
      <c r="B239" s="111"/>
      <c r="C239" s="111"/>
      <c r="D239" s="122"/>
      <c r="E239" s="122"/>
      <c r="F239" s="122"/>
      <c r="G239" s="122"/>
      <c r="H239" s="122"/>
      <c r="I239" s="112"/>
      <c r="J239" s="112"/>
      <c r="K239" s="112"/>
    </row>
    <row r="240" spans="2:11">
      <c r="B240" s="111"/>
      <c r="C240" s="111"/>
      <c r="D240" s="122"/>
      <c r="E240" s="122"/>
      <c r="F240" s="122"/>
      <c r="G240" s="122"/>
      <c r="H240" s="122"/>
      <c r="I240" s="112"/>
      <c r="J240" s="112"/>
      <c r="K240" s="112"/>
    </row>
    <row r="241" spans="2:11">
      <c r="B241" s="111"/>
      <c r="C241" s="111"/>
      <c r="D241" s="122"/>
      <c r="E241" s="122"/>
      <c r="F241" s="122"/>
      <c r="G241" s="122"/>
      <c r="H241" s="122"/>
      <c r="I241" s="112"/>
      <c r="J241" s="112"/>
      <c r="K241" s="112"/>
    </row>
    <row r="242" spans="2:11">
      <c r="B242" s="111"/>
      <c r="C242" s="111"/>
      <c r="D242" s="122"/>
      <c r="E242" s="122"/>
      <c r="F242" s="122"/>
      <c r="G242" s="122"/>
      <c r="H242" s="122"/>
      <c r="I242" s="112"/>
      <c r="J242" s="112"/>
      <c r="K242" s="112"/>
    </row>
    <row r="243" spans="2:11">
      <c r="B243" s="111"/>
      <c r="C243" s="111"/>
      <c r="D243" s="122"/>
      <c r="E243" s="122"/>
      <c r="F243" s="122"/>
      <c r="G243" s="122"/>
      <c r="H243" s="122"/>
      <c r="I243" s="112"/>
      <c r="J243" s="112"/>
      <c r="K243" s="112"/>
    </row>
    <row r="244" spans="2:11">
      <c r="B244" s="111"/>
      <c r="C244" s="111"/>
      <c r="D244" s="122"/>
      <c r="E244" s="122"/>
      <c r="F244" s="122"/>
      <c r="G244" s="122"/>
      <c r="H244" s="122"/>
      <c r="I244" s="112"/>
      <c r="J244" s="112"/>
      <c r="K244" s="112"/>
    </row>
    <row r="245" spans="2:11">
      <c r="B245" s="111"/>
      <c r="C245" s="111"/>
      <c r="D245" s="122"/>
      <c r="E245" s="122"/>
      <c r="F245" s="122"/>
      <c r="G245" s="122"/>
      <c r="H245" s="122"/>
      <c r="I245" s="112"/>
      <c r="J245" s="112"/>
      <c r="K245" s="112"/>
    </row>
    <row r="246" spans="2:11">
      <c r="B246" s="111"/>
      <c r="C246" s="111"/>
      <c r="D246" s="122"/>
      <c r="E246" s="122"/>
      <c r="F246" s="122"/>
      <c r="G246" s="122"/>
      <c r="H246" s="122"/>
      <c r="I246" s="112"/>
      <c r="J246" s="112"/>
      <c r="K246" s="112"/>
    </row>
    <row r="247" spans="2:11">
      <c r="B247" s="111"/>
      <c r="C247" s="111"/>
      <c r="D247" s="122"/>
      <c r="E247" s="122"/>
      <c r="F247" s="122"/>
      <c r="G247" s="122"/>
      <c r="H247" s="122"/>
      <c r="I247" s="112"/>
      <c r="J247" s="112"/>
      <c r="K247" s="112"/>
    </row>
    <row r="248" spans="2:11">
      <c r="B248" s="111"/>
      <c r="C248" s="111"/>
      <c r="D248" s="122"/>
      <c r="E248" s="122"/>
      <c r="F248" s="122"/>
      <c r="G248" s="122"/>
      <c r="H248" s="122"/>
      <c r="I248" s="112"/>
      <c r="J248" s="112"/>
      <c r="K248" s="112"/>
    </row>
    <row r="249" spans="2:11">
      <c r="B249" s="111"/>
      <c r="C249" s="111"/>
      <c r="D249" s="122"/>
      <c r="E249" s="122"/>
      <c r="F249" s="122"/>
      <c r="G249" s="122"/>
      <c r="H249" s="122"/>
      <c r="I249" s="112"/>
      <c r="J249" s="112"/>
      <c r="K249" s="112"/>
    </row>
    <row r="250" spans="2:11">
      <c r="B250" s="111"/>
      <c r="C250" s="111"/>
      <c r="D250" s="122"/>
      <c r="E250" s="122"/>
      <c r="F250" s="122"/>
      <c r="G250" s="122"/>
      <c r="H250" s="122"/>
      <c r="I250" s="112"/>
      <c r="J250" s="112"/>
      <c r="K250" s="112"/>
    </row>
    <row r="251" spans="2:11">
      <c r="B251" s="111"/>
      <c r="C251" s="111"/>
      <c r="D251" s="122"/>
      <c r="E251" s="122"/>
      <c r="F251" s="122"/>
      <c r="G251" s="122"/>
      <c r="H251" s="122"/>
      <c r="I251" s="112"/>
      <c r="J251" s="112"/>
      <c r="K251" s="112"/>
    </row>
    <row r="252" spans="2:11">
      <c r="B252" s="111"/>
      <c r="C252" s="111"/>
      <c r="D252" s="122"/>
      <c r="E252" s="122"/>
      <c r="F252" s="122"/>
      <c r="G252" s="122"/>
      <c r="H252" s="122"/>
      <c r="I252" s="112"/>
      <c r="J252" s="112"/>
      <c r="K252" s="112"/>
    </row>
    <row r="253" spans="2:11">
      <c r="B253" s="111"/>
      <c r="C253" s="111"/>
      <c r="D253" s="122"/>
      <c r="E253" s="122"/>
      <c r="F253" s="122"/>
      <c r="G253" s="122"/>
      <c r="H253" s="122"/>
      <c r="I253" s="112"/>
      <c r="J253" s="112"/>
      <c r="K253" s="112"/>
    </row>
    <row r="254" spans="2:11">
      <c r="B254" s="111"/>
      <c r="C254" s="111"/>
      <c r="D254" s="122"/>
      <c r="E254" s="122"/>
      <c r="F254" s="122"/>
      <c r="G254" s="122"/>
      <c r="H254" s="122"/>
      <c r="I254" s="112"/>
      <c r="J254" s="112"/>
      <c r="K254" s="112"/>
    </row>
    <row r="255" spans="2:11">
      <c r="B255" s="111"/>
      <c r="C255" s="111"/>
      <c r="D255" s="122"/>
      <c r="E255" s="122"/>
      <c r="F255" s="122"/>
      <c r="G255" s="122"/>
      <c r="H255" s="122"/>
      <c r="I255" s="112"/>
      <c r="J255" s="112"/>
      <c r="K255" s="112"/>
    </row>
    <row r="256" spans="2:11">
      <c r="B256" s="111"/>
      <c r="C256" s="111"/>
      <c r="D256" s="122"/>
      <c r="E256" s="122"/>
      <c r="F256" s="122"/>
      <c r="G256" s="122"/>
      <c r="H256" s="122"/>
      <c r="I256" s="112"/>
      <c r="J256" s="112"/>
      <c r="K256" s="112"/>
    </row>
    <row r="257" spans="2:11">
      <c r="B257" s="111"/>
      <c r="C257" s="111"/>
      <c r="D257" s="122"/>
      <c r="E257" s="122"/>
      <c r="F257" s="122"/>
      <c r="G257" s="122"/>
      <c r="H257" s="122"/>
      <c r="I257" s="112"/>
      <c r="J257" s="112"/>
      <c r="K257" s="112"/>
    </row>
    <row r="258" spans="2:11">
      <c r="B258" s="111"/>
      <c r="C258" s="111"/>
      <c r="D258" s="122"/>
      <c r="E258" s="122"/>
      <c r="F258" s="122"/>
      <c r="G258" s="122"/>
      <c r="H258" s="122"/>
      <c r="I258" s="112"/>
      <c r="J258" s="112"/>
      <c r="K258" s="112"/>
    </row>
    <row r="259" spans="2:11">
      <c r="B259" s="111"/>
      <c r="C259" s="111"/>
      <c r="D259" s="122"/>
      <c r="E259" s="122"/>
      <c r="F259" s="122"/>
      <c r="G259" s="122"/>
      <c r="H259" s="122"/>
      <c r="I259" s="112"/>
      <c r="J259" s="112"/>
      <c r="K259" s="112"/>
    </row>
    <row r="260" spans="2:11">
      <c r="B260" s="111"/>
      <c r="C260" s="111"/>
      <c r="D260" s="122"/>
      <c r="E260" s="122"/>
      <c r="F260" s="122"/>
      <c r="G260" s="122"/>
      <c r="H260" s="122"/>
      <c r="I260" s="112"/>
      <c r="J260" s="112"/>
      <c r="K260" s="112"/>
    </row>
    <row r="261" spans="2:11">
      <c r="B261" s="111"/>
      <c r="C261" s="111"/>
      <c r="D261" s="122"/>
      <c r="E261" s="122"/>
      <c r="F261" s="122"/>
      <c r="G261" s="122"/>
      <c r="H261" s="122"/>
      <c r="I261" s="112"/>
      <c r="J261" s="112"/>
      <c r="K261" s="112"/>
    </row>
    <row r="262" spans="2:11">
      <c r="B262" s="111"/>
      <c r="C262" s="111"/>
      <c r="D262" s="122"/>
      <c r="E262" s="122"/>
      <c r="F262" s="122"/>
      <c r="G262" s="122"/>
      <c r="H262" s="122"/>
      <c r="I262" s="112"/>
      <c r="J262" s="112"/>
      <c r="K262" s="112"/>
    </row>
    <row r="263" spans="2:11">
      <c r="B263" s="111"/>
      <c r="C263" s="111"/>
      <c r="D263" s="122"/>
      <c r="E263" s="122"/>
      <c r="F263" s="122"/>
      <c r="G263" s="122"/>
      <c r="H263" s="122"/>
      <c r="I263" s="112"/>
      <c r="J263" s="112"/>
      <c r="K263" s="112"/>
    </row>
    <row r="264" spans="2:11">
      <c r="B264" s="111"/>
      <c r="C264" s="111"/>
      <c r="D264" s="122"/>
      <c r="E264" s="122"/>
      <c r="F264" s="122"/>
      <c r="G264" s="122"/>
      <c r="H264" s="122"/>
      <c r="I264" s="112"/>
      <c r="J264" s="112"/>
      <c r="K264" s="112"/>
    </row>
    <row r="265" spans="2:11">
      <c r="B265" s="111"/>
      <c r="C265" s="111"/>
      <c r="D265" s="122"/>
      <c r="E265" s="122"/>
      <c r="F265" s="122"/>
      <c r="G265" s="122"/>
      <c r="H265" s="122"/>
      <c r="I265" s="112"/>
      <c r="J265" s="112"/>
      <c r="K265" s="112"/>
    </row>
    <row r="266" spans="2:11">
      <c r="B266" s="111"/>
      <c r="C266" s="111"/>
      <c r="D266" s="122"/>
      <c r="E266" s="122"/>
      <c r="F266" s="122"/>
      <c r="G266" s="122"/>
      <c r="H266" s="122"/>
      <c r="I266" s="112"/>
      <c r="J266" s="112"/>
      <c r="K266" s="112"/>
    </row>
    <row r="267" spans="2:11">
      <c r="B267" s="111"/>
      <c r="C267" s="111"/>
      <c r="D267" s="122"/>
      <c r="E267" s="122"/>
      <c r="F267" s="122"/>
      <c r="G267" s="122"/>
      <c r="H267" s="122"/>
      <c r="I267" s="112"/>
      <c r="J267" s="112"/>
      <c r="K267" s="112"/>
    </row>
    <row r="268" spans="2:11">
      <c r="B268" s="111"/>
      <c r="C268" s="111"/>
      <c r="D268" s="122"/>
      <c r="E268" s="122"/>
      <c r="F268" s="122"/>
      <c r="G268" s="122"/>
      <c r="H268" s="122"/>
      <c r="I268" s="112"/>
      <c r="J268" s="112"/>
      <c r="K268" s="112"/>
    </row>
    <row r="269" spans="2:11">
      <c r="B269" s="111"/>
      <c r="C269" s="111"/>
      <c r="D269" s="122"/>
      <c r="E269" s="122"/>
      <c r="F269" s="122"/>
      <c r="G269" s="122"/>
      <c r="H269" s="122"/>
      <c r="I269" s="112"/>
      <c r="J269" s="112"/>
      <c r="K269" s="112"/>
    </row>
    <row r="270" spans="2:11">
      <c r="B270" s="111"/>
      <c r="C270" s="111"/>
      <c r="D270" s="122"/>
      <c r="E270" s="122"/>
      <c r="F270" s="122"/>
      <c r="G270" s="122"/>
      <c r="H270" s="122"/>
      <c r="I270" s="112"/>
      <c r="J270" s="112"/>
      <c r="K270" s="112"/>
    </row>
    <row r="271" spans="2:11">
      <c r="B271" s="111"/>
      <c r="C271" s="111"/>
      <c r="D271" s="122"/>
      <c r="E271" s="122"/>
      <c r="F271" s="122"/>
      <c r="G271" s="122"/>
      <c r="H271" s="122"/>
      <c r="I271" s="112"/>
      <c r="J271" s="112"/>
      <c r="K271" s="112"/>
    </row>
    <row r="272" spans="2:11">
      <c r="B272" s="111"/>
      <c r="C272" s="111"/>
      <c r="D272" s="122"/>
      <c r="E272" s="122"/>
      <c r="F272" s="122"/>
      <c r="G272" s="122"/>
      <c r="H272" s="122"/>
      <c r="I272" s="112"/>
      <c r="J272" s="112"/>
      <c r="K272" s="112"/>
    </row>
    <row r="273" spans="2:11">
      <c r="B273" s="111"/>
      <c r="C273" s="111"/>
      <c r="D273" s="122"/>
      <c r="E273" s="122"/>
      <c r="F273" s="122"/>
      <c r="G273" s="122"/>
      <c r="H273" s="122"/>
      <c r="I273" s="112"/>
      <c r="J273" s="112"/>
      <c r="K273" s="112"/>
    </row>
    <row r="274" spans="2:11">
      <c r="B274" s="111"/>
      <c r="C274" s="111"/>
      <c r="D274" s="122"/>
      <c r="E274" s="122"/>
      <c r="F274" s="122"/>
      <c r="G274" s="122"/>
      <c r="H274" s="122"/>
      <c r="I274" s="112"/>
      <c r="J274" s="112"/>
      <c r="K274" s="112"/>
    </row>
    <row r="275" spans="2:11">
      <c r="B275" s="111"/>
      <c r="C275" s="111"/>
      <c r="D275" s="122"/>
      <c r="E275" s="122"/>
      <c r="F275" s="122"/>
      <c r="G275" s="122"/>
      <c r="H275" s="122"/>
      <c r="I275" s="112"/>
      <c r="J275" s="112"/>
      <c r="K275" s="112"/>
    </row>
    <row r="276" spans="2:11">
      <c r="B276" s="111"/>
      <c r="C276" s="111"/>
      <c r="D276" s="122"/>
      <c r="E276" s="122"/>
      <c r="F276" s="122"/>
      <c r="G276" s="122"/>
      <c r="H276" s="122"/>
      <c r="I276" s="112"/>
      <c r="J276" s="112"/>
      <c r="K276" s="112"/>
    </row>
    <row r="277" spans="2:11">
      <c r="B277" s="111"/>
      <c r="C277" s="111"/>
      <c r="D277" s="122"/>
      <c r="E277" s="122"/>
      <c r="F277" s="122"/>
      <c r="G277" s="122"/>
      <c r="H277" s="122"/>
      <c r="I277" s="112"/>
      <c r="J277" s="112"/>
      <c r="K277" s="112"/>
    </row>
    <row r="278" spans="2:11">
      <c r="B278" s="111"/>
      <c r="C278" s="111"/>
      <c r="D278" s="122"/>
      <c r="E278" s="122"/>
      <c r="F278" s="122"/>
      <c r="G278" s="122"/>
      <c r="H278" s="122"/>
      <c r="I278" s="112"/>
      <c r="J278" s="112"/>
      <c r="K278" s="112"/>
    </row>
    <row r="279" spans="2:11">
      <c r="B279" s="111"/>
      <c r="C279" s="111"/>
      <c r="D279" s="122"/>
      <c r="E279" s="122"/>
      <c r="F279" s="122"/>
      <c r="G279" s="122"/>
      <c r="H279" s="122"/>
      <c r="I279" s="112"/>
      <c r="J279" s="112"/>
      <c r="K279" s="112"/>
    </row>
    <row r="280" spans="2:11">
      <c r="B280" s="111"/>
      <c r="C280" s="111"/>
      <c r="D280" s="122"/>
      <c r="E280" s="122"/>
      <c r="F280" s="122"/>
      <c r="G280" s="122"/>
      <c r="H280" s="122"/>
      <c r="I280" s="112"/>
      <c r="J280" s="112"/>
      <c r="K280" s="112"/>
    </row>
    <row r="281" spans="2:11">
      <c r="B281" s="111"/>
      <c r="C281" s="111"/>
      <c r="D281" s="122"/>
      <c r="E281" s="122"/>
      <c r="F281" s="122"/>
      <c r="G281" s="122"/>
      <c r="H281" s="122"/>
      <c r="I281" s="112"/>
      <c r="J281" s="112"/>
      <c r="K281" s="112"/>
    </row>
    <row r="282" spans="2:11">
      <c r="B282" s="111"/>
      <c r="C282" s="111"/>
      <c r="D282" s="122"/>
      <c r="E282" s="122"/>
      <c r="F282" s="122"/>
      <c r="G282" s="122"/>
      <c r="H282" s="122"/>
      <c r="I282" s="112"/>
      <c r="J282" s="112"/>
      <c r="K282" s="112"/>
    </row>
    <row r="283" spans="2:11">
      <c r="B283" s="111"/>
      <c r="C283" s="111"/>
      <c r="D283" s="122"/>
      <c r="E283" s="122"/>
      <c r="F283" s="122"/>
      <c r="G283" s="122"/>
      <c r="H283" s="122"/>
      <c r="I283" s="112"/>
      <c r="J283" s="112"/>
      <c r="K283" s="112"/>
    </row>
    <row r="284" spans="2:11">
      <c r="B284" s="111"/>
      <c r="C284" s="111"/>
      <c r="D284" s="122"/>
      <c r="E284" s="122"/>
      <c r="F284" s="122"/>
      <c r="G284" s="122"/>
      <c r="H284" s="122"/>
      <c r="I284" s="112"/>
      <c r="J284" s="112"/>
      <c r="K284" s="112"/>
    </row>
    <row r="285" spans="2:11">
      <c r="B285" s="111"/>
      <c r="C285" s="111"/>
      <c r="D285" s="122"/>
      <c r="E285" s="122"/>
      <c r="F285" s="122"/>
      <c r="G285" s="122"/>
      <c r="H285" s="122"/>
      <c r="I285" s="112"/>
      <c r="J285" s="112"/>
      <c r="K285" s="112"/>
    </row>
    <row r="286" spans="2:11">
      <c r="B286" s="111"/>
      <c r="C286" s="111"/>
      <c r="D286" s="122"/>
      <c r="E286" s="122"/>
      <c r="F286" s="122"/>
      <c r="G286" s="122"/>
      <c r="H286" s="122"/>
      <c r="I286" s="112"/>
      <c r="J286" s="112"/>
      <c r="K286" s="112"/>
    </row>
    <row r="287" spans="2:11">
      <c r="B287" s="111"/>
      <c r="C287" s="111"/>
      <c r="D287" s="122"/>
      <c r="E287" s="122"/>
      <c r="F287" s="122"/>
      <c r="G287" s="122"/>
      <c r="H287" s="122"/>
      <c r="I287" s="112"/>
      <c r="J287" s="112"/>
      <c r="K287" s="112"/>
    </row>
    <row r="288" spans="2:11">
      <c r="B288" s="111"/>
      <c r="C288" s="111"/>
      <c r="D288" s="122"/>
      <c r="E288" s="122"/>
      <c r="F288" s="122"/>
      <c r="G288" s="122"/>
      <c r="H288" s="122"/>
      <c r="I288" s="112"/>
      <c r="J288" s="112"/>
      <c r="K288" s="112"/>
    </row>
    <row r="289" spans="2:11">
      <c r="B289" s="111"/>
      <c r="C289" s="111"/>
      <c r="D289" s="122"/>
      <c r="E289" s="122"/>
      <c r="F289" s="122"/>
      <c r="G289" s="122"/>
      <c r="H289" s="122"/>
      <c r="I289" s="112"/>
      <c r="J289" s="112"/>
      <c r="K289" s="112"/>
    </row>
    <row r="290" spans="2:11">
      <c r="B290" s="111"/>
      <c r="C290" s="111"/>
      <c r="D290" s="122"/>
      <c r="E290" s="122"/>
      <c r="F290" s="122"/>
      <c r="G290" s="122"/>
      <c r="H290" s="122"/>
      <c r="I290" s="112"/>
      <c r="J290" s="112"/>
      <c r="K290" s="112"/>
    </row>
    <row r="291" spans="2:11">
      <c r="B291" s="111"/>
      <c r="C291" s="111"/>
      <c r="D291" s="122"/>
      <c r="E291" s="122"/>
      <c r="F291" s="122"/>
      <c r="G291" s="122"/>
      <c r="H291" s="122"/>
      <c r="I291" s="112"/>
      <c r="J291" s="112"/>
      <c r="K291" s="112"/>
    </row>
    <row r="292" spans="2:11">
      <c r="B292" s="111"/>
      <c r="C292" s="111"/>
      <c r="D292" s="122"/>
      <c r="E292" s="122"/>
      <c r="F292" s="122"/>
      <c r="G292" s="122"/>
      <c r="H292" s="122"/>
      <c r="I292" s="112"/>
      <c r="J292" s="112"/>
      <c r="K292" s="112"/>
    </row>
    <row r="293" spans="2:11">
      <c r="B293" s="111"/>
      <c r="C293" s="111"/>
      <c r="D293" s="122"/>
      <c r="E293" s="122"/>
      <c r="F293" s="122"/>
      <c r="G293" s="122"/>
      <c r="H293" s="122"/>
      <c r="I293" s="112"/>
      <c r="J293" s="112"/>
      <c r="K293" s="112"/>
    </row>
    <row r="294" spans="2:11">
      <c r="B294" s="111"/>
      <c r="C294" s="111"/>
      <c r="D294" s="122"/>
      <c r="E294" s="122"/>
      <c r="F294" s="122"/>
      <c r="G294" s="122"/>
      <c r="H294" s="122"/>
      <c r="I294" s="112"/>
      <c r="J294" s="112"/>
      <c r="K294" s="112"/>
    </row>
    <row r="295" spans="2:11">
      <c r="B295" s="111"/>
      <c r="C295" s="111"/>
      <c r="D295" s="122"/>
      <c r="E295" s="122"/>
      <c r="F295" s="122"/>
      <c r="G295" s="122"/>
      <c r="H295" s="122"/>
      <c r="I295" s="112"/>
      <c r="J295" s="112"/>
      <c r="K295" s="112"/>
    </row>
    <row r="296" spans="2:11">
      <c r="B296" s="111"/>
      <c r="C296" s="111"/>
      <c r="D296" s="122"/>
      <c r="E296" s="122"/>
      <c r="F296" s="122"/>
      <c r="G296" s="122"/>
      <c r="H296" s="122"/>
      <c r="I296" s="112"/>
      <c r="J296" s="112"/>
      <c r="K296" s="112"/>
    </row>
    <row r="297" spans="2:11">
      <c r="B297" s="111"/>
      <c r="C297" s="111"/>
      <c r="D297" s="122"/>
      <c r="E297" s="122"/>
      <c r="F297" s="122"/>
      <c r="G297" s="122"/>
      <c r="H297" s="122"/>
      <c r="I297" s="112"/>
      <c r="J297" s="112"/>
      <c r="K297" s="112"/>
    </row>
    <row r="298" spans="2:11">
      <c r="B298" s="111"/>
      <c r="C298" s="111"/>
      <c r="D298" s="122"/>
      <c r="E298" s="122"/>
      <c r="F298" s="122"/>
      <c r="G298" s="122"/>
      <c r="H298" s="122"/>
      <c r="I298" s="112"/>
      <c r="J298" s="112"/>
      <c r="K298" s="112"/>
    </row>
    <row r="299" spans="2:11">
      <c r="B299" s="111"/>
      <c r="C299" s="111"/>
      <c r="D299" s="122"/>
      <c r="E299" s="122"/>
      <c r="F299" s="122"/>
      <c r="G299" s="122"/>
      <c r="H299" s="122"/>
      <c r="I299" s="112"/>
      <c r="J299" s="112"/>
      <c r="K299" s="112"/>
    </row>
    <row r="300" spans="2:11">
      <c r="B300" s="111"/>
      <c r="C300" s="111"/>
      <c r="D300" s="122"/>
      <c r="E300" s="122"/>
      <c r="F300" s="122"/>
      <c r="G300" s="122"/>
      <c r="H300" s="122"/>
      <c r="I300" s="112"/>
      <c r="J300" s="112"/>
      <c r="K300" s="112"/>
    </row>
    <row r="301" spans="2:11">
      <c r="B301" s="111"/>
      <c r="C301" s="111"/>
      <c r="D301" s="122"/>
      <c r="E301" s="122"/>
      <c r="F301" s="122"/>
      <c r="G301" s="122"/>
      <c r="H301" s="122"/>
      <c r="I301" s="112"/>
      <c r="J301" s="112"/>
      <c r="K301" s="112"/>
    </row>
    <row r="302" spans="2:11">
      <c r="B302" s="111"/>
      <c r="C302" s="111"/>
      <c r="D302" s="122"/>
      <c r="E302" s="122"/>
      <c r="F302" s="122"/>
      <c r="G302" s="122"/>
      <c r="H302" s="122"/>
      <c r="I302" s="112"/>
      <c r="J302" s="112"/>
      <c r="K302" s="112"/>
    </row>
    <row r="303" spans="2:11">
      <c r="B303" s="111"/>
      <c r="C303" s="111"/>
      <c r="D303" s="122"/>
      <c r="E303" s="122"/>
      <c r="F303" s="122"/>
      <c r="G303" s="122"/>
      <c r="H303" s="122"/>
      <c r="I303" s="112"/>
      <c r="J303" s="112"/>
      <c r="K303" s="112"/>
    </row>
    <row r="304" spans="2:11">
      <c r="B304" s="111"/>
      <c r="C304" s="111"/>
      <c r="D304" s="122"/>
      <c r="E304" s="122"/>
      <c r="F304" s="122"/>
      <c r="G304" s="122"/>
      <c r="H304" s="122"/>
      <c r="I304" s="112"/>
      <c r="J304" s="112"/>
      <c r="K304" s="112"/>
    </row>
    <row r="305" spans="2:11">
      <c r="B305" s="111"/>
      <c r="C305" s="111"/>
      <c r="D305" s="122"/>
      <c r="E305" s="122"/>
      <c r="F305" s="122"/>
      <c r="G305" s="122"/>
      <c r="H305" s="122"/>
      <c r="I305" s="112"/>
      <c r="J305" s="112"/>
      <c r="K305" s="112"/>
    </row>
    <row r="306" spans="2:11">
      <c r="B306" s="111"/>
      <c r="C306" s="111"/>
      <c r="D306" s="122"/>
      <c r="E306" s="122"/>
      <c r="F306" s="122"/>
      <c r="G306" s="122"/>
      <c r="H306" s="122"/>
      <c r="I306" s="112"/>
      <c r="J306" s="112"/>
      <c r="K306" s="112"/>
    </row>
    <row r="307" spans="2:11">
      <c r="B307" s="111"/>
      <c r="C307" s="111"/>
      <c r="D307" s="122"/>
      <c r="E307" s="122"/>
      <c r="F307" s="122"/>
      <c r="G307" s="122"/>
      <c r="H307" s="122"/>
      <c r="I307" s="112"/>
      <c r="J307" s="112"/>
      <c r="K307" s="112"/>
    </row>
    <row r="308" spans="2:11">
      <c r="B308" s="111"/>
      <c r="C308" s="111"/>
      <c r="D308" s="122"/>
      <c r="E308" s="122"/>
      <c r="F308" s="122"/>
      <c r="G308" s="122"/>
      <c r="H308" s="122"/>
      <c r="I308" s="112"/>
      <c r="J308" s="112"/>
      <c r="K308" s="112"/>
    </row>
    <row r="309" spans="2:11">
      <c r="B309" s="111"/>
      <c r="C309" s="111"/>
      <c r="D309" s="122"/>
      <c r="E309" s="122"/>
      <c r="F309" s="122"/>
      <c r="G309" s="122"/>
      <c r="H309" s="122"/>
      <c r="I309" s="112"/>
      <c r="J309" s="112"/>
      <c r="K309" s="112"/>
    </row>
    <row r="310" spans="2:11">
      <c r="B310" s="111"/>
      <c r="C310" s="111"/>
      <c r="D310" s="122"/>
      <c r="E310" s="122"/>
      <c r="F310" s="122"/>
      <c r="G310" s="122"/>
      <c r="H310" s="122"/>
      <c r="I310" s="112"/>
      <c r="J310" s="112"/>
      <c r="K310" s="112"/>
    </row>
    <row r="311" spans="2:11">
      <c r="B311" s="111"/>
      <c r="C311" s="111"/>
      <c r="D311" s="122"/>
      <c r="E311" s="122"/>
      <c r="F311" s="122"/>
      <c r="G311" s="122"/>
      <c r="H311" s="122"/>
      <c r="I311" s="112"/>
      <c r="J311" s="112"/>
      <c r="K311" s="112"/>
    </row>
    <row r="312" spans="2:11">
      <c r="B312" s="111"/>
      <c r="C312" s="111"/>
      <c r="D312" s="122"/>
      <c r="E312" s="122"/>
      <c r="F312" s="122"/>
      <c r="G312" s="122"/>
      <c r="H312" s="122"/>
      <c r="I312" s="112"/>
      <c r="J312" s="112"/>
      <c r="K312" s="11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125</v>
      </c>
      <c r="C1" s="67" t="s" vm="1">
        <v>202</v>
      </c>
    </row>
    <row r="2" spans="2:15">
      <c r="B2" s="46" t="s">
        <v>124</v>
      </c>
      <c r="C2" s="67" t="s">
        <v>203</v>
      </c>
    </row>
    <row r="3" spans="2:15">
      <c r="B3" s="46" t="s">
        <v>126</v>
      </c>
      <c r="C3" s="67" t="s">
        <v>204</v>
      </c>
    </row>
    <row r="4" spans="2:15">
      <c r="B4" s="46" t="s">
        <v>127</v>
      </c>
      <c r="C4" s="67">
        <v>2142</v>
      </c>
    </row>
    <row r="6" spans="2:15" ht="26.25" customHeight="1">
      <c r="B6" s="137" t="s">
        <v>158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5" s="3" customFormat="1" ht="63">
      <c r="B7" s="47" t="s">
        <v>96</v>
      </c>
      <c r="C7" s="49" t="s">
        <v>35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51" t="s">
        <v>129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6" t="s">
        <v>1906</v>
      </c>
      <c r="C10" s="68"/>
      <c r="D10" s="68"/>
      <c r="E10" s="68"/>
      <c r="F10" s="68"/>
      <c r="G10" s="68"/>
      <c r="H10" s="68"/>
      <c r="I10" s="123">
        <f>I11</f>
        <v>-165.16272220399998</v>
      </c>
      <c r="J10" s="118">
        <f>IFERROR(I10/$I$10,0)</f>
        <v>1</v>
      </c>
      <c r="K10" s="118">
        <f>I10/'סכום נכסי הקרן'!$C$42</f>
        <v>-5.1860869793108823E-5</v>
      </c>
      <c r="O10" s="1"/>
    </row>
    <row r="11" spans="2:15" ht="21" customHeight="1">
      <c r="B11" s="124" t="s">
        <v>175</v>
      </c>
      <c r="C11" s="124"/>
      <c r="D11" s="124"/>
      <c r="E11" s="124"/>
      <c r="F11" s="124"/>
      <c r="G11" s="124"/>
      <c r="H11" s="125"/>
      <c r="I11" s="126">
        <f>I12+I13</f>
        <v>-165.16272220399998</v>
      </c>
      <c r="J11" s="118">
        <f>IFERROR(I11/$I$10,0)</f>
        <v>1</v>
      </c>
      <c r="K11" s="118">
        <f>I11/'סכום נכסי הקרן'!$C$42</f>
        <v>-5.1860869793108823E-5</v>
      </c>
    </row>
    <row r="12" spans="2:15">
      <c r="B12" s="74" t="s">
        <v>651</v>
      </c>
      <c r="C12" s="70" t="s">
        <v>652</v>
      </c>
      <c r="D12" s="127" t="s">
        <v>210</v>
      </c>
      <c r="E12" s="127"/>
      <c r="F12" s="128">
        <v>0</v>
      </c>
      <c r="G12" s="127" t="s">
        <v>112</v>
      </c>
      <c r="H12" s="128">
        <v>0</v>
      </c>
      <c r="I12" s="77">
        <v>-165.16272220399998</v>
      </c>
      <c r="J12" s="118">
        <f>IFERROR(I12/$I$10,0)</f>
        <v>1</v>
      </c>
      <c r="K12" s="129">
        <f>I12/'סכום נכסי הקרן'!$C$42</f>
        <v>-5.1860869793108823E-5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2"/>
      <c r="D110" s="122"/>
      <c r="E110" s="122"/>
      <c r="F110" s="122"/>
      <c r="G110" s="122"/>
      <c r="H110" s="122"/>
      <c r="I110" s="112"/>
      <c r="J110" s="112"/>
      <c r="K110" s="112"/>
    </row>
    <row r="111" spans="2:11">
      <c r="B111" s="111"/>
      <c r="C111" s="112"/>
      <c r="D111" s="122"/>
      <c r="E111" s="122"/>
      <c r="F111" s="122"/>
      <c r="G111" s="122"/>
      <c r="H111" s="122"/>
      <c r="I111" s="112"/>
      <c r="J111" s="112"/>
      <c r="K111" s="112"/>
    </row>
    <row r="112" spans="2:11">
      <c r="B112" s="111"/>
      <c r="C112" s="112"/>
      <c r="D112" s="122"/>
      <c r="E112" s="122"/>
      <c r="F112" s="122"/>
      <c r="G112" s="122"/>
      <c r="H112" s="122"/>
      <c r="I112" s="112"/>
      <c r="J112" s="112"/>
      <c r="K112" s="112"/>
    </row>
    <row r="113" spans="2:11">
      <c r="B113" s="111"/>
      <c r="C113" s="112"/>
      <c r="D113" s="122"/>
      <c r="E113" s="122"/>
      <c r="F113" s="122"/>
      <c r="G113" s="122"/>
      <c r="H113" s="122"/>
      <c r="I113" s="112"/>
      <c r="J113" s="112"/>
      <c r="K113" s="112"/>
    </row>
    <row r="114" spans="2:11">
      <c r="B114" s="111"/>
      <c r="C114" s="112"/>
      <c r="D114" s="122"/>
      <c r="E114" s="122"/>
      <c r="F114" s="122"/>
      <c r="G114" s="122"/>
      <c r="H114" s="122"/>
      <c r="I114" s="112"/>
      <c r="J114" s="112"/>
      <c r="K114" s="112"/>
    </row>
    <row r="115" spans="2:11">
      <c r="B115" s="111"/>
      <c r="C115" s="112"/>
      <c r="D115" s="122"/>
      <c r="E115" s="122"/>
      <c r="F115" s="122"/>
      <c r="G115" s="122"/>
      <c r="H115" s="122"/>
      <c r="I115" s="112"/>
      <c r="J115" s="112"/>
      <c r="K115" s="112"/>
    </row>
    <row r="116" spans="2:11">
      <c r="B116" s="111"/>
      <c r="C116" s="112"/>
      <c r="D116" s="122"/>
      <c r="E116" s="122"/>
      <c r="F116" s="122"/>
      <c r="G116" s="122"/>
      <c r="H116" s="122"/>
      <c r="I116" s="112"/>
      <c r="J116" s="112"/>
      <c r="K116" s="112"/>
    </row>
    <row r="117" spans="2:11">
      <c r="B117" s="111"/>
      <c r="C117" s="112"/>
      <c r="D117" s="122"/>
      <c r="E117" s="122"/>
      <c r="F117" s="122"/>
      <c r="G117" s="122"/>
      <c r="H117" s="122"/>
      <c r="I117" s="112"/>
      <c r="J117" s="112"/>
      <c r="K117" s="112"/>
    </row>
    <row r="118" spans="2:11">
      <c r="B118" s="111"/>
      <c r="C118" s="112"/>
      <c r="D118" s="122"/>
      <c r="E118" s="122"/>
      <c r="F118" s="122"/>
      <c r="G118" s="122"/>
      <c r="H118" s="122"/>
      <c r="I118" s="112"/>
      <c r="J118" s="112"/>
      <c r="K118" s="112"/>
    </row>
    <row r="119" spans="2:11">
      <c r="B119" s="111"/>
      <c r="C119" s="112"/>
      <c r="D119" s="122"/>
      <c r="E119" s="122"/>
      <c r="F119" s="122"/>
      <c r="G119" s="122"/>
      <c r="H119" s="122"/>
      <c r="I119" s="112"/>
      <c r="J119" s="112"/>
      <c r="K119" s="112"/>
    </row>
    <row r="120" spans="2:11">
      <c r="B120" s="111"/>
      <c r="C120" s="112"/>
      <c r="D120" s="122"/>
      <c r="E120" s="122"/>
      <c r="F120" s="122"/>
      <c r="G120" s="122"/>
      <c r="H120" s="122"/>
      <c r="I120" s="112"/>
      <c r="J120" s="112"/>
      <c r="K120" s="112"/>
    </row>
    <row r="121" spans="2:11">
      <c r="B121" s="111"/>
      <c r="C121" s="112"/>
      <c r="D121" s="122"/>
      <c r="E121" s="122"/>
      <c r="F121" s="122"/>
      <c r="G121" s="122"/>
      <c r="H121" s="122"/>
      <c r="I121" s="112"/>
      <c r="J121" s="112"/>
      <c r="K121" s="112"/>
    </row>
    <row r="122" spans="2:11">
      <c r="B122" s="111"/>
      <c r="C122" s="112"/>
      <c r="D122" s="122"/>
      <c r="E122" s="122"/>
      <c r="F122" s="122"/>
      <c r="G122" s="122"/>
      <c r="H122" s="122"/>
      <c r="I122" s="112"/>
      <c r="J122" s="112"/>
      <c r="K122" s="112"/>
    </row>
    <row r="123" spans="2:11">
      <c r="B123" s="111"/>
      <c r="C123" s="112"/>
      <c r="D123" s="122"/>
      <c r="E123" s="122"/>
      <c r="F123" s="122"/>
      <c r="G123" s="122"/>
      <c r="H123" s="122"/>
      <c r="I123" s="112"/>
      <c r="J123" s="112"/>
      <c r="K123" s="112"/>
    </row>
    <row r="124" spans="2:11">
      <c r="B124" s="111"/>
      <c r="C124" s="112"/>
      <c r="D124" s="122"/>
      <c r="E124" s="122"/>
      <c r="F124" s="122"/>
      <c r="G124" s="122"/>
      <c r="H124" s="122"/>
      <c r="I124" s="112"/>
      <c r="J124" s="112"/>
      <c r="K124" s="112"/>
    </row>
    <row r="125" spans="2:11">
      <c r="B125" s="111"/>
      <c r="C125" s="112"/>
      <c r="D125" s="122"/>
      <c r="E125" s="122"/>
      <c r="F125" s="122"/>
      <c r="G125" s="122"/>
      <c r="H125" s="122"/>
      <c r="I125" s="112"/>
      <c r="J125" s="112"/>
      <c r="K125" s="112"/>
    </row>
    <row r="126" spans="2:11">
      <c r="B126" s="111"/>
      <c r="C126" s="112"/>
      <c r="D126" s="122"/>
      <c r="E126" s="122"/>
      <c r="F126" s="122"/>
      <c r="G126" s="122"/>
      <c r="H126" s="122"/>
      <c r="I126" s="112"/>
      <c r="J126" s="112"/>
      <c r="K126" s="112"/>
    </row>
    <row r="127" spans="2:11">
      <c r="B127" s="111"/>
      <c r="C127" s="112"/>
      <c r="D127" s="122"/>
      <c r="E127" s="122"/>
      <c r="F127" s="122"/>
      <c r="G127" s="122"/>
      <c r="H127" s="122"/>
      <c r="I127" s="112"/>
      <c r="J127" s="112"/>
      <c r="K127" s="112"/>
    </row>
    <row r="128" spans="2:11">
      <c r="B128" s="111"/>
      <c r="C128" s="112"/>
      <c r="D128" s="122"/>
      <c r="E128" s="122"/>
      <c r="F128" s="122"/>
      <c r="G128" s="122"/>
      <c r="H128" s="122"/>
      <c r="I128" s="112"/>
      <c r="J128" s="112"/>
      <c r="K128" s="112"/>
    </row>
    <row r="129" spans="2:11">
      <c r="B129" s="111"/>
      <c r="C129" s="112"/>
      <c r="D129" s="122"/>
      <c r="E129" s="122"/>
      <c r="F129" s="122"/>
      <c r="G129" s="122"/>
      <c r="H129" s="122"/>
      <c r="I129" s="112"/>
      <c r="J129" s="112"/>
      <c r="K129" s="112"/>
    </row>
    <row r="130" spans="2:11">
      <c r="B130" s="111"/>
      <c r="C130" s="112"/>
      <c r="D130" s="122"/>
      <c r="E130" s="122"/>
      <c r="F130" s="122"/>
      <c r="G130" s="122"/>
      <c r="H130" s="122"/>
      <c r="I130" s="112"/>
      <c r="J130" s="112"/>
      <c r="K130" s="112"/>
    </row>
    <row r="131" spans="2:11">
      <c r="B131" s="111"/>
      <c r="C131" s="112"/>
      <c r="D131" s="122"/>
      <c r="E131" s="122"/>
      <c r="F131" s="122"/>
      <c r="G131" s="122"/>
      <c r="H131" s="122"/>
      <c r="I131" s="112"/>
      <c r="J131" s="112"/>
      <c r="K131" s="112"/>
    </row>
    <row r="132" spans="2:11">
      <c r="B132" s="111"/>
      <c r="C132" s="112"/>
      <c r="D132" s="122"/>
      <c r="E132" s="122"/>
      <c r="F132" s="122"/>
      <c r="G132" s="122"/>
      <c r="H132" s="122"/>
      <c r="I132" s="112"/>
      <c r="J132" s="112"/>
      <c r="K132" s="112"/>
    </row>
    <row r="133" spans="2:11">
      <c r="B133" s="111"/>
      <c r="C133" s="112"/>
      <c r="D133" s="122"/>
      <c r="E133" s="122"/>
      <c r="F133" s="122"/>
      <c r="G133" s="122"/>
      <c r="H133" s="122"/>
      <c r="I133" s="112"/>
      <c r="J133" s="112"/>
      <c r="K133" s="112"/>
    </row>
    <row r="134" spans="2:11">
      <c r="B134" s="111"/>
      <c r="C134" s="112"/>
      <c r="D134" s="122"/>
      <c r="E134" s="122"/>
      <c r="F134" s="122"/>
      <c r="G134" s="122"/>
      <c r="H134" s="122"/>
      <c r="I134" s="112"/>
      <c r="J134" s="112"/>
      <c r="K134" s="112"/>
    </row>
    <row r="135" spans="2:11">
      <c r="B135" s="111"/>
      <c r="C135" s="112"/>
      <c r="D135" s="122"/>
      <c r="E135" s="122"/>
      <c r="F135" s="122"/>
      <c r="G135" s="122"/>
      <c r="H135" s="122"/>
      <c r="I135" s="112"/>
      <c r="J135" s="112"/>
      <c r="K135" s="112"/>
    </row>
    <row r="136" spans="2:11">
      <c r="B136" s="111"/>
      <c r="C136" s="112"/>
      <c r="D136" s="122"/>
      <c r="E136" s="122"/>
      <c r="F136" s="122"/>
      <c r="G136" s="122"/>
      <c r="H136" s="122"/>
      <c r="I136" s="112"/>
      <c r="J136" s="112"/>
      <c r="K136" s="112"/>
    </row>
    <row r="137" spans="2:11">
      <c r="B137" s="111"/>
      <c r="C137" s="112"/>
      <c r="D137" s="122"/>
      <c r="E137" s="122"/>
      <c r="F137" s="122"/>
      <c r="G137" s="122"/>
      <c r="H137" s="122"/>
      <c r="I137" s="112"/>
      <c r="J137" s="112"/>
      <c r="K137" s="112"/>
    </row>
    <row r="138" spans="2:11">
      <c r="B138" s="111"/>
      <c r="C138" s="112"/>
      <c r="D138" s="122"/>
      <c r="E138" s="122"/>
      <c r="F138" s="122"/>
      <c r="G138" s="122"/>
      <c r="H138" s="122"/>
      <c r="I138" s="112"/>
      <c r="J138" s="112"/>
      <c r="K138" s="112"/>
    </row>
    <row r="139" spans="2:11">
      <c r="B139" s="111"/>
      <c r="C139" s="112"/>
      <c r="D139" s="122"/>
      <c r="E139" s="122"/>
      <c r="F139" s="122"/>
      <c r="G139" s="122"/>
      <c r="H139" s="122"/>
      <c r="I139" s="112"/>
      <c r="J139" s="112"/>
      <c r="K139" s="112"/>
    </row>
    <row r="140" spans="2:11">
      <c r="B140" s="111"/>
      <c r="C140" s="112"/>
      <c r="D140" s="122"/>
      <c r="E140" s="122"/>
      <c r="F140" s="122"/>
      <c r="G140" s="122"/>
      <c r="H140" s="122"/>
      <c r="I140" s="112"/>
      <c r="J140" s="112"/>
      <c r="K140" s="112"/>
    </row>
    <row r="141" spans="2:11">
      <c r="B141" s="111"/>
      <c r="C141" s="112"/>
      <c r="D141" s="122"/>
      <c r="E141" s="122"/>
      <c r="F141" s="122"/>
      <c r="G141" s="122"/>
      <c r="H141" s="122"/>
      <c r="I141" s="112"/>
      <c r="J141" s="112"/>
      <c r="K141" s="112"/>
    </row>
    <row r="142" spans="2:11">
      <c r="B142" s="111"/>
      <c r="C142" s="112"/>
      <c r="D142" s="122"/>
      <c r="E142" s="122"/>
      <c r="F142" s="122"/>
      <c r="G142" s="122"/>
      <c r="H142" s="122"/>
      <c r="I142" s="112"/>
      <c r="J142" s="112"/>
      <c r="K142" s="112"/>
    </row>
    <row r="143" spans="2:11">
      <c r="B143" s="111"/>
      <c r="C143" s="112"/>
      <c r="D143" s="122"/>
      <c r="E143" s="122"/>
      <c r="F143" s="122"/>
      <c r="G143" s="122"/>
      <c r="H143" s="122"/>
      <c r="I143" s="112"/>
      <c r="J143" s="112"/>
      <c r="K143" s="112"/>
    </row>
    <row r="144" spans="2:11">
      <c r="B144" s="111"/>
      <c r="C144" s="112"/>
      <c r="D144" s="122"/>
      <c r="E144" s="122"/>
      <c r="F144" s="122"/>
      <c r="G144" s="122"/>
      <c r="H144" s="122"/>
      <c r="I144" s="112"/>
      <c r="J144" s="112"/>
      <c r="K144" s="112"/>
    </row>
    <row r="145" spans="2:11">
      <c r="B145" s="111"/>
      <c r="C145" s="112"/>
      <c r="D145" s="122"/>
      <c r="E145" s="122"/>
      <c r="F145" s="122"/>
      <c r="G145" s="122"/>
      <c r="H145" s="122"/>
      <c r="I145" s="112"/>
      <c r="J145" s="112"/>
      <c r="K145" s="112"/>
    </row>
    <row r="146" spans="2:11">
      <c r="B146" s="111"/>
      <c r="C146" s="112"/>
      <c r="D146" s="122"/>
      <c r="E146" s="122"/>
      <c r="F146" s="122"/>
      <c r="G146" s="122"/>
      <c r="H146" s="122"/>
      <c r="I146" s="112"/>
      <c r="J146" s="112"/>
      <c r="K146" s="112"/>
    </row>
    <row r="147" spans="2:11">
      <c r="B147" s="111"/>
      <c r="C147" s="112"/>
      <c r="D147" s="122"/>
      <c r="E147" s="122"/>
      <c r="F147" s="122"/>
      <c r="G147" s="122"/>
      <c r="H147" s="122"/>
      <c r="I147" s="112"/>
      <c r="J147" s="112"/>
      <c r="K147" s="112"/>
    </row>
    <row r="148" spans="2:11">
      <c r="B148" s="111"/>
      <c r="C148" s="112"/>
      <c r="D148" s="122"/>
      <c r="E148" s="122"/>
      <c r="F148" s="122"/>
      <c r="G148" s="122"/>
      <c r="H148" s="122"/>
      <c r="I148" s="112"/>
      <c r="J148" s="112"/>
      <c r="K148" s="112"/>
    </row>
    <row r="149" spans="2:11">
      <c r="B149" s="111"/>
      <c r="C149" s="112"/>
      <c r="D149" s="122"/>
      <c r="E149" s="122"/>
      <c r="F149" s="122"/>
      <c r="G149" s="122"/>
      <c r="H149" s="122"/>
      <c r="I149" s="112"/>
      <c r="J149" s="112"/>
      <c r="K149" s="112"/>
    </row>
    <row r="150" spans="2:11">
      <c r="B150" s="111"/>
      <c r="C150" s="112"/>
      <c r="D150" s="122"/>
      <c r="E150" s="122"/>
      <c r="F150" s="122"/>
      <c r="G150" s="122"/>
      <c r="H150" s="122"/>
      <c r="I150" s="112"/>
      <c r="J150" s="112"/>
      <c r="K150" s="112"/>
    </row>
    <row r="151" spans="2:11">
      <c r="B151" s="111"/>
      <c r="C151" s="112"/>
      <c r="D151" s="122"/>
      <c r="E151" s="122"/>
      <c r="F151" s="122"/>
      <c r="G151" s="122"/>
      <c r="H151" s="122"/>
      <c r="I151" s="112"/>
      <c r="J151" s="112"/>
      <c r="K151" s="112"/>
    </row>
    <row r="152" spans="2:11">
      <c r="B152" s="111"/>
      <c r="C152" s="112"/>
      <c r="D152" s="122"/>
      <c r="E152" s="122"/>
      <c r="F152" s="122"/>
      <c r="G152" s="122"/>
      <c r="H152" s="122"/>
      <c r="I152" s="112"/>
      <c r="J152" s="112"/>
      <c r="K152" s="112"/>
    </row>
    <row r="153" spans="2:11">
      <c r="B153" s="111"/>
      <c r="C153" s="112"/>
      <c r="D153" s="122"/>
      <c r="E153" s="122"/>
      <c r="F153" s="122"/>
      <c r="G153" s="122"/>
      <c r="H153" s="122"/>
      <c r="I153" s="112"/>
      <c r="J153" s="112"/>
      <c r="K153" s="112"/>
    </row>
    <row r="154" spans="2:11">
      <c r="B154" s="111"/>
      <c r="C154" s="112"/>
      <c r="D154" s="122"/>
      <c r="E154" s="122"/>
      <c r="F154" s="122"/>
      <c r="G154" s="122"/>
      <c r="H154" s="122"/>
      <c r="I154" s="112"/>
      <c r="J154" s="112"/>
      <c r="K154" s="112"/>
    </row>
    <row r="155" spans="2:11">
      <c r="B155" s="111"/>
      <c r="C155" s="112"/>
      <c r="D155" s="122"/>
      <c r="E155" s="122"/>
      <c r="F155" s="122"/>
      <c r="G155" s="122"/>
      <c r="H155" s="122"/>
      <c r="I155" s="112"/>
      <c r="J155" s="112"/>
      <c r="K155" s="112"/>
    </row>
    <row r="156" spans="2:11">
      <c r="B156" s="111"/>
      <c r="C156" s="112"/>
      <c r="D156" s="122"/>
      <c r="E156" s="122"/>
      <c r="F156" s="122"/>
      <c r="G156" s="122"/>
      <c r="H156" s="122"/>
      <c r="I156" s="112"/>
      <c r="J156" s="112"/>
      <c r="K156" s="112"/>
    </row>
    <row r="157" spans="2:11">
      <c r="B157" s="111"/>
      <c r="C157" s="112"/>
      <c r="D157" s="122"/>
      <c r="E157" s="122"/>
      <c r="F157" s="122"/>
      <c r="G157" s="122"/>
      <c r="H157" s="122"/>
      <c r="I157" s="112"/>
      <c r="J157" s="112"/>
      <c r="K157" s="112"/>
    </row>
    <row r="158" spans="2:11">
      <c r="B158" s="111"/>
      <c r="C158" s="112"/>
      <c r="D158" s="122"/>
      <c r="E158" s="122"/>
      <c r="F158" s="122"/>
      <c r="G158" s="122"/>
      <c r="H158" s="122"/>
      <c r="I158" s="112"/>
      <c r="J158" s="112"/>
      <c r="K158" s="112"/>
    </row>
    <row r="159" spans="2:11">
      <c r="B159" s="111"/>
      <c r="C159" s="112"/>
      <c r="D159" s="122"/>
      <c r="E159" s="122"/>
      <c r="F159" s="122"/>
      <c r="G159" s="122"/>
      <c r="H159" s="122"/>
      <c r="I159" s="112"/>
      <c r="J159" s="112"/>
      <c r="K159" s="112"/>
    </row>
    <row r="160" spans="2:11">
      <c r="B160" s="111"/>
      <c r="C160" s="112"/>
      <c r="D160" s="122"/>
      <c r="E160" s="122"/>
      <c r="F160" s="122"/>
      <c r="G160" s="122"/>
      <c r="H160" s="122"/>
      <c r="I160" s="112"/>
      <c r="J160" s="112"/>
      <c r="K160" s="112"/>
    </row>
    <row r="161" spans="2:11">
      <c r="B161" s="111"/>
      <c r="C161" s="112"/>
      <c r="D161" s="122"/>
      <c r="E161" s="122"/>
      <c r="F161" s="122"/>
      <c r="G161" s="122"/>
      <c r="H161" s="122"/>
      <c r="I161" s="112"/>
      <c r="J161" s="112"/>
      <c r="K161" s="112"/>
    </row>
    <row r="162" spans="2:11">
      <c r="B162" s="111"/>
      <c r="C162" s="112"/>
      <c r="D162" s="122"/>
      <c r="E162" s="122"/>
      <c r="F162" s="122"/>
      <c r="G162" s="122"/>
      <c r="H162" s="122"/>
      <c r="I162" s="112"/>
      <c r="J162" s="112"/>
      <c r="K162" s="112"/>
    </row>
    <row r="163" spans="2:11">
      <c r="B163" s="111"/>
      <c r="C163" s="112"/>
      <c r="D163" s="122"/>
      <c r="E163" s="122"/>
      <c r="F163" s="122"/>
      <c r="G163" s="122"/>
      <c r="H163" s="122"/>
      <c r="I163" s="112"/>
      <c r="J163" s="112"/>
      <c r="K163" s="112"/>
    </row>
    <row r="164" spans="2:11">
      <c r="B164" s="111"/>
      <c r="C164" s="112"/>
      <c r="D164" s="122"/>
      <c r="E164" s="122"/>
      <c r="F164" s="122"/>
      <c r="G164" s="122"/>
      <c r="H164" s="122"/>
      <c r="I164" s="112"/>
      <c r="J164" s="112"/>
      <c r="K164" s="112"/>
    </row>
    <row r="165" spans="2:11">
      <c r="B165" s="111"/>
      <c r="C165" s="112"/>
      <c r="D165" s="122"/>
      <c r="E165" s="122"/>
      <c r="F165" s="122"/>
      <c r="G165" s="122"/>
      <c r="H165" s="122"/>
      <c r="I165" s="112"/>
      <c r="J165" s="112"/>
      <c r="K165" s="112"/>
    </row>
    <row r="166" spans="2:11">
      <c r="B166" s="111"/>
      <c r="C166" s="112"/>
      <c r="D166" s="122"/>
      <c r="E166" s="122"/>
      <c r="F166" s="122"/>
      <c r="G166" s="122"/>
      <c r="H166" s="122"/>
      <c r="I166" s="112"/>
      <c r="J166" s="112"/>
      <c r="K166" s="112"/>
    </row>
    <row r="167" spans="2:11">
      <c r="B167" s="111"/>
      <c r="C167" s="112"/>
      <c r="D167" s="122"/>
      <c r="E167" s="122"/>
      <c r="F167" s="122"/>
      <c r="G167" s="122"/>
      <c r="H167" s="122"/>
      <c r="I167" s="112"/>
      <c r="J167" s="112"/>
      <c r="K167" s="112"/>
    </row>
    <row r="168" spans="2:11">
      <c r="B168" s="111"/>
      <c r="C168" s="112"/>
      <c r="D168" s="122"/>
      <c r="E168" s="122"/>
      <c r="F168" s="122"/>
      <c r="G168" s="122"/>
      <c r="H168" s="122"/>
      <c r="I168" s="112"/>
      <c r="J168" s="112"/>
      <c r="K168" s="112"/>
    </row>
    <row r="169" spans="2:11">
      <c r="B169" s="111"/>
      <c r="C169" s="112"/>
      <c r="D169" s="122"/>
      <c r="E169" s="122"/>
      <c r="F169" s="122"/>
      <c r="G169" s="122"/>
      <c r="H169" s="122"/>
      <c r="I169" s="112"/>
      <c r="J169" s="112"/>
      <c r="K169" s="112"/>
    </row>
    <row r="170" spans="2:11">
      <c r="B170" s="111"/>
      <c r="C170" s="112"/>
      <c r="D170" s="122"/>
      <c r="E170" s="122"/>
      <c r="F170" s="122"/>
      <c r="G170" s="122"/>
      <c r="H170" s="122"/>
      <c r="I170" s="112"/>
      <c r="J170" s="112"/>
      <c r="K170" s="112"/>
    </row>
    <row r="171" spans="2:11">
      <c r="B171" s="111"/>
      <c r="C171" s="112"/>
      <c r="D171" s="122"/>
      <c r="E171" s="122"/>
      <c r="F171" s="122"/>
      <c r="G171" s="122"/>
      <c r="H171" s="122"/>
      <c r="I171" s="112"/>
      <c r="J171" s="112"/>
      <c r="K171" s="112"/>
    </row>
    <row r="172" spans="2:11">
      <c r="B172" s="111"/>
      <c r="C172" s="112"/>
      <c r="D172" s="122"/>
      <c r="E172" s="122"/>
      <c r="F172" s="122"/>
      <c r="G172" s="122"/>
      <c r="H172" s="122"/>
      <c r="I172" s="112"/>
      <c r="J172" s="112"/>
      <c r="K172" s="112"/>
    </row>
    <row r="173" spans="2:11">
      <c r="B173" s="111"/>
      <c r="C173" s="112"/>
      <c r="D173" s="122"/>
      <c r="E173" s="122"/>
      <c r="F173" s="122"/>
      <c r="G173" s="122"/>
      <c r="H173" s="122"/>
      <c r="I173" s="112"/>
      <c r="J173" s="112"/>
      <c r="K173" s="112"/>
    </row>
    <row r="174" spans="2:11">
      <c r="B174" s="111"/>
      <c r="C174" s="112"/>
      <c r="D174" s="122"/>
      <c r="E174" s="122"/>
      <c r="F174" s="122"/>
      <c r="G174" s="122"/>
      <c r="H174" s="122"/>
      <c r="I174" s="112"/>
      <c r="J174" s="112"/>
      <c r="K174" s="112"/>
    </row>
    <row r="175" spans="2:11">
      <c r="B175" s="111"/>
      <c r="C175" s="112"/>
      <c r="D175" s="122"/>
      <c r="E175" s="122"/>
      <c r="F175" s="122"/>
      <c r="G175" s="122"/>
      <c r="H175" s="122"/>
      <c r="I175" s="112"/>
      <c r="J175" s="112"/>
      <c r="K175" s="112"/>
    </row>
    <row r="176" spans="2:11">
      <c r="B176" s="111"/>
      <c r="C176" s="112"/>
      <c r="D176" s="122"/>
      <c r="E176" s="122"/>
      <c r="F176" s="122"/>
      <c r="G176" s="122"/>
      <c r="H176" s="122"/>
      <c r="I176" s="112"/>
      <c r="J176" s="112"/>
      <c r="K176" s="112"/>
    </row>
    <row r="177" spans="2:11">
      <c r="B177" s="111"/>
      <c r="C177" s="112"/>
      <c r="D177" s="122"/>
      <c r="E177" s="122"/>
      <c r="F177" s="122"/>
      <c r="G177" s="122"/>
      <c r="H177" s="122"/>
      <c r="I177" s="112"/>
      <c r="J177" s="112"/>
      <c r="K177" s="112"/>
    </row>
    <row r="178" spans="2:11">
      <c r="B178" s="111"/>
      <c r="C178" s="112"/>
      <c r="D178" s="122"/>
      <c r="E178" s="122"/>
      <c r="F178" s="122"/>
      <c r="G178" s="122"/>
      <c r="H178" s="122"/>
      <c r="I178" s="112"/>
      <c r="J178" s="112"/>
      <c r="K178" s="112"/>
    </row>
    <row r="179" spans="2:11">
      <c r="B179" s="111"/>
      <c r="C179" s="112"/>
      <c r="D179" s="122"/>
      <c r="E179" s="122"/>
      <c r="F179" s="122"/>
      <c r="G179" s="122"/>
      <c r="H179" s="122"/>
      <c r="I179" s="112"/>
      <c r="J179" s="112"/>
      <c r="K179" s="112"/>
    </row>
    <row r="180" spans="2:11">
      <c r="B180" s="111"/>
      <c r="C180" s="112"/>
      <c r="D180" s="122"/>
      <c r="E180" s="122"/>
      <c r="F180" s="122"/>
      <c r="G180" s="122"/>
      <c r="H180" s="122"/>
      <c r="I180" s="112"/>
      <c r="J180" s="112"/>
      <c r="K180" s="112"/>
    </row>
    <row r="181" spans="2:11">
      <c r="B181" s="111"/>
      <c r="C181" s="112"/>
      <c r="D181" s="122"/>
      <c r="E181" s="122"/>
      <c r="F181" s="122"/>
      <c r="G181" s="122"/>
      <c r="H181" s="122"/>
      <c r="I181" s="112"/>
      <c r="J181" s="112"/>
      <c r="K181" s="112"/>
    </row>
    <row r="182" spans="2:11">
      <c r="B182" s="111"/>
      <c r="C182" s="112"/>
      <c r="D182" s="122"/>
      <c r="E182" s="122"/>
      <c r="F182" s="122"/>
      <c r="G182" s="122"/>
      <c r="H182" s="122"/>
      <c r="I182" s="112"/>
      <c r="J182" s="112"/>
      <c r="K182" s="112"/>
    </row>
    <row r="183" spans="2:11">
      <c r="B183" s="111"/>
      <c r="C183" s="112"/>
      <c r="D183" s="122"/>
      <c r="E183" s="122"/>
      <c r="F183" s="122"/>
      <c r="G183" s="122"/>
      <c r="H183" s="122"/>
      <c r="I183" s="112"/>
      <c r="J183" s="112"/>
      <c r="K183" s="112"/>
    </row>
    <row r="184" spans="2:11">
      <c r="B184" s="111"/>
      <c r="C184" s="112"/>
      <c r="D184" s="122"/>
      <c r="E184" s="122"/>
      <c r="F184" s="122"/>
      <c r="G184" s="122"/>
      <c r="H184" s="122"/>
      <c r="I184" s="112"/>
      <c r="J184" s="112"/>
      <c r="K184" s="112"/>
    </row>
    <row r="185" spans="2:11">
      <c r="B185" s="111"/>
      <c r="C185" s="112"/>
      <c r="D185" s="122"/>
      <c r="E185" s="122"/>
      <c r="F185" s="122"/>
      <c r="G185" s="122"/>
      <c r="H185" s="122"/>
      <c r="I185" s="112"/>
      <c r="J185" s="112"/>
      <c r="K185" s="112"/>
    </row>
    <row r="186" spans="2:11">
      <c r="B186" s="111"/>
      <c r="C186" s="112"/>
      <c r="D186" s="122"/>
      <c r="E186" s="122"/>
      <c r="F186" s="122"/>
      <c r="G186" s="122"/>
      <c r="H186" s="122"/>
      <c r="I186" s="112"/>
      <c r="J186" s="112"/>
      <c r="K186" s="112"/>
    </row>
    <row r="187" spans="2:11">
      <c r="B187" s="111"/>
      <c r="C187" s="112"/>
      <c r="D187" s="122"/>
      <c r="E187" s="122"/>
      <c r="F187" s="122"/>
      <c r="G187" s="122"/>
      <c r="H187" s="122"/>
      <c r="I187" s="112"/>
      <c r="J187" s="112"/>
      <c r="K187" s="112"/>
    </row>
    <row r="188" spans="2:11">
      <c r="B188" s="111"/>
      <c r="C188" s="112"/>
      <c r="D188" s="122"/>
      <c r="E188" s="122"/>
      <c r="F188" s="122"/>
      <c r="G188" s="122"/>
      <c r="H188" s="122"/>
      <c r="I188" s="112"/>
      <c r="J188" s="112"/>
      <c r="K188" s="112"/>
    </row>
    <row r="189" spans="2:11">
      <c r="B189" s="111"/>
      <c r="C189" s="112"/>
      <c r="D189" s="122"/>
      <c r="E189" s="122"/>
      <c r="F189" s="122"/>
      <c r="G189" s="122"/>
      <c r="H189" s="122"/>
      <c r="I189" s="112"/>
      <c r="J189" s="112"/>
      <c r="K189" s="112"/>
    </row>
    <row r="190" spans="2:11">
      <c r="B190" s="111"/>
      <c r="C190" s="112"/>
      <c r="D190" s="122"/>
      <c r="E190" s="122"/>
      <c r="F190" s="122"/>
      <c r="G190" s="122"/>
      <c r="H190" s="122"/>
      <c r="I190" s="112"/>
      <c r="J190" s="112"/>
      <c r="K190" s="112"/>
    </row>
    <row r="191" spans="2:11">
      <c r="B191" s="111"/>
      <c r="C191" s="112"/>
      <c r="D191" s="122"/>
      <c r="E191" s="122"/>
      <c r="F191" s="122"/>
      <c r="G191" s="122"/>
      <c r="H191" s="122"/>
      <c r="I191" s="112"/>
      <c r="J191" s="112"/>
      <c r="K191" s="112"/>
    </row>
    <row r="192" spans="2:11">
      <c r="B192" s="111"/>
      <c r="C192" s="112"/>
      <c r="D192" s="122"/>
      <c r="E192" s="122"/>
      <c r="F192" s="122"/>
      <c r="G192" s="122"/>
      <c r="H192" s="122"/>
      <c r="I192" s="112"/>
      <c r="J192" s="112"/>
      <c r="K192" s="112"/>
    </row>
    <row r="193" spans="2:11">
      <c r="B193" s="111"/>
      <c r="C193" s="112"/>
      <c r="D193" s="122"/>
      <c r="E193" s="122"/>
      <c r="F193" s="122"/>
      <c r="G193" s="122"/>
      <c r="H193" s="122"/>
      <c r="I193" s="112"/>
      <c r="J193" s="112"/>
      <c r="K193" s="112"/>
    </row>
    <row r="194" spans="2:11">
      <c r="B194" s="111"/>
      <c r="C194" s="112"/>
      <c r="D194" s="122"/>
      <c r="E194" s="122"/>
      <c r="F194" s="122"/>
      <c r="G194" s="122"/>
      <c r="H194" s="122"/>
      <c r="I194" s="112"/>
      <c r="J194" s="112"/>
      <c r="K194" s="112"/>
    </row>
    <row r="195" spans="2:11">
      <c r="B195" s="111"/>
      <c r="C195" s="112"/>
      <c r="D195" s="122"/>
      <c r="E195" s="122"/>
      <c r="F195" s="122"/>
      <c r="G195" s="122"/>
      <c r="H195" s="122"/>
      <c r="I195" s="112"/>
      <c r="J195" s="112"/>
      <c r="K195" s="112"/>
    </row>
    <row r="196" spans="2:11">
      <c r="B196" s="111"/>
      <c r="C196" s="112"/>
      <c r="D196" s="122"/>
      <c r="E196" s="122"/>
      <c r="F196" s="122"/>
      <c r="G196" s="122"/>
      <c r="H196" s="122"/>
      <c r="I196" s="112"/>
      <c r="J196" s="112"/>
      <c r="K196" s="112"/>
    </row>
    <row r="197" spans="2:11">
      <c r="B197" s="111"/>
      <c r="C197" s="112"/>
      <c r="D197" s="122"/>
      <c r="E197" s="122"/>
      <c r="F197" s="122"/>
      <c r="G197" s="122"/>
      <c r="H197" s="122"/>
      <c r="I197" s="112"/>
      <c r="J197" s="112"/>
      <c r="K197" s="112"/>
    </row>
    <row r="198" spans="2:11">
      <c r="B198" s="111"/>
      <c r="C198" s="112"/>
      <c r="D198" s="122"/>
      <c r="E198" s="122"/>
      <c r="F198" s="122"/>
      <c r="G198" s="122"/>
      <c r="H198" s="122"/>
      <c r="I198" s="112"/>
      <c r="J198" s="112"/>
      <c r="K198" s="112"/>
    </row>
    <row r="199" spans="2:11">
      <c r="B199" s="111"/>
      <c r="C199" s="112"/>
      <c r="D199" s="122"/>
      <c r="E199" s="122"/>
      <c r="F199" s="122"/>
      <c r="G199" s="122"/>
      <c r="H199" s="122"/>
      <c r="I199" s="112"/>
      <c r="J199" s="112"/>
      <c r="K199" s="112"/>
    </row>
    <row r="200" spans="2:11">
      <c r="B200" s="111"/>
      <c r="C200" s="112"/>
      <c r="D200" s="122"/>
      <c r="E200" s="122"/>
      <c r="F200" s="122"/>
      <c r="G200" s="122"/>
      <c r="H200" s="122"/>
      <c r="I200" s="112"/>
      <c r="J200" s="112"/>
      <c r="K200" s="112"/>
    </row>
    <row r="201" spans="2:11">
      <c r="B201" s="111"/>
      <c r="C201" s="112"/>
      <c r="D201" s="122"/>
      <c r="E201" s="122"/>
      <c r="F201" s="122"/>
      <c r="G201" s="122"/>
      <c r="H201" s="122"/>
      <c r="I201" s="112"/>
      <c r="J201" s="112"/>
      <c r="K201" s="112"/>
    </row>
    <row r="202" spans="2:11">
      <c r="B202" s="111"/>
      <c r="C202" s="112"/>
      <c r="D202" s="122"/>
      <c r="E202" s="122"/>
      <c r="F202" s="122"/>
      <c r="G202" s="122"/>
      <c r="H202" s="122"/>
      <c r="I202" s="112"/>
      <c r="J202" s="112"/>
      <c r="K202" s="112"/>
    </row>
    <row r="203" spans="2:11">
      <c r="B203" s="111"/>
      <c r="C203" s="112"/>
      <c r="D203" s="122"/>
      <c r="E203" s="122"/>
      <c r="F203" s="122"/>
      <c r="G203" s="122"/>
      <c r="H203" s="122"/>
      <c r="I203" s="112"/>
      <c r="J203" s="112"/>
      <c r="K203" s="112"/>
    </row>
    <row r="204" spans="2:11">
      <c r="B204" s="111"/>
      <c r="C204" s="112"/>
      <c r="D204" s="122"/>
      <c r="E204" s="122"/>
      <c r="F204" s="122"/>
      <c r="G204" s="122"/>
      <c r="H204" s="122"/>
      <c r="I204" s="112"/>
      <c r="J204" s="112"/>
      <c r="K204" s="112"/>
    </row>
    <row r="205" spans="2:11">
      <c r="B205" s="111"/>
      <c r="C205" s="112"/>
      <c r="D205" s="122"/>
      <c r="E205" s="122"/>
      <c r="F205" s="122"/>
      <c r="G205" s="122"/>
      <c r="H205" s="122"/>
      <c r="I205" s="112"/>
      <c r="J205" s="112"/>
      <c r="K205" s="112"/>
    </row>
    <row r="206" spans="2:11">
      <c r="B206" s="111"/>
      <c r="C206" s="112"/>
      <c r="D206" s="122"/>
      <c r="E206" s="122"/>
      <c r="F206" s="122"/>
      <c r="G206" s="122"/>
      <c r="H206" s="122"/>
      <c r="I206" s="112"/>
      <c r="J206" s="112"/>
      <c r="K206" s="112"/>
    </row>
    <row r="207" spans="2:11">
      <c r="B207" s="111"/>
      <c r="C207" s="112"/>
      <c r="D207" s="122"/>
      <c r="E207" s="122"/>
      <c r="F207" s="122"/>
      <c r="G207" s="122"/>
      <c r="H207" s="122"/>
      <c r="I207" s="112"/>
      <c r="J207" s="112"/>
      <c r="K207" s="112"/>
    </row>
    <row r="208" spans="2:11">
      <c r="B208" s="111"/>
      <c r="C208" s="112"/>
      <c r="D208" s="122"/>
      <c r="E208" s="122"/>
      <c r="F208" s="122"/>
      <c r="G208" s="122"/>
      <c r="H208" s="122"/>
      <c r="I208" s="112"/>
      <c r="J208" s="112"/>
      <c r="K208" s="112"/>
    </row>
    <row r="209" spans="2:11">
      <c r="B209" s="111"/>
      <c r="C209" s="112"/>
      <c r="D209" s="122"/>
      <c r="E209" s="122"/>
      <c r="F209" s="122"/>
      <c r="G209" s="122"/>
      <c r="H209" s="122"/>
      <c r="I209" s="112"/>
      <c r="J209" s="112"/>
      <c r="K209" s="112"/>
    </row>
    <row r="210" spans="2:11">
      <c r="B210" s="111"/>
      <c r="C210" s="112"/>
      <c r="D210" s="122"/>
      <c r="E210" s="122"/>
      <c r="F210" s="122"/>
      <c r="G210" s="122"/>
      <c r="H210" s="122"/>
      <c r="I210" s="112"/>
      <c r="J210" s="112"/>
      <c r="K210" s="112"/>
    </row>
    <row r="211" spans="2:11">
      <c r="B211" s="111"/>
      <c r="C211" s="112"/>
      <c r="D211" s="122"/>
      <c r="E211" s="122"/>
      <c r="F211" s="122"/>
      <c r="G211" s="122"/>
      <c r="H211" s="122"/>
      <c r="I211" s="112"/>
      <c r="J211" s="112"/>
      <c r="K211" s="112"/>
    </row>
    <row r="212" spans="2:11">
      <c r="B212" s="111"/>
      <c r="C212" s="112"/>
      <c r="D212" s="122"/>
      <c r="E212" s="122"/>
      <c r="F212" s="122"/>
      <c r="G212" s="122"/>
      <c r="H212" s="122"/>
      <c r="I212" s="112"/>
      <c r="J212" s="112"/>
      <c r="K212" s="112"/>
    </row>
    <row r="213" spans="2:11">
      <c r="B213" s="111"/>
      <c r="C213" s="112"/>
      <c r="D213" s="122"/>
      <c r="E213" s="122"/>
      <c r="F213" s="122"/>
      <c r="G213" s="122"/>
      <c r="H213" s="122"/>
      <c r="I213" s="112"/>
      <c r="J213" s="112"/>
      <c r="K213" s="112"/>
    </row>
    <row r="214" spans="2:11">
      <c r="B214" s="111"/>
      <c r="C214" s="112"/>
      <c r="D214" s="122"/>
      <c r="E214" s="122"/>
      <c r="F214" s="122"/>
      <c r="G214" s="122"/>
      <c r="H214" s="122"/>
      <c r="I214" s="112"/>
      <c r="J214" s="112"/>
      <c r="K214" s="112"/>
    </row>
    <row r="215" spans="2:11">
      <c r="B215" s="111"/>
      <c r="C215" s="112"/>
      <c r="D215" s="122"/>
      <c r="E215" s="122"/>
      <c r="F215" s="122"/>
      <c r="G215" s="122"/>
      <c r="H215" s="122"/>
      <c r="I215" s="112"/>
      <c r="J215" s="112"/>
      <c r="K215" s="112"/>
    </row>
    <row r="216" spans="2:11">
      <c r="B216" s="111"/>
      <c r="C216" s="112"/>
      <c r="D216" s="122"/>
      <c r="E216" s="122"/>
      <c r="F216" s="122"/>
      <c r="G216" s="122"/>
      <c r="H216" s="122"/>
      <c r="I216" s="112"/>
      <c r="J216" s="112"/>
      <c r="K216" s="112"/>
    </row>
    <row r="217" spans="2:11">
      <c r="B217" s="111"/>
      <c r="C217" s="112"/>
      <c r="D217" s="122"/>
      <c r="E217" s="122"/>
      <c r="F217" s="122"/>
      <c r="G217" s="122"/>
      <c r="H217" s="122"/>
      <c r="I217" s="112"/>
      <c r="J217" s="112"/>
      <c r="K217" s="112"/>
    </row>
    <row r="218" spans="2:11">
      <c r="B218" s="111"/>
      <c r="C218" s="112"/>
      <c r="D218" s="122"/>
      <c r="E218" s="122"/>
      <c r="F218" s="122"/>
      <c r="G218" s="122"/>
      <c r="H218" s="122"/>
      <c r="I218" s="112"/>
      <c r="J218" s="112"/>
      <c r="K218" s="112"/>
    </row>
    <row r="219" spans="2:11">
      <c r="B219" s="111"/>
      <c r="C219" s="112"/>
      <c r="D219" s="122"/>
      <c r="E219" s="122"/>
      <c r="F219" s="122"/>
      <c r="G219" s="122"/>
      <c r="H219" s="122"/>
      <c r="I219" s="112"/>
      <c r="J219" s="112"/>
      <c r="K219" s="112"/>
    </row>
    <row r="220" spans="2:11">
      <c r="B220" s="111"/>
      <c r="C220" s="112"/>
      <c r="D220" s="122"/>
      <c r="E220" s="122"/>
      <c r="F220" s="122"/>
      <c r="G220" s="122"/>
      <c r="H220" s="122"/>
      <c r="I220" s="112"/>
      <c r="J220" s="112"/>
      <c r="K220" s="112"/>
    </row>
    <row r="221" spans="2:11">
      <c r="B221" s="111"/>
      <c r="C221" s="112"/>
      <c r="D221" s="122"/>
      <c r="E221" s="122"/>
      <c r="F221" s="122"/>
      <c r="G221" s="122"/>
      <c r="H221" s="122"/>
      <c r="I221" s="112"/>
      <c r="J221" s="112"/>
      <c r="K221" s="112"/>
    </row>
    <row r="222" spans="2:11">
      <c r="B222" s="111"/>
      <c r="C222" s="112"/>
      <c r="D222" s="122"/>
      <c r="E222" s="122"/>
      <c r="F222" s="122"/>
      <c r="G222" s="122"/>
      <c r="H222" s="122"/>
      <c r="I222" s="112"/>
      <c r="J222" s="112"/>
      <c r="K222" s="112"/>
    </row>
    <row r="223" spans="2:11">
      <c r="B223" s="111"/>
      <c r="C223" s="112"/>
      <c r="D223" s="122"/>
      <c r="E223" s="122"/>
      <c r="F223" s="122"/>
      <c r="G223" s="122"/>
      <c r="H223" s="122"/>
      <c r="I223" s="112"/>
      <c r="J223" s="112"/>
      <c r="K223" s="112"/>
    </row>
    <row r="224" spans="2:11">
      <c r="B224" s="111"/>
      <c r="C224" s="112"/>
      <c r="D224" s="122"/>
      <c r="E224" s="122"/>
      <c r="F224" s="122"/>
      <c r="G224" s="122"/>
      <c r="H224" s="122"/>
      <c r="I224" s="112"/>
      <c r="J224" s="112"/>
      <c r="K224" s="112"/>
    </row>
    <row r="225" spans="2:11">
      <c r="B225" s="111"/>
      <c r="C225" s="112"/>
      <c r="D225" s="122"/>
      <c r="E225" s="122"/>
      <c r="F225" s="122"/>
      <c r="G225" s="122"/>
      <c r="H225" s="122"/>
      <c r="I225" s="112"/>
      <c r="J225" s="112"/>
      <c r="K225" s="112"/>
    </row>
    <row r="226" spans="2:11">
      <c r="B226" s="111"/>
      <c r="C226" s="112"/>
      <c r="D226" s="122"/>
      <c r="E226" s="122"/>
      <c r="F226" s="122"/>
      <c r="G226" s="122"/>
      <c r="H226" s="122"/>
      <c r="I226" s="112"/>
      <c r="J226" s="112"/>
      <c r="K226" s="112"/>
    </row>
    <row r="227" spans="2:11">
      <c r="B227" s="111"/>
      <c r="C227" s="112"/>
      <c r="D227" s="122"/>
      <c r="E227" s="122"/>
      <c r="F227" s="122"/>
      <c r="G227" s="122"/>
      <c r="H227" s="122"/>
      <c r="I227" s="112"/>
      <c r="J227" s="112"/>
      <c r="K227" s="112"/>
    </row>
    <row r="228" spans="2:11">
      <c r="B228" s="111"/>
      <c r="C228" s="112"/>
      <c r="D228" s="122"/>
      <c r="E228" s="122"/>
      <c r="F228" s="122"/>
      <c r="G228" s="122"/>
      <c r="H228" s="122"/>
      <c r="I228" s="112"/>
      <c r="J228" s="112"/>
      <c r="K228" s="112"/>
    </row>
    <row r="229" spans="2:11">
      <c r="B229" s="111"/>
      <c r="C229" s="112"/>
      <c r="D229" s="122"/>
      <c r="E229" s="122"/>
      <c r="F229" s="122"/>
      <c r="G229" s="122"/>
      <c r="H229" s="122"/>
      <c r="I229" s="112"/>
      <c r="J229" s="112"/>
      <c r="K229" s="112"/>
    </row>
    <row r="230" spans="2:11">
      <c r="B230" s="111"/>
      <c r="C230" s="112"/>
      <c r="D230" s="122"/>
      <c r="E230" s="122"/>
      <c r="F230" s="122"/>
      <c r="G230" s="122"/>
      <c r="H230" s="122"/>
      <c r="I230" s="112"/>
      <c r="J230" s="112"/>
      <c r="K230" s="112"/>
    </row>
    <row r="231" spans="2:11">
      <c r="B231" s="111"/>
      <c r="C231" s="112"/>
      <c r="D231" s="122"/>
      <c r="E231" s="122"/>
      <c r="F231" s="122"/>
      <c r="G231" s="122"/>
      <c r="H231" s="122"/>
      <c r="I231" s="112"/>
      <c r="J231" s="112"/>
      <c r="K231" s="112"/>
    </row>
    <row r="232" spans="2:11">
      <c r="B232" s="111"/>
      <c r="C232" s="112"/>
      <c r="D232" s="122"/>
      <c r="E232" s="122"/>
      <c r="F232" s="122"/>
      <c r="G232" s="122"/>
      <c r="H232" s="122"/>
      <c r="I232" s="112"/>
      <c r="J232" s="112"/>
      <c r="K232" s="112"/>
    </row>
    <row r="233" spans="2:11">
      <c r="B233" s="111"/>
      <c r="C233" s="112"/>
      <c r="D233" s="122"/>
      <c r="E233" s="122"/>
      <c r="F233" s="122"/>
      <c r="G233" s="122"/>
      <c r="H233" s="122"/>
      <c r="I233" s="112"/>
      <c r="J233" s="112"/>
      <c r="K233" s="112"/>
    </row>
    <row r="234" spans="2:11">
      <c r="B234" s="111"/>
      <c r="C234" s="112"/>
      <c r="D234" s="122"/>
      <c r="E234" s="122"/>
      <c r="F234" s="122"/>
      <c r="G234" s="122"/>
      <c r="H234" s="122"/>
      <c r="I234" s="112"/>
      <c r="J234" s="112"/>
      <c r="K234" s="112"/>
    </row>
    <row r="235" spans="2:11">
      <c r="B235" s="111"/>
      <c r="C235" s="112"/>
      <c r="D235" s="122"/>
      <c r="E235" s="122"/>
      <c r="F235" s="122"/>
      <c r="G235" s="122"/>
      <c r="H235" s="122"/>
      <c r="I235" s="112"/>
      <c r="J235" s="112"/>
      <c r="K235" s="112"/>
    </row>
    <row r="236" spans="2:11">
      <c r="B236" s="111"/>
      <c r="C236" s="112"/>
      <c r="D236" s="122"/>
      <c r="E236" s="122"/>
      <c r="F236" s="122"/>
      <c r="G236" s="122"/>
      <c r="H236" s="122"/>
      <c r="I236" s="112"/>
      <c r="J236" s="112"/>
      <c r="K236" s="112"/>
    </row>
    <row r="237" spans="2:11">
      <c r="B237" s="111"/>
      <c r="C237" s="112"/>
      <c r="D237" s="122"/>
      <c r="E237" s="122"/>
      <c r="F237" s="122"/>
      <c r="G237" s="122"/>
      <c r="H237" s="122"/>
      <c r="I237" s="112"/>
      <c r="J237" s="112"/>
      <c r="K237" s="112"/>
    </row>
    <row r="238" spans="2:11">
      <c r="B238" s="111"/>
      <c r="C238" s="112"/>
      <c r="D238" s="122"/>
      <c r="E238" s="122"/>
      <c r="F238" s="122"/>
      <c r="G238" s="122"/>
      <c r="H238" s="122"/>
      <c r="I238" s="112"/>
      <c r="J238" s="112"/>
      <c r="K238" s="112"/>
    </row>
    <row r="239" spans="2:11">
      <c r="B239" s="111"/>
      <c r="C239" s="112"/>
      <c r="D239" s="122"/>
      <c r="E239" s="122"/>
      <c r="F239" s="122"/>
      <c r="G239" s="122"/>
      <c r="H239" s="122"/>
      <c r="I239" s="112"/>
      <c r="J239" s="112"/>
      <c r="K239" s="112"/>
    </row>
    <row r="240" spans="2:11">
      <c r="B240" s="111"/>
      <c r="C240" s="112"/>
      <c r="D240" s="122"/>
      <c r="E240" s="122"/>
      <c r="F240" s="122"/>
      <c r="G240" s="122"/>
      <c r="H240" s="122"/>
      <c r="I240" s="112"/>
      <c r="J240" s="112"/>
      <c r="K240" s="112"/>
    </row>
    <row r="241" spans="2:11">
      <c r="B241" s="111"/>
      <c r="C241" s="112"/>
      <c r="D241" s="122"/>
      <c r="E241" s="122"/>
      <c r="F241" s="122"/>
      <c r="G241" s="122"/>
      <c r="H241" s="122"/>
      <c r="I241" s="112"/>
      <c r="J241" s="112"/>
      <c r="K241" s="112"/>
    </row>
    <row r="242" spans="2:11">
      <c r="B242" s="111"/>
      <c r="C242" s="112"/>
      <c r="D242" s="122"/>
      <c r="E242" s="122"/>
      <c r="F242" s="122"/>
      <c r="G242" s="122"/>
      <c r="H242" s="122"/>
      <c r="I242" s="112"/>
      <c r="J242" s="112"/>
      <c r="K242" s="112"/>
    </row>
    <row r="243" spans="2:11">
      <c r="B243" s="111"/>
      <c r="C243" s="112"/>
      <c r="D243" s="122"/>
      <c r="E243" s="122"/>
      <c r="F243" s="122"/>
      <c r="G243" s="122"/>
      <c r="H243" s="122"/>
      <c r="I243" s="112"/>
      <c r="J243" s="112"/>
      <c r="K243" s="112"/>
    </row>
    <row r="244" spans="2:11">
      <c r="B244" s="111"/>
      <c r="C244" s="112"/>
      <c r="D244" s="122"/>
      <c r="E244" s="122"/>
      <c r="F244" s="122"/>
      <c r="G244" s="122"/>
      <c r="H244" s="122"/>
      <c r="I244" s="112"/>
      <c r="J244" s="112"/>
      <c r="K244" s="112"/>
    </row>
    <row r="245" spans="2:11">
      <c r="B245" s="111"/>
      <c r="C245" s="112"/>
      <c r="D245" s="122"/>
      <c r="E245" s="122"/>
      <c r="F245" s="122"/>
      <c r="G245" s="122"/>
      <c r="H245" s="122"/>
      <c r="I245" s="112"/>
      <c r="J245" s="112"/>
      <c r="K245" s="112"/>
    </row>
    <row r="246" spans="2:11">
      <c r="B246" s="111"/>
      <c r="C246" s="112"/>
      <c r="D246" s="122"/>
      <c r="E246" s="122"/>
      <c r="F246" s="122"/>
      <c r="G246" s="122"/>
      <c r="H246" s="122"/>
      <c r="I246" s="112"/>
      <c r="J246" s="112"/>
      <c r="K246" s="112"/>
    </row>
    <row r="247" spans="2:11">
      <c r="B247" s="111"/>
      <c r="C247" s="112"/>
      <c r="D247" s="122"/>
      <c r="E247" s="122"/>
      <c r="F247" s="122"/>
      <c r="G247" s="122"/>
      <c r="H247" s="122"/>
      <c r="I247" s="112"/>
      <c r="J247" s="112"/>
      <c r="K247" s="112"/>
    </row>
    <row r="248" spans="2:11">
      <c r="B248" s="111"/>
      <c r="C248" s="112"/>
      <c r="D248" s="122"/>
      <c r="E248" s="122"/>
      <c r="F248" s="122"/>
      <c r="G248" s="122"/>
      <c r="H248" s="122"/>
      <c r="I248" s="112"/>
      <c r="J248" s="112"/>
      <c r="K248" s="112"/>
    </row>
    <row r="249" spans="2:11">
      <c r="B249" s="111"/>
      <c r="C249" s="112"/>
      <c r="D249" s="122"/>
      <c r="E249" s="122"/>
      <c r="F249" s="122"/>
      <c r="G249" s="122"/>
      <c r="H249" s="122"/>
      <c r="I249" s="112"/>
      <c r="J249" s="112"/>
      <c r="K249" s="112"/>
    </row>
    <row r="250" spans="2:11">
      <c r="B250" s="111"/>
      <c r="C250" s="112"/>
      <c r="D250" s="122"/>
      <c r="E250" s="122"/>
      <c r="F250" s="122"/>
      <c r="G250" s="122"/>
      <c r="H250" s="122"/>
      <c r="I250" s="112"/>
      <c r="J250" s="112"/>
      <c r="K250" s="112"/>
    </row>
    <row r="251" spans="2:11">
      <c r="B251" s="111"/>
      <c r="C251" s="112"/>
      <c r="D251" s="122"/>
      <c r="E251" s="122"/>
      <c r="F251" s="122"/>
      <c r="G251" s="122"/>
      <c r="H251" s="122"/>
      <c r="I251" s="112"/>
      <c r="J251" s="112"/>
      <c r="K251" s="112"/>
    </row>
    <row r="252" spans="2:11">
      <c r="B252" s="111"/>
      <c r="C252" s="112"/>
      <c r="D252" s="122"/>
      <c r="E252" s="122"/>
      <c r="F252" s="122"/>
      <c r="G252" s="122"/>
      <c r="H252" s="122"/>
      <c r="I252" s="112"/>
      <c r="J252" s="112"/>
      <c r="K252" s="112"/>
    </row>
    <row r="253" spans="2:11">
      <c r="B253" s="111"/>
      <c r="C253" s="112"/>
      <c r="D253" s="122"/>
      <c r="E253" s="122"/>
      <c r="F253" s="122"/>
      <c r="G253" s="122"/>
      <c r="H253" s="122"/>
      <c r="I253" s="112"/>
      <c r="J253" s="112"/>
      <c r="K253" s="112"/>
    </row>
    <row r="254" spans="2:11">
      <c r="B254" s="111"/>
      <c r="C254" s="112"/>
      <c r="D254" s="122"/>
      <c r="E254" s="122"/>
      <c r="F254" s="122"/>
      <c r="G254" s="122"/>
      <c r="H254" s="122"/>
      <c r="I254" s="112"/>
      <c r="J254" s="112"/>
      <c r="K254" s="112"/>
    </row>
    <row r="255" spans="2:11">
      <c r="B255" s="111"/>
      <c r="C255" s="112"/>
      <c r="D255" s="122"/>
      <c r="E255" s="122"/>
      <c r="F255" s="122"/>
      <c r="G255" s="122"/>
      <c r="H255" s="122"/>
      <c r="I255" s="112"/>
      <c r="J255" s="112"/>
      <c r="K255" s="112"/>
    </row>
    <row r="256" spans="2:11">
      <c r="B256" s="111"/>
      <c r="C256" s="112"/>
      <c r="D256" s="122"/>
      <c r="E256" s="122"/>
      <c r="F256" s="122"/>
      <c r="G256" s="122"/>
      <c r="H256" s="122"/>
      <c r="I256" s="112"/>
      <c r="J256" s="112"/>
      <c r="K256" s="112"/>
    </row>
    <row r="257" spans="2:11">
      <c r="B257" s="111"/>
      <c r="C257" s="112"/>
      <c r="D257" s="122"/>
      <c r="E257" s="122"/>
      <c r="F257" s="122"/>
      <c r="G257" s="122"/>
      <c r="H257" s="122"/>
      <c r="I257" s="112"/>
      <c r="J257" s="112"/>
      <c r="K257" s="112"/>
    </row>
    <row r="258" spans="2:11">
      <c r="B258" s="111"/>
      <c r="C258" s="112"/>
      <c r="D258" s="122"/>
      <c r="E258" s="122"/>
      <c r="F258" s="122"/>
      <c r="G258" s="122"/>
      <c r="H258" s="122"/>
      <c r="I258" s="112"/>
      <c r="J258" s="112"/>
      <c r="K258" s="112"/>
    </row>
    <row r="259" spans="2:11">
      <c r="B259" s="111"/>
      <c r="C259" s="112"/>
      <c r="D259" s="122"/>
      <c r="E259" s="122"/>
      <c r="F259" s="122"/>
      <c r="G259" s="122"/>
      <c r="H259" s="122"/>
      <c r="I259" s="112"/>
      <c r="J259" s="112"/>
      <c r="K259" s="112"/>
    </row>
    <row r="260" spans="2:11">
      <c r="B260" s="111"/>
      <c r="C260" s="112"/>
      <c r="D260" s="122"/>
      <c r="E260" s="122"/>
      <c r="F260" s="122"/>
      <c r="G260" s="122"/>
      <c r="H260" s="122"/>
      <c r="I260" s="112"/>
      <c r="J260" s="112"/>
      <c r="K260" s="112"/>
    </row>
    <row r="261" spans="2:11">
      <c r="B261" s="111"/>
      <c r="C261" s="112"/>
      <c r="D261" s="122"/>
      <c r="E261" s="122"/>
      <c r="F261" s="122"/>
      <c r="G261" s="122"/>
      <c r="H261" s="122"/>
      <c r="I261" s="112"/>
      <c r="J261" s="112"/>
      <c r="K261" s="112"/>
    </row>
    <row r="262" spans="2:11">
      <c r="B262" s="111"/>
      <c r="C262" s="112"/>
      <c r="D262" s="122"/>
      <c r="E262" s="122"/>
      <c r="F262" s="122"/>
      <c r="G262" s="122"/>
      <c r="H262" s="122"/>
      <c r="I262" s="112"/>
      <c r="J262" s="112"/>
      <c r="K262" s="112"/>
    </row>
    <row r="263" spans="2:11">
      <c r="B263" s="111"/>
      <c r="C263" s="112"/>
      <c r="D263" s="122"/>
      <c r="E263" s="122"/>
      <c r="F263" s="122"/>
      <c r="G263" s="122"/>
      <c r="H263" s="122"/>
      <c r="I263" s="112"/>
      <c r="J263" s="112"/>
      <c r="K263" s="112"/>
    </row>
    <row r="264" spans="2:11">
      <c r="B264" s="111"/>
      <c r="C264" s="112"/>
      <c r="D264" s="122"/>
      <c r="E264" s="122"/>
      <c r="F264" s="122"/>
      <c r="G264" s="122"/>
      <c r="H264" s="122"/>
      <c r="I264" s="112"/>
      <c r="J264" s="112"/>
      <c r="K264" s="112"/>
    </row>
    <row r="265" spans="2:11">
      <c r="B265" s="111"/>
      <c r="C265" s="112"/>
      <c r="D265" s="122"/>
      <c r="E265" s="122"/>
      <c r="F265" s="122"/>
      <c r="G265" s="122"/>
      <c r="H265" s="122"/>
      <c r="I265" s="112"/>
      <c r="J265" s="112"/>
      <c r="K265" s="112"/>
    </row>
    <row r="266" spans="2:11">
      <c r="B266" s="111"/>
      <c r="C266" s="112"/>
      <c r="D266" s="122"/>
      <c r="E266" s="122"/>
      <c r="F266" s="122"/>
      <c r="G266" s="122"/>
      <c r="H266" s="122"/>
      <c r="I266" s="112"/>
      <c r="J266" s="112"/>
      <c r="K266" s="112"/>
    </row>
    <row r="267" spans="2:11">
      <c r="B267" s="111"/>
      <c r="C267" s="112"/>
      <c r="D267" s="122"/>
      <c r="E267" s="122"/>
      <c r="F267" s="122"/>
      <c r="G267" s="122"/>
      <c r="H267" s="122"/>
      <c r="I267" s="112"/>
      <c r="J267" s="112"/>
      <c r="K267" s="112"/>
    </row>
    <row r="268" spans="2:11">
      <c r="B268" s="111"/>
      <c r="C268" s="112"/>
      <c r="D268" s="122"/>
      <c r="E268" s="122"/>
      <c r="F268" s="122"/>
      <c r="G268" s="122"/>
      <c r="H268" s="122"/>
      <c r="I268" s="112"/>
      <c r="J268" s="112"/>
      <c r="K268" s="112"/>
    </row>
    <row r="269" spans="2:11">
      <c r="B269" s="111"/>
      <c r="C269" s="112"/>
      <c r="D269" s="122"/>
      <c r="E269" s="122"/>
      <c r="F269" s="122"/>
      <c r="G269" s="122"/>
      <c r="H269" s="122"/>
      <c r="I269" s="112"/>
      <c r="J269" s="112"/>
      <c r="K269" s="112"/>
    </row>
    <row r="270" spans="2:11">
      <c r="B270" s="111"/>
      <c r="C270" s="112"/>
      <c r="D270" s="122"/>
      <c r="E270" s="122"/>
      <c r="F270" s="122"/>
      <c r="G270" s="122"/>
      <c r="H270" s="122"/>
      <c r="I270" s="112"/>
      <c r="J270" s="112"/>
      <c r="K270" s="112"/>
    </row>
    <row r="271" spans="2:11">
      <c r="B271" s="111"/>
      <c r="C271" s="112"/>
      <c r="D271" s="122"/>
      <c r="E271" s="122"/>
      <c r="F271" s="122"/>
      <c r="G271" s="122"/>
      <c r="H271" s="122"/>
      <c r="I271" s="112"/>
      <c r="J271" s="112"/>
      <c r="K271" s="112"/>
    </row>
    <row r="272" spans="2:11">
      <c r="B272" s="111"/>
      <c r="C272" s="112"/>
      <c r="D272" s="122"/>
      <c r="E272" s="122"/>
      <c r="F272" s="122"/>
      <c r="G272" s="122"/>
      <c r="H272" s="122"/>
      <c r="I272" s="112"/>
      <c r="J272" s="112"/>
      <c r="K272" s="112"/>
    </row>
    <row r="273" spans="2:11">
      <c r="B273" s="111"/>
      <c r="C273" s="112"/>
      <c r="D273" s="122"/>
      <c r="E273" s="122"/>
      <c r="F273" s="122"/>
      <c r="G273" s="122"/>
      <c r="H273" s="122"/>
      <c r="I273" s="112"/>
      <c r="J273" s="112"/>
      <c r="K273" s="112"/>
    </row>
    <row r="274" spans="2:11">
      <c r="B274" s="111"/>
      <c r="C274" s="112"/>
      <c r="D274" s="122"/>
      <c r="E274" s="122"/>
      <c r="F274" s="122"/>
      <c r="G274" s="122"/>
      <c r="H274" s="122"/>
      <c r="I274" s="112"/>
      <c r="J274" s="112"/>
      <c r="K274" s="112"/>
    </row>
    <row r="275" spans="2:11">
      <c r="B275" s="111"/>
      <c r="C275" s="112"/>
      <c r="D275" s="122"/>
      <c r="E275" s="122"/>
      <c r="F275" s="122"/>
      <c r="G275" s="122"/>
      <c r="H275" s="122"/>
      <c r="I275" s="112"/>
      <c r="J275" s="112"/>
      <c r="K275" s="112"/>
    </row>
    <row r="276" spans="2:11">
      <c r="B276" s="111"/>
      <c r="C276" s="112"/>
      <c r="D276" s="122"/>
      <c r="E276" s="122"/>
      <c r="F276" s="122"/>
      <c r="G276" s="122"/>
      <c r="H276" s="122"/>
      <c r="I276" s="112"/>
      <c r="J276" s="112"/>
      <c r="K276" s="112"/>
    </row>
    <row r="277" spans="2:11">
      <c r="B277" s="111"/>
      <c r="C277" s="112"/>
      <c r="D277" s="122"/>
      <c r="E277" s="122"/>
      <c r="F277" s="122"/>
      <c r="G277" s="122"/>
      <c r="H277" s="122"/>
      <c r="I277" s="112"/>
      <c r="J277" s="112"/>
      <c r="K277" s="112"/>
    </row>
    <row r="278" spans="2:11">
      <c r="B278" s="111"/>
      <c r="C278" s="112"/>
      <c r="D278" s="122"/>
      <c r="E278" s="122"/>
      <c r="F278" s="122"/>
      <c r="G278" s="122"/>
      <c r="H278" s="122"/>
      <c r="I278" s="112"/>
      <c r="J278" s="112"/>
      <c r="K278" s="112"/>
    </row>
    <row r="279" spans="2:11">
      <c r="B279" s="111"/>
      <c r="C279" s="112"/>
      <c r="D279" s="122"/>
      <c r="E279" s="122"/>
      <c r="F279" s="122"/>
      <c r="G279" s="122"/>
      <c r="H279" s="122"/>
      <c r="I279" s="112"/>
      <c r="J279" s="112"/>
      <c r="K279" s="112"/>
    </row>
    <row r="280" spans="2:11">
      <c r="B280" s="111"/>
      <c r="C280" s="112"/>
      <c r="D280" s="122"/>
      <c r="E280" s="122"/>
      <c r="F280" s="122"/>
      <c r="G280" s="122"/>
      <c r="H280" s="122"/>
      <c r="I280" s="112"/>
      <c r="J280" s="112"/>
      <c r="K280" s="112"/>
    </row>
    <row r="281" spans="2:11">
      <c r="B281" s="111"/>
      <c r="C281" s="112"/>
      <c r="D281" s="122"/>
      <c r="E281" s="122"/>
      <c r="F281" s="122"/>
      <c r="G281" s="122"/>
      <c r="H281" s="122"/>
      <c r="I281" s="112"/>
      <c r="J281" s="112"/>
      <c r="K281" s="112"/>
    </row>
    <row r="282" spans="2:11">
      <c r="B282" s="111"/>
      <c r="C282" s="112"/>
      <c r="D282" s="122"/>
      <c r="E282" s="122"/>
      <c r="F282" s="122"/>
      <c r="G282" s="122"/>
      <c r="H282" s="122"/>
      <c r="I282" s="112"/>
      <c r="J282" s="112"/>
      <c r="K282" s="112"/>
    </row>
    <row r="283" spans="2:11">
      <c r="B283" s="111"/>
      <c r="C283" s="112"/>
      <c r="D283" s="122"/>
      <c r="E283" s="122"/>
      <c r="F283" s="122"/>
      <c r="G283" s="122"/>
      <c r="H283" s="122"/>
      <c r="I283" s="112"/>
      <c r="J283" s="112"/>
      <c r="K283" s="112"/>
    </row>
    <row r="284" spans="2:11">
      <c r="B284" s="111"/>
      <c r="C284" s="112"/>
      <c r="D284" s="122"/>
      <c r="E284" s="122"/>
      <c r="F284" s="122"/>
      <c r="G284" s="122"/>
      <c r="H284" s="122"/>
      <c r="I284" s="112"/>
      <c r="J284" s="112"/>
      <c r="K284" s="112"/>
    </row>
    <row r="285" spans="2:11">
      <c r="B285" s="111"/>
      <c r="C285" s="112"/>
      <c r="D285" s="122"/>
      <c r="E285" s="122"/>
      <c r="F285" s="122"/>
      <c r="G285" s="122"/>
      <c r="H285" s="122"/>
      <c r="I285" s="112"/>
      <c r="J285" s="112"/>
      <c r="K285" s="112"/>
    </row>
    <row r="286" spans="2:11">
      <c r="B286" s="111"/>
      <c r="C286" s="112"/>
      <c r="D286" s="122"/>
      <c r="E286" s="122"/>
      <c r="F286" s="122"/>
      <c r="G286" s="122"/>
      <c r="H286" s="122"/>
      <c r="I286" s="112"/>
      <c r="J286" s="112"/>
      <c r="K286" s="112"/>
    </row>
    <row r="287" spans="2:11">
      <c r="B287" s="111"/>
      <c r="C287" s="112"/>
      <c r="D287" s="122"/>
      <c r="E287" s="122"/>
      <c r="F287" s="122"/>
      <c r="G287" s="122"/>
      <c r="H287" s="122"/>
      <c r="I287" s="112"/>
      <c r="J287" s="112"/>
      <c r="K287" s="112"/>
    </row>
    <row r="288" spans="2:11">
      <c r="B288" s="111"/>
      <c r="C288" s="112"/>
      <c r="D288" s="122"/>
      <c r="E288" s="122"/>
      <c r="F288" s="122"/>
      <c r="G288" s="122"/>
      <c r="H288" s="122"/>
      <c r="I288" s="112"/>
      <c r="J288" s="112"/>
      <c r="K288" s="112"/>
    </row>
    <row r="289" spans="2:11">
      <c r="B289" s="111"/>
      <c r="C289" s="112"/>
      <c r="D289" s="122"/>
      <c r="E289" s="122"/>
      <c r="F289" s="122"/>
      <c r="G289" s="122"/>
      <c r="H289" s="122"/>
      <c r="I289" s="112"/>
      <c r="J289" s="112"/>
      <c r="K289" s="112"/>
    </row>
    <row r="290" spans="2:11">
      <c r="B290" s="111"/>
      <c r="C290" s="112"/>
      <c r="D290" s="122"/>
      <c r="E290" s="122"/>
      <c r="F290" s="122"/>
      <c r="G290" s="122"/>
      <c r="H290" s="122"/>
      <c r="I290" s="112"/>
      <c r="J290" s="112"/>
      <c r="K290" s="112"/>
    </row>
    <row r="291" spans="2:11">
      <c r="B291" s="111"/>
      <c r="C291" s="112"/>
      <c r="D291" s="122"/>
      <c r="E291" s="122"/>
      <c r="F291" s="122"/>
      <c r="G291" s="122"/>
      <c r="H291" s="122"/>
      <c r="I291" s="112"/>
      <c r="J291" s="112"/>
      <c r="K291" s="112"/>
    </row>
    <row r="292" spans="2:11">
      <c r="B292" s="111"/>
      <c r="C292" s="112"/>
      <c r="D292" s="122"/>
      <c r="E292" s="122"/>
      <c r="F292" s="122"/>
      <c r="G292" s="122"/>
      <c r="H292" s="122"/>
      <c r="I292" s="112"/>
      <c r="J292" s="112"/>
      <c r="K292" s="112"/>
    </row>
    <row r="293" spans="2:11">
      <c r="B293" s="111"/>
      <c r="C293" s="112"/>
      <c r="D293" s="122"/>
      <c r="E293" s="122"/>
      <c r="F293" s="122"/>
      <c r="G293" s="122"/>
      <c r="H293" s="122"/>
      <c r="I293" s="112"/>
      <c r="J293" s="112"/>
      <c r="K293" s="112"/>
    </row>
    <row r="294" spans="2:11">
      <c r="B294" s="111"/>
      <c r="C294" s="112"/>
      <c r="D294" s="122"/>
      <c r="E294" s="122"/>
      <c r="F294" s="122"/>
      <c r="G294" s="122"/>
      <c r="H294" s="122"/>
      <c r="I294" s="112"/>
      <c r="J294" s="112"/>
      <c r="K294" s="112"/>
    </row>
    <row r="295" spans="2:11">
      <c r="B295" s="111"/>
      <c r="C295" s="112"/>
      <c r="D295" s="122"/>
      <c r="E295" s="122"/>
      <c r="F295" s="122"/>
      <c r="G295" s="122"/>
      <c r="H295" s="122"/>
      <c r="I295" s="112"/>
      <c r="J295" s="112"/>
      <c r="K295" s="112"/>
    </row>
    <row r="296" spans="2:11">
      <c r="B296" s="111"/>
      <c r="C296" s="112"/>
      <c r="D296" s="122"/>
      <c r="E296" s="122"/>
      <c r="F296" s="122"/>
      <c r="G296" s="122"/>
      <c r="H296" s="122"/>
      <c r="I296" s="112"/>
      <c r="J296" s="112"/>
      <c r="K296" s="112"/>
    </row>
    <row r="297" spans="2:11">
      <c r="B297" s="111"/>
      <c r="C297" s="112"/>
      <c r="D297" s="122"/>
      <c r="E297" s="122"/>
      <c r="F297" s="122"/>
      <c r="G297" s="122"/>
      <c r="H297" s="122"/>
      <c r="I297" s="112"/>
      <c r="J297" s="112"/>
      <c r="K297" s="112"/>
    </row>
    <row r="298" spans="2:11">
      <c r="B298" s="111"/>
      <c r="C298" s="112"/>
      <c r="D298" s="122"/>
      <c r="E298" s="122"/>
      <c r="F298" s="122"/>
      <c r="G298" s="122"/>
      <c r="H298" s="122"/>
      <c r="I298" s="112"/>
      <c r="J298" s="112"/>
      <c r="K298" s="112"/>
    </row>
    <row r="299" spans="2:11">
      <c r="B299" s="111"/>
      <c r="C299" s="112"/>
      <c r="D299" s="122"/>
      <c r="E299" s="122"/>
      <c r="F299" s="122"/>
      <c r="G299" s="122"/>
      <c r="H299" s="122"/>
      <c r="I299" s="112"/>
      <c r="J299" s="112"/>
      <c r="K299" s="112"/>
    </row>
    <row r="300" spans="2:11">
      <c r="B300" s="111"/>
      <c r="C300" s="112"/>
      <c r="D300" s="122"/>
      <c r="E300" s="122"/>
      <c r="F300" s="122"/>
      <c r="G300" s="122"/>
      <c r="H300" s="122"/>
      <c r="I300" s="112"/>
      <c r="J300" s="112"/>
      <c r="K300" s="112"/>
    </row>
    <row r="301" spans="2:11">
      <c r="B301" s="111"/>
      <c r="C301" s="112"/>
      <c r="D301" s="122"/>
      <c r="E301" s="122"/>
      <c r="F301" s="122"/>
      <c r="G301" s="122"/>
      <c r="H301" s="122"/>
      <c r="I301" s="112"/>
      <c r="J301" s="112"/>
      <c r="K301" s="112"/>
    </row>
    <row r="302" spans="2:11">
      <c r="B302" s="111"/>
      <c r="C302" s="112"/>
      <c r="D302" s="122"/>
      <c r="E302" s="122"/>
      <c r="F302" s="122"/>
      <c r="G302" s="122"/>
      <c r="H302" s="122"/>
      <c r="I302" s="112"/>
      <c r="J302" s="112"/>
      <c r="K302" s="112"/>
    </row>
    <row r="303" spans="2:11">
      <c r="B303" s="111"/>
      <c r="C303" s="112"/>
      <c r="D303" s="122"/>
      <c r="E303" s="122"/>
      <c r="F303" s="122"/>
      <c r="G303" s="122"/>
      <c r="H303" s="122"/>
      <c r="I303" s="112"/>
      <c r="J303" s="112"/>
      <c r="K303" s="11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D13:I27 B13:C1048576 C5:C11 A1:A1048576 B1:B11 D1:I11 J1:XFD27 D28:XFD1048576" xr:uid="{00000000-0002-0000-1900-000000000000}"/>
    <dataValidation type="list" allowBlank="1" showInputMessage="1" showErrorMessage="1" sqref="G12" xr:uid="{00000000-0002-0000-1900-000001000000}">
      <formula1>#REF!</formula1>
    </dataValidation>
    <dataValidation type="list" allowBlank="1" showInputMessage="1" showErrorMessage="1" sqref="E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49.42578125" style="1" bestFit="1" customWidth="1"/>
    <col min="4" max="4" width="11.85546875" style="1" customWidth="1"/>
    <col min="5" max="16384" width="9.140625" style="1"/>
  </cols>
  <sheetData>
    <row r="1" spans="2:6">
      <c r="B1" s="46" t="s">
        <v>125</v>
      </c>
      <c r="C1" s="67" t="s" vm="1">
        <v>202</v>
      </c>
    </row>
    <row r="2" spans="2:6">
      <c r="B2" s="46" t="s">
        <v>124</v>
      </c>
      <c r="C2" s="67" t="s">
        <v>203</v>
      </c>
    </row>
    <row r="3" spans="2:6">
      <c r="B3" s="46" t="s">
        <v>126</v>
      </c>
      <c r="C3" s="67" t="s">
        <v>204</v>
      </c>
    </row>
    <row r="4" spans="2:6">
      <c r="B4" s="46" t="s">
        <v>127</v>
      </c>
      <c r="C4" s="67">
        <v>2142</v>
      </c>
    </row>
    <row r="6" spans="2:6" ht="26.25" customHeight="1">
      <c r="B6" s="137" t="s">
        <v>159</v>
      </c>
      <c r="C6" s="138"/>
      <c r="D6" s="139"/>
    </row>
    <row r="7" spans="2:6" s="3" customFormat="1" ht="31.5">
      <c r="B7" s="47" t="s">
        <v>96</v>
      </c>
      <c r="C7" s="52" t="s">
        <v>88</v>
      </c>
      <c r="D7" s="53" t="s">
        <v>87</v>
      </c>
    </row>
    <row r="8" spans="2:6" s="3" customFormat="1">
      <c r="B8" s="14"/>
      <c r="C8" s="31" t="s">
        <v>183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1" t="s">
        <v>1907</v>
      </c>
      <c r="C10" s="81">
        <v>11577.696903980031</v>
      </c>
      <c r="D10" s="91"/>
    </row>
    <row r="11" spans="2:6">
      <c r="B11" s="86" t="s">
        <v>22</v>
      </c>
      <c r="C11" s="81">
        <v>3512.1696678316498</v>
      </c>
      <c r="D11" s="104"/>
    </row>
    <row r="12" spans="2:6">
      <c r="B12" s="130" t="s">
        <v>1344</v>
      </c>
      <c r="C12" s="77">
        <v>482.30060847870675</v>
      </c>
      <c r="D12" s="131">
        <v>48274</v>
      </c>
      <c r="E12" s="3"/>
      <c r="F12" s="3"/>
    </row>
    <row r="13" spans="2:6">
      <c r="B13" s="130" t="s">
        <v>1345</v>
      </c>
      <c r="C13" s="77">
        <v>281.55926073406317</v>
      </c>
      <c r="D13" s="131">
        <v>48274</v>
      </c>
      <c r="E13" s="3"/>
      <c r="F13" s="3"/>
    </row>
    <row r="14" spans="2:6">
      <c r="B14" s="130" t="s">
        <v>1917</v>
      </c>
      <c r="C14" s="77">
        <v>1195.1128248868674</v>
      </c>
      <c r="D14" s="131">
        <v>48297</v>
      </c>
    </row>
    <row r="15" spans="2:6">
      <c r="B15" s="130" t="s">
        <v>1347</v>
      </c>
      <c r="C15" s="77">
        <v>998.09618502533124</v>
      </c>
      <c r="D15" s="131">
        <v>48233</v>
      </c>
      <c r="E15" s="3"/>
      <c r="F15" s="3"/>
    </row>
    <row r="16" spans="2:6">
      <c r="B16" s="130" t="s">
        <v>1918</v>
      </c>
      <c r="C16" s="77">
        <v>309.13851668696338</v>
      </c>
      <c r="D16" s="131">
        <v>48212</v>
      </c>
      <c r="E16" s="3"/>
      <c r="F16" s="3"/>
    </row>
    <row r="17" spans="2:4">
      <c r="B17" s="130" t="s">
        <v>1919</v>
      </c>
      <c r="C17" s="77">
        <v>245.96227201971797</v>
      </c>
      <c r="D17" s="131">
        <v>48212</v>
      </c>
    </row>
    <row r="18" spans="2:4">
      <c r="B18" s="132" t="s">
        <v>31</v>
      </c>
      <c r="C18" s="81">
        <v>8065.5272361483821</v>
      </c>
      <c r="D18" s="133"/>
    </row>
    <row r="19" spans="2:4">
      <c r="B19" s="130" t="s">
        <v>1354</v>
      </c>
      <c r="C19" s="77">
        <v>409.53635116012623</v>
      </c>
      <c r="D19" s="131">
        <v>47848</v>
      </c>
    </row>
    <row r="20" spans="2:4">
      <c r="B20" s="130" t="s">
        <v>1355</v>
      </c>
      <c r="C20" s="77">
        <v>1219.5698659312773</v>
      </c>
      <c r="D20" s="131">
        <v>48757</v>
      </c>
    </row>
    <row r="21" spans="2:4">
      <c r="B21" s="130" t="s">
        <v>1920</v>
      </c>
      <c r="C21" s="77">
        <v>3.5890693788460237</v>
      </c>
      <c r="D21" s="131">
        <v>48122</v>
      </c>
    </row>
    <row r="22" spans="2:4">
      <c r="B22" s="130" t="s">
        <v>1921</v>
      </c>
      <c r="C22" s="77">
        <v>995.92750332554874</v>
      </c>
      <c r="D22" s="131">
        <v>48395</v>
      </c>
    </row>
    <row r="23" spans="2:4">
      <c r="B23" s="130" t="s">
        <v>1922</v>
      </c>
      <c r="C23" s="77">
        <v>497.96371721973759</v>
      </c>
      <c r="D23" s="131">
        <v>48395</v>
      </c>
    </row>
    <row r="24" spans="2:4">
      <c r="B24" s="130" t="s">
        <v>1923</v>
      </c>
      <c r="C24" s="77">
        <v>1421.6266828292742</v>
      </c>
      <c r="D24" s="131">
        <v>48669</v>
      </c>
    </row>
    <row r="25" spans="2:4">
      <c r="B25" s="130" t="s">
        <v>1924</v>
      </c>
      <c r="C25" s="77">
        <v>1568.4513149030631</v>
      </c>
      <c r="D25" s="131">
        <v>48332</v>
      </c>
    </row>
    <row r="26" spans="2:4">
      <c r="B26" s="130" t="s">
        <v>1349</v>
      </c>
      <c r="C26" s="77">
        <v>1015.7760981722256</v>
      </c>
      <c r="D26" s="131">
        <v>48180</v>
      </c>
    </row>
    <row r="27" spans="2:4">
      <c r="B27" s="130" t="s">
        <v>1925</v>
      </c>
      <c r="C27" s="77">
        <v>933.08663322828409</v>
      </c>
      <c r="D27" s="131">
        <v>47848</v>
      </c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1"/>
      <c r="C110" s="112"/>
      <c r="D110" s="112"/>
    </row>
    <row r="111" spans="2:4">
      <c r="B111" s="111"/>
      <c r="C111" s="112"/>
      <c r="D111" s="112"/>
    </row>
    <row r="112" spans="2:4">
      <c r="B112" s="111"/>
      <c r="C112" s="112"/>
      <c r="D112" s="112"/>
    </row>
    <row r="113" spans="2:4">
      <c r="B113" s="111"/>
      <c r="C113" s="112"/>
      <c r="D113" s="112"/>
    </row>
    <row r="114" spans="2:4">
      <c r="B114" s="111"/>
      <c r="C114" s="112"/>
      <c r="D114" s="112"/>
    </row>
    <row r="115" spans="2:4">
      <c r="B115" s="111"/>
      <c r="C115" s="112"/>
      <c r="D115" s="112"/>
    </row>
    <row r="116" spans="2:4">
      <c r="B116" s="111"/>
      <c r="C116" s="112"/>
      <c r="D116" s="112"/>
    </row>
    <row r="117" spans="2:4">
      <c r="B117" s="111"/>
      <c r="C117" s="112"/>
      <c r="D117" s="112"/>
    </row>
    <row r="118" spans="2:4">
      <c r="B118" s="111"/>
      <c r="C118" s="112"/>
      <c r="D118" s="112"/>
    </row>
    <row r="119" spans="2:4">
      <c r="B119" s="111"/>
      <c r="C119" s="112"/>
      <c r="D119" s="112"/>
    </row>
    <row r="120" spans="2:4">
      <c r="B120" s="111"/>
      <c r="C120" s="112"/>
      <c r="D120" s="112"/>
    </row>
    <row r="121" spans="2:4">
      <c r="B121" s="111"/>
      <c r="C121" s="112"/>
      <c r="D121" s="112"/>
    </row>
    <row r="122" spans="2:4">
      <c r="B122" s="111"/>
      <c r="C122" s="112"/>
      <c r="D122" s="112"/>
    </row>
    <row r="123" spans="2:4">
      <c r="B123" s="111"/>
      <c r="C123" s="112"/>
      <c r="D123" s="112"/>
    </row>
    <row r="124" spans="2:4">
      <c r="B124" s="111"/>
      <c r="C124" s="112"/>
      <c r="D124" s="112"/>
    </row>
    <row r="125" spans="2:4">
      <c r="B125" s="111"/>
      <c r="C125" s="112"/>
      <c r="D125" s="112"/>
    </row>
    <row r="126" spans="2:4">
      <c r="B126" s="111"/>
      <c r="C126" s="112"/>
      <c r="D126" s="112"/>
    </row>
    <row r="127" spans="2:4">
      <c r="B127" s="111"/>
      <c r="C127" s="112"/>
      <c r="D127" s="112"/>
    </row>
    <row r="128" spans="2:4">
      <c r="B128" s="111"/>
      <c r="C128" s="112"/>
      <c r="D128" s="112"/>
    </row>
    <row r="129" spans="2:4">
      <c r="B129" s="111"/>
      <c r="C129" s="112"/>
      <c r="D129" s="112"/>
    </row>
    <row r="130" spans="2:4">
      <c r="B130" s="111"/>
      <c r="C130" s="112"/>
      <c r="D130" s="112"/>
    </row>
    <row r="131" spans="2:4">
      <c r="B131" s="111"/>
      <c r="C131" s="112"/>
      <c r="D131" s="112"/>
    </row>
    <row r="132" spans="2:4">
      <c r="B132" s="111"/>
      <c r="C132" s="112"/>
      <c r="D132" s="112"/>
    </row>
    <row r="133" spans="2:4">
      <c r="B133" s="111"/>
      <c r="C133" s="112"/>
      <c r="D133" s="112"/>
    </row>
    <row r="134" spans="2:4">
      <c r="B134" s="111"/>
      <c r="C134" s="112"/>
      <c r="D134" s="112"/>
    </row>
    <row r="135" spans="2:4">
      <c r="B135" s="111"/>
      <c r="C135" s="112"/>
      <c r="D135" s="112"/>
    </row>
    <row r="136" spans="2:4">
      <c r="B136" s="111"/>
      <c r="C136" s="112"/>
      <c r="D136" s="112"/>
    </row>
    <row r="137" spans="2:4">
      <c r="B137" s="111"/>
      <c r="C137" s="112"/>
      <c r="D137" s="112"/>
    </row>
    <row r="138" spans="2:4">
      <c r="B138" s="111"/>
      <c r="C138" s="112"/>
      <c r="D138" s="112"/>
    </row>
    <row r="139" spans="2:4">
      <c r="B139" s="111"/>
      <c r="C139" s="112"/>
      <c r="D139" s="112"/>
    </row>
    <row r="140" spans="2:4">
      <c r="B140" s="111"/>
      <c r="C140" s="112"/>
      <c r="D140" s="112"/>
    </row>
    <row r="141" spans="2:4">
      <c r="B141" s="111"/>
      <c r="C141" s="112"/>
      <c r="D141" s="112"/>
    </row>
    <row r="142" spans="2:4">
      <c r="B142" s="111"/>
      <c r="C142" s="112"/>
      <c r="D142" s="112"/>
    </row>
    <row r="143" spans="2:4">
      <c r="B143" s="111"/>
      <c r="C143" s="112"/>
      <c r="D143" s="112"/>
    </row>
    <row r="144" spans="2:4">
      <c r="B144" s="111"/>
      <c r="C144" s="112"/>
      <c r="D144" s="112"/>
    </row>
    <row r="145" spans="2:4">
      <c r="B145" s="111"/>
      <c r="C145" s="112"/>
      <c r="D145" s="112"/>
    </row>
    <row r="146" spans="2:4">
      <c r="B146" s="111"/>
      <c r="C146" s="112"/>
      <c r="D146" s="112"/>
    </row>
    <row r="147" spans="2:4">
      <c r="B147" s="111"/>
      <c r="C147" s="112"/>
      <c r="D147" s="112"/>
    </row>
    <row r="148" spans="2:4">
      <c r="B148" s="111"/>
      <c r="C148" s="112"/>
      <c r="D148" s="112"/>
    </row>
    <row r="149" spans="2:4">
      <c r="B149" s="111"/>
      <c r="C149" s="112"/>
      <c r="D149" s="112"/>
    </row>
    <row r="150" spans="2:4">
      <c r="B150" s="111"/>
      <c r="C150" s="112"/>
      <c r="D150" s="112"/>
    </row>
    <row r="151" spans="2:4">
      <c r="B151" s="111"/>
      <c r="C151" s="112"/>
      <c r="D151" s="112"/>
    </row>
    <row r="152" spans="2:4">
      <c r="B152" s="111"/>
      <c r="C152" s="112"/>
      <c r="D152" s="112"/>
    </row>
    <row r="153" spans="2:4">
      <c r="B153" s="111"/>
      <c r="C153" s="112"/>
      <c r="D153" s="112"/>
    </row>
    <row r="154" spans="2:4">
      <c r="B154" s="111"/>
      <c r="C154" s="112"/>
      <c r="D154" s="112"/>
    </row>
    <row r="155" spans="2:4">
      <c r="B155" s="111"/>
      <c r="C155" s="112"/>
      <c r="D155" s="112"/>
    </row>
    <row r="156" spans="2:4">
      <c r="B156" s="111"/>
      <c r="C156" s="112"/>
      <c r="D156" s="112"/>
    </row>
    <row r="157" spans="2:4">
      <c r="B157" s="111"/>
      <c r="C157" s="112"/>
      <c r="D157" s="112"/>
    </row>
    <row r="158" spans="2:4">
      <c r="B158" s="111"/>
      <c r="C158" s="112"/>
      <c r="D158" s="112"/>
    </row>
    <row r="159" spans="2:4">
      <c r="B159" s="111"/>
      <c r="C159" s="112"/>
      <c r="D159" s="112"/>
    </row>
    <row r="160" spans="2:4">
      <c r="B160" s="111"/>
      <c r="C160" s="112"/>
      <c r="D160" s="112"/>
    </row>
    <row r="161" spans="2:4">
      <c r="B161" s="111"/>
      <c r="C161" s="112"/>
      <c r="D161" s="112"/>
    </row>
    <row r="162" spans="2:4">
      <c r="B162" s="111"/>
      <c r="C162" s="112"/>
      <c r="D162" s="112"/>
    </row>
    <row r="163" spans="2:4">
      <c r="B163" s="111"/>
      <c r="C163" s="112"/>
      <c r="D163" s="112"/>
    </row>
    <row r="164" spans="2:4">
      <c r="B164" s="111"/>
      <c r="C164" s="112"/>
      <c r="D164" s="112"/>
    </row>
    <row r="165" spans="2:4">
      <c r="B165" s="111"/>
      <c r="C165" s="112"/>
      <c r="D165" s="112"/>
    </row>
    <row r="166" spans="2:4">
      <c r="B166" s="111"/>
      <c r="C166" s="112"/>
      <c r="D166" s="112"/>
    </row>
    <row r="167" spans="2:4">
      <c r="B167" s="111"/>
      <c r="C167" s="112"/>
      <c r="D167" s="112"/>
    </row>
    <row r="168" spans="2:4">
      <c r="B168" s="111"/>
      <c r="C168" s="112"/>
      <c r="D168" s="112"/>
    </row>
    <row r="169" spans="2:4">
      <c r="B169" s="111"/>
      <c r="C169" s="112"/>
      <c r="D169" s="112"/>
    </row>
    <row r="170" spans="2:4">
      <c r="B170" s="111"/>
      <c r="C170" s="112"/>
      <c r="D170" s="112"/>
    </row>
    <row r="171" spans="2:4">
      <c r="B171" s="111"/>
      <c r="C171" s="112"/>
      <c r="D171" s="112"/>
    </row>
    <row r="172" spans="2:4">
      <c r="B172" s="111"/>
      <c r="C172" s="112"/>
      <c r="D172" s="112"/>
    </row>
    <row r="173" spans="2:4">
      <c r="B173" s="111"/>
      <c r="C173" s="112"/>
      <c r="D173" s="112"/>
    </row>
    <row r="174" spans="2:4">
      <c r="B174" s="111"/>
      <c r="C174" s="112"/>
      <c r="D174" s="112"/>
    </row>
    <row r="175" spans="2:4">
      <c r="B175" s="111"/>
      <c r="C175" s="112"/>
      <c r="D175" s="112"/>
    </row>
    <row r="176" spans="2:4">
      <c r="B176" s="111"/>
      <c r="C176" s="112"/>
      <c r="D176" s="112"/>
    </row>
    <row r="177" spans="2:4">
      <c r="B177" s="111"/>
      <c r="C177" s="112"/>
      <c r="D177" s="112"/>
    </row>
    <row r="178" spans="2:4">
      <c r="B178" s="111"/>
      <c r="C178" s="112"/>
      <c r="D178" s="112"/>
    </row>
    <row r="179" spans="2:4">
      <c r="B179" s="111"/>
      <c r="C179" s="112"/>
      <c r="D179" s="112"/>
    </row>
    <row r="180" spans="2:4">
      <c r="B180" s="111"/>
      <c r="C180" s="112"/>
      <c r="D180" s="112"/>
    </row>
    <row r="181" spans="2:4">
      <c r="B181" s="111"/>
      <c r="C181" s="112"/>
      <c r="D181" s="112"/>
    </row>
    <row r="182" spans="2:4">
      <c r="B182" s="111"/>
      <c r="C182" s="112"/>
      <c r="D182" s="112"/>
    </row>
    <row r="183" spans="2:4">
      <c r="B183" s="111"/>
      <c r="C183" s="112"/>
      <c r="D183" s="112"/>
    </row>
    <row r="184" spans="2:4">
      <c r="B184" s="111"/>
      <c r="C184" s="112"/>
      <c r="D184" s="112"/>
    </row>
    <row r="185" spans="2:4">
      <c r="B185" s="111"/>
      <c r="C185" s="112"/>
      <c r="D185" s="112"/>
    </row>
    <row r="186" spans="2:4">
      <c r="B186" s="111"/>
      <c r="C186" s="112"/>
      <c r="D186" s="112"/>
    </row>
    <row r="187" spans="2:4">
      <c r="B187" s="111"/>
      <c r="C187" s="112"/>
      <c r="D187" s="112"/>
    </row>
    <row r="188" spans="2:4">
      <c r="B188" s="111"/>
      <c r="C188" s="112"/>
      <c r="D188" s="112"/>
    </row>
    <row r="189" spans="2:4">
      <c r="B189" s="111"/>
      <c r="C189" s="112"/>
      <c r="D189" s="112"/>
    </row>
    <row r="190" spans="2:4">
      <c r="B190" s="111"/>
      <c r="C190" s="112"/>
      <c r="D190" s="112"/>
    </row>
    <row r="191" spans="2:4">
      <c r="B191" s="111"/>
      <c r="C191" s="112"/>
      <c r="D191" s="112"/>
    </row>
    <row r="192" spans="2:4">
      <c r="B192" s="111"/>
      <c r="C192" s="112"/>
      <c r="D192" s="112"/>
    </row>
    <row r="193" spans="2:4">
      <c r="B193" s="111"/>
      <c r="C193" s="112"/>
      <c r="D193" s="112"/>
    </row>
    <row r="194" spans="2:4">
      <c r="B194" s="111"/>
      <c r="C194" s="112"/>
      <c r="D194" s="112"/>
    </row>
    <row r="195" spans="2:4">
      <c r="B195" s="111"/>
      <c r="C195" s="112"/>
      <c r="D195" s="112"/>
    </row>
    <row r="196" spans="2:4">
      <c r="B196" s="111"/>
      <c r="C196" s="112"/>
      <c r="D196" s="112"/>
    </row>
    <row r="197" spans="2:4">
      <c r="B197" s="111"/>
      <c r="C197" s="112"/>
      <c r="D197" s="112"/>
    </row>
    <row r="198" spans="2:4">
      <c r="B198" s="111"/>
      <c r="C198" s="112"/>
      <c r="D198" s="112"/>
    </row>
    <row r="199" spans="2:4">
      <c r="B199" s="111"/>
      <c r="C199" s="112"/>
      <c r="D199" s="112"/>
    </row>
    <row r="200" spans="2:4">
      <c r="B200" s="111"/>
      <c r="C200" s="112"/>
      <c r="D200" s="112"/>
    </row>
    <row r="201" spans="2:4">
      <c r="B201" s="111"/>
      <c r="C201" s="112"/>
      <c r="D201" s="112"/>
    </row>
    <row r="202" spans="2:4">
      <c r="B202" s="111"/>
      <c r="C202" s="112"/>
      <c r="D202" s="112"/>
    </row>
    <row r="203" spans="2:4">
      <c r="B203" s="111"/>
      <c r="C203" s="112"/>
      <c r="D203" s="112"/>
    </row>
    <row r="204" spans="2:4">
      <c r="B204" s="111"/>
      <c r="C204" s="112"/>
      <c r="D204" s="112"/>
    </row>
    <row r="205" spans="2:4">
      <c r="B205" s="111"/>
      <c r="C205" s="112"/>
      <c r="D205" s="112"/>
    </row>
    <row r="206" spans="2:4">
      <c r="B206" s="111"/>
      <c r="C206" s="112"/>
      <c r="D206" s="112"/>
    </row>
    <row r="207" spans="2:4">
      <c r="B207" s="111"/>
      <c r="C207" s="112"/>
      <c r="D207" s="112"/>
    </row>
    <row r="208" spans="2:4">
      <c r="B208" s="111"/>
      <c r="C208" s="112"/>
      <c r="D208" s="112"/>
    </row>
    <row r="209" spans="2:4">
      <c r="B209" s="111"/>
      <c r="C209" s="112"/>
      <c r="D209" s="112"/>
    </row>
    <row r="210" spans="2:4">
      <c r="B210" s="111"/>
      <c r="C210" s="112"/>
      <c r="D210" s="112"/>
    </row>
    <row r="211" spans="2:4">
      <c r="B211" s="111"/>
      <c r="C211" s="112"/>
      <c r="D211" s="112"/>
    </row>
    <row r="212" spans="2:4">
      <c r="B212" s="111"/>
      <c r="C212" s="112"/>
      <c r="D212" s="112"/>
    </row>
    <row r="213" spans="2:4">
      <c r="B213" s="111"/>
      <c r="C213" s="112"/>
      <c r="D213" s="112"/>
    </row>
    <row r="214" spans="2:4">
      <c r="B214" s="111"/>
      <c r="C214" s="112"/>
      <c r="D214" s="112"/>
    </row>
    <row r="215" spans="2:4">
      <c r="B215" s="111"/>
      <c r="C215" s="112"/>
      <c r="D215" s="112"/>
    </row>
    <row r="216" spans="2:4">
      <c r="B216" s="111"/>
      <c r="C216" s="112"/>
      <c r="D216" s="112"/>
    </row>
    <row r="217" spans="2:4">
      <c r="B217" s="111"/>
      <c r="C217" s="112"/>
      <c r="D217" s="112"/>
    </row>
    <row r="218" spans="2:4">
      <c r="B218" s="111"/>
      <c r="C218" s="112"/>
      <c r="D218" s="112"/>
    </row>
    <row r="219" spans="2:4">
      <c r="B219" s="111"/>
      <c r="C219" s="112"/>
      <c r="D219" s="112"/>
    </row>
    <row r="220" spans="2:4">
      <c r="B220" s="111"/>
      <c r="C220" s="112"/>
      <c r="D220" s="112"/>
    </row>
    <row r="221" spans="2:4">
      <c r="B221" s="111"/>
      <c r="C221" s="112"/>
      <c r="D221" s="112"/>
    </row>
    <row r="222" spans="2:4">
      <c r="B222" s="111"/>
      <c r="C222" s="112"/>
      <c r="D222" s="112"/>
    </row>
    <row r="223" spans="2:4">
      <c r="B223" s="111"/>
      <c r="C223" s="112"/>
      <c r="D223" s="112"/>
    </row>
    <row r="224" spans="2:4">
      <c r="B224" s="111"/>
      <c r="C224" s="112"/>
      <c r="D224" s="112"/>
    </row>
    <row r="225" spans="2:4">
      <c r="B225" s="111"/>
      <c r="C225" s="112"/>
      <c r="D225" s="112"/>
    </row>
    <row r="226" spans="2:4">
      <c r="B226" s="111"/>
      <c r="C226" s="112"/>
      <c r="D226" s="112"/>
    </row>
    <row r="227" spans="2:4">
      <c r="B227" s="111"/>
      <c r="C227" s="112"/>
      <c r="D227" s="112"/>
    </row>
    <row r="228" spans="2:4">
      <c r="B228" s="111"/>
      <c r="C228" s="112"/>
      <c r="D228" s="112"/>
    </row>
    <row r="229" spans="2:4">
      <c r="B229" s="111"/>
      <c r="C229" s="112"/>
      <c r="D229" s="112"/>
    </row>
    <row r="230" spans="2:4">
      <c r="B230" s="111"/>
      <c r="C230" s="112"/>
      <c r="D230" s="112"/>
    </row>
    <row r="231" spans="2:4">
      <c r="B231" s="111"/>
      <c r="C231" s="112"/>
      <c r="D231" s="112"/>
    </row>
    <row r="232" spans="2:4">
      <c r="B232" s="111"/>
      <c r="C232" s="112"/>
      <c r="D232" s="112"/>
    </row>
    <row r="233" spans="2:4">
      <c r="B233" s="111"/>
      <c r="C233" s="112"/>
      <c r="D233" s="112"/>
    </row>
    <row r="234" spans="2:4">
      <c r="B234" s="111"/>
      <c r="C234" s="112"/>
      <c r="D234" s="112"/>
    </row>
    <row r="235" spans="2:4">
      <c r="B235" s="111"/>
      <c r="C235" s="112"/>
      <c r="D235" s="112"/>
    </row>
    <row r="236" spans="2:4">
      <c r="B236" s="111"/>
      <c r="C236" s="112"/>
      <c r="D236" s="112"/>
    </row>
    <row r="237" spans="2:4">
      <c r="B237" s="111"/>
      <c r="C237" s="112"/>
      <c r="D237" s="112"/>
    </row>
    <row r="238" spans="2:4">
      <c r="B238" s="111"/>
      <c r="C238" s="112"/>
      <c r="D238" s="112"/>
    </row>
    <row r="239" spans="2:4">
      <c r="B239" s="111"/>
      <c r="C239" s="112"/>
      <c r="D239" s="112"/>
    </row>
    <row r="240" spans="2:4">
      <c r="B240" s="111"/>
      <c r="C240" s="112"/>
      <c r="D240" s="112"/>
    </row>
    <row r="241" spans="2:4">
      <c r="B241" s="111"/>
      <c r="C241" s="112"/>
      <c r="D241" s="112"/>
    </row>
    <row r="242" spans="2:4">
      <c r="B242" s="111"/>
      <c r="C242" s="112"/>
      <c r="D242" s="112"/>
    </row>
    <row r="243" spans="2:4">
      <c r="B243" s="111"/>
      <c r="C243" s="112"/>
      <c r="D243" s="112"/>
    </row>
    <row r="244" spans="2:4">
      <c r="B244" s="111"/>
      <c r="C244" s="112"/>
      <c r="D244" s="112"/>
    </row>
    <row r="245" spans="2:4">
      <c r="B245" s="111"/>
      <c r="C245" s="112"/>
      <c r="D245" s="112"/>
    </row>
    <row r="246" spans="2:4">
      <c r="B246" s="111"/>
      <c r="C246" s="112"/>
      <c r="D246" s="112"/>
    </row>
    <row r="247" spans="2:4">
      <c r="B247" s="111"/>
      <c r="C247" s="112"/>
      <c r="D247" s="112"/>
    </row>
    <row r="248" spans="2:4">
      <c r="B248" s="111"/>
      <c r="C248" s="112"/>
      <c r="D248" s="112"/>
    </row>
    <row r="249" spans="2:4">
      <c r="B249" s="111"/>
      <c r="C249" s="112"/>
      <c r="D249" s="112"/>
    </row>
    <row r="250" spans="2:4">
      <c r="B250" s="111"/>
      <c r="C250" s="112"/>
      <c r="D250" s="112"/>
    </row>
    <row r="251" spans="2:4">
      <c r="B251" s="111"/>
      <c r="C251" s="112"/>
      <c r="D251" s="112"/>
    </row>
    <row r="252" spans="2:4">
      <c r="B252" s="111"/>
      <c r="C252" s="112"/>
      <c r="D252" s="112"/>
    </row>
    <row r="253" spans="2:4">
      <c r="B253" s="111"/>
      <c r="C253" s="112"/>
      <c r="D253" s="112"/>
    </row>
    <row r="254" spans="2:4">
      <c r="B254" s="111"/>
      <c r="C254" s="112"/>
      <c r="D254" s="112"/>
    </row>
    <row r="255" spans="2:4">
      <c r="B255" s="111"/>
      <c r="C255" s="112"/>
      <c r="D255" s="112"/>
    </row>
    <row r="256" spans="2:4">
      <c r="B256" s="111"/>
      <c r="C256" s="112"/>
      <c r="D256" s="112"/>
    </row>
    <row r="257" spans="2:4">
      <c r="B257" s="111"/>
      <c r="C257" s="112"/>
      <c r="D257" s="112"/>
    </row>
    <row r="258" spans="2:4">
      <c r="B258" s="111"/>
      <c r="C258" s="112"/>
      <c r="D258" s="112"/>
    </row>
    <row r="259" spans="2:4">
      <c r="B259" s="111"/>
      <c r="C259" s="112"/>
      <c r="D259" s="112"/>
    </row>
    <row r="260" spans="2:4">
      <c r="B260" s="111"/>
      <c r="C260" s="112"/>
      <c r="D260" s="112"/>
    </row>
    <row r="261" spans="2:4">
      <c r="B261" s="111"/>
      <c r="C261" s="112"/>
      <c r="D261" s="112"/>
    </row>
    <row r="262" spans="2:4">
      <c r="B262" s="111"/>
      <c r="C262" s="112"/>
      <c r="D262" s="112"/>
    </row>
    <row r="263" spans="2:4">
      <c r="B263" s="111"/>
      <c r="C263" s="112"/>
      <c r="D263" s="112"/>
    </row>
    <row r="264" spans="2:4">
      <c r="B264" s="111"/>
      <c r="C264" s="112"/>
      <c r="D264" s="112"/>
    </row>
    <row r="265" spans="2:4">
      <c r="B265" s="111"/>
      <c r="C265" s="112"/>
      <c r="D265" s="112"/>
    </row>
    <row r="266" spans="2:4">
      <c r="B266" s="111"/>
      <c r="C266" s="112"/>
      <c r="D266" s="112"/>
    </row>
    <row r="267" spans="2:4">
      <c r="B267" s="111"/>
      <c r="C267" s="112"/>
      <c r="D267" s="112"/>
    </row>
    <row r="268" spans="2:4">
      <c r="B268" s="111"/>
      <c r="C268" s="112"/>
      <c r="D268" s="112"/>
    </row>
    <row r="269" spans="2:4">
      <c r="B269" s="111"/>
      <c r="C269" s="112"/>
      <c r="D269" s="112"/>
    </row>
    <row r="270" spans="2:4">
      <c r="B270" s="111"/>
      <c r="C270" s="112"/>
      <c r="D270" s="112"/>
    </row>
    <row r="271" spans="2:4">
      <c r="B271" s="111"/>
      <c r="C271" s="112"/>
      <c r="D271" s="112"/>
    </row>
    <row r="272" spans="2:4">
      <c r="B272" s="111"/>
      <c r="C272" s="112"/>
      <c r="D272" s="112"/>
    </row>
    <row r="273" spans="2:4">
      <c r="B273" s="111"/>
      <c r="C273" s="112"/>
      <c r="D273" s="112"/>
    </row>
    <row r="274" spans="2:4">
      <c r="B274" s="111"/>
      <c r="C274" s="112"/>
      <c r="D274" s="112"/>
    </row>
    <row r="275" spans="2:4">
      <c r="B275" s="111"/>
      <c r="C275" s="112"/>
      <c r="D275" s="112"/>
    </row>
    <row r="276" spans="2:4">
      <c r="B276" s="111"/>
      <c r="C276" s="112"/>
      <c r="D276" s="112"/>
    </row>
    <row r="277" spans="2:4">
      <c r="B277" s="111"/>
      <c r="C277" s="112"/>
      <c r="D277" s="112"/>
    </row>
    <row r="278" spans="2:4">
      <c r="B278" s="111"/>
      <c r="C278" s="112"/>
      <c r="D278" s="112"/>
    </row>
    <row r="279" spans="2:4">
      <c r="B279" s="111"/>
      <c r="C279" s="112"/>
      <c r="D279" s="112"/>
    </row>
    <row r="280" spans="2:4">
      <c r="B280" s="111"/>
      <c r="C280" s="112"/>
      <c r="D280" s="112"/>
    </row>
    <row r="281" spans="2:4">
      <c r="B281" s="111"/>
      <c r="C281" s="112"/>
      <c r="D281" s="112"/>
    </row>
    <row r="282" spans="2:4">
      <c r="B282" s="111"/>
      <c r="C282" s="112"/>
      <c r="D282" s="112"/>
    </row>
    <row r="283" spans="2:4">
      <c r="B283" s="111"/>
      <c r="C283" s="112"/>
      <c r="D283" s="112"/>
    </row>
    <row r="284" spans="2:4">
      <c r="B284" s="111"/>
      <c r="C284" s="112"/>
      <c r="D284" s="112"/>
    </row>
    <row r="285" spans="2:4">
      <c r="B285" s="111"/>
      <c r="C285" s="112"/>
      <c r="D285" s="112"/>
    </row>
    <row r="286" spans="2:4">
      <c r="B286" s="111"/>
      <c r="C286" s="112"/>
      <c r="D286" s="112"/>
    </row>
    <row r="287" spans="2:4">
      <c r="B287" s="111"/>
      <c r="C287" s="112"/>
      <c r="D287" s="112"/>
    </row>
    <row r="288" spans="2:4">
      <c r="B288" s="111"/>
      <c r="C288" s="112"/>
      <c r="D288" s="112"/>
    </row>
    <row r="289" spans="2:4">
      <c r="B289" s="111"/>
      <c r="C289" s="112"/>
      <c r="D289" s="112"/>
    </row>
    <row r="290" spans="2:4">
      <c r="B290" s="111"/>
      <c r="C290" s="112"/>
      <c r="D290" s="112"/>
    </row>
    <row r="291" spans="2:4">
      <c r="B291" s="111"/>
      <c r="C291" s="112"/>
      <c r="D291" s="112"/>
    </row>
    <row r="292" spans="2:4">
      <c r="B292" s="111"/>
      <c r="C292" s="112"/>
      <c r="D292" s="112"/>
    </row>
    <row r="293" spans="2:4">
      <c r="B293" s="111"/>
      <c r="C293" s="112"/>
      <c r="D293" s="112"/>
    </row>
    <row r="294" spans="2:4">
      <c r="B294" s="111"/>
      <c r="C294" s="112"/>
      <c r="D294" s="112"/>
    </row>
    <row r="295" spans="2:4">
      <c r="B295" s="111"/>
      <c r="C295" s="112"/>
      <c r="D295" s="112"/>
    </row>
    <row r="296" spans="2:4">
      <c r="B296" s="111"/>
      <c r="C296" s="112"/>
      <c r="D296" s="112"/>
    </row>
    <row r="297" spans="2:4">
      <c r="B297" s="111"/>
      <c r="C297" s="112"/>
      <c r="D297" s="112"/>
    </row>
    <row r="298" spans="2:4">
      <c r="B298" s="111"/>
      <c r="C298" s="112"/>
      <c r="D298" s="112"/>
    </row>
    <row r="299" spans="2:4">
      <c r="B299" s="111"/>
      <c r="C299" s="112"/>
      <c r="D299" s="112"/>
    </row>
    <row r="300" spans="2:4">
      <c r="B300" s="111"/>
      <c r="C300" s="112"/>
      <c r="D300" s="112"/>
    </row>
    <row r="301" spans="2:4">
      <c r="B301" s="111"/>
      <c r="C301" s="112"/>
      <c r="D301" s="112"/>
    </row>
    <row r="302" spans="2:4">
      <c r="B302" s="111"/>
      <c r="C302" s="112"/>
      <c r="D302" s="112"/>
    </row>
    <row r="303" spans="2:4">
      <c r="B303" s="111"/>
      <c r="C303" s="112"/>
      <c r="D303" s="112"/>
    </row>
    <row r="304" spans="2:4">
      <c r="B304" s="111"/>
      <c r="C304" s="112"/>
      <c r="D304" s="112"/>
    </row>
    <row r="305" spans="2:4">
      <c r="B305" s="111"/>
      <c r="C305" s="112"/>
      <c r="D305" s="112"/>
    </row>
    <row r="306" spans="2:4">
      <c r="B306" s="111"/>
      <c r="C306" s="112"/>
      <c r="D306" s="112"/>
    </row>
    <row r="307" spans="2:4">
      <c r="B307" s="111"/>
      <c r="C307" s="112"/>
      <c r="D307" s="112"/>
    </row>
    <row r="308" spans="2:4">
      <c r="B308" s="111"/>
      <c r="C308" s="112"/>
      <c r="D308" s="112"/>
    </row>
    <row r="309" spans="2:4">
      <c r="B309" s="111"/>
      <c r="C309" s="112"/>
      <c r="D309" s="112"/>
    </row>
    <row r="310" spans="2:4">
      <c r="B310" s="111"/>
      <c r="C310" s="112"/>
      <c r="D310" s="112"/>
    </row>
    <row r="311" spans="2:4">
      <c r="B311" s="111"/>
      <c r="C311" s="112"/>
      <c r="D311" s="112"/>
    </row>
    <row r="312" spans="2:4">
      <c r="B312" s="111"/>
      <c r="C312" s="112"/>
      <c r="D312" s="112"/>
    </row>
    <row r="313" spans="2:4">
      <c r="B313" s="111"/>
      <c r="C313" s="112"/>
      <c r="D313" s="112"/>
    </row>
    <row r="314" spans="2:4">
      <c r="B314" s="111"/>
      <c r="C314" s="112"/>
      <c r="D314" s="112"/>
    </row>
    <row r="315" spans="2:4">
      <c r="B315" s="111"/>
      <c r="C315" s="112"/>
      <c r="D315" s="112"/>
    </row>
    <row r="316" spans="2:4">
      <c r="B316" s="111"/>
      <c r="C316" s="112"/>
      <c r="D316" s="112"/>
    </row>
    <row r="317" spans="2:4">
      <c r="B317" s="111"/>
      <c r="C317" s="112"/>
      <c r="D317" s="112"/>
    </row>
    <row r="318" spans="2:4">
      <c r="B318" s="111"/>
      <c r="C318" s="112"/>
      <c r="D318" s="112"/>
    </row>
    <row r="319" spans="2:4">
      <c r="B319" s="111"/>
      <c r="C319" s="112"/>
      <c r="D319" s="112"/>
    </row>
    <row r="320" spans="2:4">
      <c r="B320" s="111"/>
      <c r="C320" s="112"/>
      <c r="D320" s="112"/>
    </row>
    <row r="321" spans="2:4">
      <c r="B321" s="111"/>
      <c r="C321" s="112"/>
      <c r="D321" s="112"/>
    </row>
    <row r="322" spans="2:4">
      <c r="B322" s="111"/>
      <c r="C322" s="112"/>
      <c r="D322" s="112"/>
    </row>
    <row r="323" spans="2:4">
      <c r="B323" s="111"/>
      <c r="C323" s="112"/>
      <c r="D323" s="112"/>
    </row>
    <row r="324" spans="2:4">
      <c r="B324" s="111"/>
      <c r="C324" s="112"/>
      <c r="D324" s="112"/>
    </row>
    <row r="325" spans="2:4">
      <c r="B325" s="111"/>
      <c r="C325" s="112"/>
      <c r="D325" s="112"/>
    </row>
    <row r="326" spans="2:4">
      <c r="B326" s="111"/>
      <c r="C326" s="112"/>
      <c r="D326" s="112"/>
    </row>
    <row r="327" spans="2:4">
      <c r="B327" s="111"/>
      <c r="C327" s="112"/>
      <c r="D327" s="112"/>
    </row>
    <row r="328" spans="2:4">
      <c r="B328" s="111"/>
      <c r="C328" s="112"/>
      <c r="D328" s="112"/>
    </row>
    <row r="329" spans="2:4">
      <c r="B329" s="111"/>
      <c r="C329" s="112"/>
      <c r="D329" s="112"/>
    </row>
    <row r="330" spans="2:4">
      <c r="B330" s="111"/>
      <c r="C330" s="112"/>
      <c r="D330" s="112"/>
    </row>
    <row r="331" spans="2:4">
      <c r="B331" s="111"/>
      <c r="C331" s="112"/>
      <c r="D331" s="112"/>
    </row>
    <row r="332" spans="2:4">
      <c r="B332" s="111"/>
      <c r="C332" s="112"/>
      <c r="D332" s="112"/>
    </row>
    <row r="333" spans="2:4">
      <c r="B333" s="111"/>
      <c r="C333" s="112"/>
      <c r="D333" s="112"/>
    </row>
    <row r="334" spans="2:4">
      <c r="B334" s="111"/>
      <c r="C334" s="112"/>
      <c r="D334" s="112"/>
    </row>
    <row r="335" spans="2:4">
      <c r="B335" s="111"/>
      <c r="C335" s="112"/>
      <c r="D335" s="112"/>
    </row>
    <row r="336" spans="2:4">
      <c r="B336" s="111"/>
      <c r="C336" s="112"/>
      <c r="D336" s="112"/>
    </row>
    <row r="337" spans="2:4">
      <c r="B337" s="111"/>
      <c r="C337" s="112"/>
      <c r="D337" s="112"/>
    </row>
    <row r="338" spans="2:4">
      <c r="B338" s="111"/>
      <c r="C338" s="112"/>
      <c r="D338" s="112"/>
    </row>
    <row r="339" spans="2:4">
      <c r="B339" s="111"/>
      <c r="C339" s="112"/>
      <c r="D339" s="112"/>
    </row>
    <row r="340" spans="2:4">
      <c r="B340" s="111"/>
      <c r="C340" s="112"/>
      <c r="D340" s="112"/>
    </row>
    <row r="341" spans="2:4">
      <c r="B341" s="111"/>
      <c r="C341" s="112"/>
      <c r="D341" s="112"/>
    </row>
    <row r="342" spans="2:4">
      <c r="B342" s="111"/>
      <c r="C342" s="112"/>
      <c r="D342" s="112"/>
    </row>
    <row r="343" spans="2:4">
      <c r="B343" s="111"/>
      <c r="C343" s="112"/>
      <c r="D343" s="112"/>
    </row>
    <row r="344" spans="2:4">
      <c r="B344" s="111"/>
      <c r="C344" s="112"/>
      <c r="D344" s="112"/>
    </row>
    <row r="345" spans="2:4">
      <c r="B345" s="111"/>
      <c r="C345" s="112"/>
      <c r="D345" s="112"/>
    </row>
    <row r="346" spans="2:4">
      <c r="B346" s="111"/>
      <c r="C346" s="112"/>
      <c r="D346" s="112"/>
    </row>
    <row r="347" spans="2:4">
      <c r="B347" s="111"/>
      <c r="C347" s="112"/>
      <c r="D347" s="112"/>
    </row>
    <row r="348" spans="2:4">
      <c r="B348" s="111"/>
      <c r="C348" s="112"/>
      <c r="D348" s="112"/>
    </row>
    <row r="349" spans="2:4">
      <c r="B349" s="111"/>
      <c r="C349" s="112"/>
      <c r="D349" s="112"/>
    </row>
    <row r="350" spans="2:4">
      <c r="B350" s="111"/>
      <c r="C350" s="112"/>
      <c r="D350" s="112"/>
    </row>
    <row r="351" spans="2:4">
      <c r="B351" s="111"/>
      <c r="C351" s="112"/>
      <c r="D351" s="112"/>
    </row>
    <row r="352" spans="2:4">
      <c r="B352" s="111"/>
      <c r="C352" s="112"/>
      <c r="D352" s="112"/>
    </row>
    <row r="353" spans="2:4">
      <c r="B353" s="111"/>
      <c r="C353" s="112"/>
      <c r="D353" s="112"/>
    </row>
    <row r="354" spans="2:4">
      <c r="B354" s="111"/>
      <c r="C354" s="112"/>
      <c r="D354" s="112"/>
    </row>
    <row r="355" spans="2:4">
      <c r="B355" s="111"/>
      <c r="C355" s="112"/>
      <c r="D355" s="112"/>
    </row>
    <row r="356" spans="2:4">
      <c r="B356" s="111"/>
      <c r="C356" s="112"/>
      <c r="D356" s="112"/>
    </row>
    <row r="357" spans="2:4">
      <c r="B357" s="111"/>
      <c r="C357" s="112"/>
      <c r="D357" s="112"/>
    </row>
    <row r="358" spans="2:4">
      <c r="B358" s="111"/>
      <c r="C358" s="112"/>
      <c r="D358" s="112"/>
    </row>
    <row r="359" spans="2:4">
      <c r="B359" s="111"/>
      <c r="C359" s="112"/>
      <c r="D359" s="112"/>
    </row>
    <row r="360" spans="2:4">
      <c r="B360" s="111"/>
      <c r="C360" s="112"/>
      <c r="D360" s="112"/>
    </row>
    <row r="361" spans="2:4">
      <c r="B361" s="111"/>
      <c r="C361" s="112"/>
      <c r="D361" s="112"/>
    </row>
    <row r="362" spans="2:4">
      <c r="B362" s="111"/>
      <c r="C362" s="112"/>
      <c r="D362" s="112"/>
    </row>
    <row r="363" spans="2:4">
      <c r="B363" s="111"/>
      <c r="C363" s="112"/>
      <c r="D363" s="112"/>
    </row>
    <row r="364" spans="2:4">
      <c r="B364" s="111"/>
      <c r="C364" s="112"/>
      <c r="D364" s="112"/>
    </row>
    <row r="365" spans="2:4">
      <c r="B365" s="111"/>
      <c r="C365" s="112"/>
      <c r="D365" s="112"/>
    </row>
    <row r="366" spans="2:4">
      <c r="B366" s="111"/>
      <c r="C366" s="112"/>
      <c r="D366" s="112"/>
    </row>
    <row r="367" spans="2:4">
      <c r="B367" s="111"/>
      <c r="C367" s="112"/>
      <c r="D367" s="112"/>
    </row>
    <row r="368" spans="2:4">
      <c r="B368" s="111"/>
      <c r="C368" s="112"/>
      <c r="D368" s="112"/>
    </row>
    <row r="369" spans="2:4">
      <c r="B369" s="111"/>
      <c r="C369" s="112"/>
      <c r="D369" s="112"/>
    </row>
    <row r="370" spans="2:4">
      <c r="B370" s="111"/>
      <c r="C370" s="112"/>
      <c r="D370" s="112"/>
    </row>
    <row r="371" spans="2:4">
      <c r="B371" s="111"/>
      <c r="C371" s="112"/>
      <c r="D371" s="112"/>
    </row>
    <row r="372" spans="2:4">
      <c r="B372" s="111"/>
      <c r="C372" s="112"/>
      <c r="D372" s="112"/>
    </row>
    <row r="373" spans="2:4">
      <c r="B373" s="111"/>
      <c r="C373" s="112"/>
      <c r="D373" s="112"/>
    </row>
    <row r="374" spans="2:4">
      <c r="B374" s="111"/>
      <c r="C374" s="112"/>
      <c r="D374" s="112"/>
    </row>
    <row r="375" spans="2:4">
      <c r="B375" s="111"/>
      <c r="C375" s="112"/>
      <c r="D375" s="112"/>
    </row>
    <row r="376" spans="2:4">
      <c r="B376" s="111"/>
      <c r="C376" s="112"/>
      <c r="D376" s="112"/>
    </row>
    <row r="377" spans="2:4">
      <c r="B377" s="111"/>
      <c r="C377" s="112"/>
      <c r="D377" s="112"/>
    </row>
    <row r="378" spans="2:4">
      <c r="B378" s="111"/>
      <c r="C378" s="112"/>
      <c r="D378" s="112"/>
    </row>
    <row r="379" spans="2:4">
      <c r="B379" s="111"/>
      <c r="C379" s="112"/>
      <c r="D379" s="112"/>
    </row>
    <row r="380" spans="2:4">
      <c r="B380" s="111"/>
      <c r="C380" s="112"/>
      <c r="D380" s="112"/>
    </row>
    <row r="381" spans="2:4">
      <c r="B381" s="111"/>
      <c r="C381" s="112"/>
      <c r="D381" s="112"/>
    </row>
    <row r="382" spans="2:4">
      <c r="B382" s="111"/>
      <c r="C382" s="112"/>
      <c r="D382" s="112"/>
    </row>
    <row r="383" spans="2:4">
      <c r="B383" s="111"/>
      <c r="C383" s="112"/>
      <c r="D383" s="112"/>
    </row>
    <row r="384" spans="2:4">
      <c r="B384" s="111"/>
      <c r="C384" s="112"/>
      <c r="D384" s="112"/>
    </row>
    <row r="385" spans="2:4">
      <c r="B385" s="111"/>
      <c r="C385" s="112"/>
      <c r="D385" s="112"/>
    </row>
    <row r="386" spans="2:4">
      <c r="B386" s="111"/>
      <c r="C386" s="112"/>
      <c r="D386" s="112"/>
    </row>
    <row r="387" spans="2:4">
      <c r="B387" s="111"/>
      <c r="C387" s="112"/>
      <c r="D387" s="112"/>
    </row>
    <row r="388" spans="2:4">
      <c r="B388" s="111"/>
      <c r="C388" s="112"/>
      <c r="D388" s="112"/>
    </row>
    <row r="389" spans="2:4">
      <c r="B389" s="111"/>
      <c r="C389" s="112"/>
      <c r="D389" s="112"/>
    </row>
    <row r="390" spans="2:4">
      <c r="B390" s="111"/>
      <c r="C390" s="112"/>
      <c r="D390" s="112"/>
    </row>
    <row r="391" spans="2:4">
      <c r="B391" s="111"/>
      <c r="C391" s="112"/>
      <c r="D391" s="112"/>
    </row>
    <row r="392" spans="2:4">
      <c r="B392" s="111"/>
      <c r="C392" s="112"/>
      <c r="D392" s="112"/>
    </row>
    <row r="393" spans="2:4">
      <c r="B393" s="111"/>
      <c r="C393" s="112"/>
      <c r="D393" s="112"/>
    </row>
    <row r="394" spans="2:4">
      <c r="B394" s="111"/>
      <c r="C394" s="112"/>
      <c r="D394" s="112"/>
    </row>
    <row r="395" spans="2:4">
      <c r="B395" s="111"/>
      <c r="C395" s="112"/>
      <c r="D395" s="112"/>
    </row>
    <row r="396" spans="2:4">
      <c r="B396" s="111"/>
      <c r="C396" s="112"/>
      <c r="D396" s="112"/>
    </row>
    <row r="397" spans="2:4">
      <c r="B397" s="111"/>
      <c r="C397" s="112"/>
      <c r="D397" s="112"/>
    </row>
    <row r="398" spans="2:4">
      <c r="B398" s="111"/>
      <c r="C398" s="112"/>
      <c r="D398" s="112"/>
    </row>
    <row r="399" spans="2:4">
      <c r="B399" s="111"/>
      <c r="C399" s="112"/>
      <c r="D399" s="112"/>
    </row>
    <row r="400" spans="2:4">
      <c r="B400" s="111"/>
      <c r="C400" s="112"/>
      <c r="D400" s="112"/>
    </row>
    <row r="401" spans="2:4">
      <c r="B401" s="111"/>
      <c r="C401" s="112"/>
      <c r="D401" s="112"/>
    </row>
    <row r="402" spans="2:4">
      <c r="B402" s="111"/>
      <c r="C402" s="112"/>
      <c r="D402" s="112"/>
    </row>
    <row r="403" spans="2:4">
      <c r="B403" s="111"/>
      <c r="C403" s="112"/>
      <c r="D403" s="112"/>
    </row>
    <row r="404" spans="2:4">
      <c r="B404" s="111"/>
      <c r="C404" s="112"/>
      <c r="D404" s="112"/>
    </row>
    <row r="405" spans="2:4">
      <c r="B405" s="111"/>
      <c r="C405" s="112"/>
      <c r="D405" s="112"/>
    </row>
    <row r="406" spans="2:4">
      <c r="B406" s="111"/>
      <c r="C406" s="112"/>
      <c r="D406" s="112"/>
    </row>
    <row r="407" spans="2:4">
      <c r="B407" s="111"/>
      <c r="C407" s="112"/>
      <c r="D407" s="112"/>
    </row>
    <row r="408" spans="2:4">
      <c r="B408" s="111"/>
      <c r="C408" s="112"/>
      <c r="D408" s="112"/>
    </row>
    <row r="409" spans="2:4">
      <c r="B409" s="111"/>
      <c r="C409" s="112"/>
      <c r="D409" s="112"/>
    </row>
    <row r="410" spans="2:4">
      <c r="B410" s="111"/>
      <c r="C410" s="112"/>
      <c r="D410" s="112"/>
    </row>
    <row r="411" spans="2:4">
      <c r="B411" s="111"/>
      <c r="C411" s="112"/>
      <c r="D411" s="112"/>
    </row>
    <row r="412" spans="2:4">
      <c r="B412" s="111"/>
      <c r="C412" s="112"/>
      <c r="D412" s="112"/>
    </row>
    <row r="413" spans="2:4">
      <c r="B413" s="111"/>
      <c r="C413" s="112"/>
      <c r="D413" s="112"/>
    </row>
    <row r="414" spans="2:4">
      <c r="B414" s="111"/>
      <c r="C414" s="112"/>
      <c r="D414" s="112"/>
    </row>
    <row r="415" spans="2:4">
      <c r="B415" s="111"/>
      <c r="C415" s="112"/>
      <c r="D415" s="112"/>
    </row>
    <row r="416" spans="2:4">
      <c r="B416" s="111"/>
      <c r="C416" s="112"/>
      <c r="D416" s="112"/>
    </row>
    <row r="417" spans="2:4">
      <c r="B417" s="111"/>
      <c r="C417" s="112"/>
      <c r="D417" s="112"/>
    </row>
    <row r="418" spans="2:4">
      <c r="B418" s="111"/>
      <c r="C418" s="112"/>
      <c r="D418" s="112"/>
    </row>
    <row r="419" spans="2:4">
      <c r="B419" s="111"/>
      <c r="C419" s="112"/>
      <c r="D419" s="112"/>
    </row>
    <row r="420" spans="2:4">
      <c r="B420" s="111"/>
      <c r="C420" s="112"/>
      <c r="D420" s="112"/>
    </row>
    <row r="421" spans="2:4">
      <c r="B421" s="111"/>
      <c r="C421" s="112"/>
      <c r="D421" s="112"/>
    </row>
    <row r="422" spans="2:4">
      <c r="B422" s="111"/>
      <c r="C422" s="112"/>
      <c r="D422" s="112"/>
    </row>
    <row r="423" spans="2:4">
      <c r="B423" s="111"/>
      <c r="C423" s="112"/>
      <c r="D423" s="112"/>
    </row>
    <row r="424" spans="2:4">
      <c r="B424" s="111"/>
      <c r="C424" s="112"/>
      <c r="D424" s="112"/>
    </row>
    <row r="425" spans="2:4">
      <c r="B425" s="111"/>
      <c r="C425" s="112"/>
      <c r="D425" s="112"/>
    </row>
    <row r="426" spans="2:4">
      <c r="B426" s="111"/>
      <c r="C426" s="112"/>
      <c r="D426" s="112"/>
    </row>
    <row r="427" spans="2:4">
      <c r="B427" s="111"/>
      <c r="C427" s="112"/>
      <c r="D427" s="112"/>
    </row>
    <row r="428" spans="2:4">
      <c r="B428" s="111"/>
      <c r="C428" s="112"/>
      <c r="D428" s="112"/>
    </row>
    <row r="429" spans="2:4">
      <c r="B429" s="111"/>
      <c r="C429" s="112"/>
      <c r="D429" s="112"/>
    </row>
    <row r="430" spans="2:4">
      <c r="B430" s="111"/>
      <c r="C430" s="112"/>
      <c r="D430" s="112"/>
    </row>
    <row r="431" spans="2:4">
      <c r="B431" s="111"/>
      <c r="C431" s="112"/>
      <c r="D431" s="112"/>
    </row>
    <row r="432" spans="2:4">
      <c r="B432" s="111"/>
      <c r="C432" s="112"/>
      <c r="D432" s="112"/>
    </row>
    <row r="433" spans="2:4">
      <c r="B433" s="111"/>
      <c r="C433" s="112"/>
      <c r="D433" s="112"/>
    </row>
    <row r="434" spans="2:4">
      <c r="B434" s="111"/>
      <c r="C434" s="112"/>
      <c r="D434" s="112"/>
    </row>
    <row r="435" spans="2:4">
      <c r="B435" s="111"/>
      <c r="C435" s="112"/>
      <c r="D435" s="112"/>
    </row>
    <row r="436" spans="2:4">
      <c r="B436" s="111"/>
      <c r="C436" s="112"/>
      <c r="D436" s="112"/>
    </row>
    <row r="437" spans="2:4">
      <c r="B437" s="111"/>
      <c r="C437" s="112"/>
      <c r="D437" s="112"/>
    </row>
    <row r="438" spans="2:4">
      <c r="B438" s="111"/>
      <c r="C438" s="112"/>
      <c r="D438" s="112"/>
    </row>
    <row r="439" spans="2:4">
      <c r="B439" s="111"/>
      <c r="C439" s="112"/>
      <c r="D439" s="112"/>
    </row>
    <row r="440" spans="2:4">
      <c r="B440" s="111"/>
      <c r="C440" s="112"/>
      <c r="D440" s="112"/>
    </row>
    <row r="441" spans="2:4">
      <c r="B441" s="111"/>
      <c r="C441" s="112"/>
      <c r="D441" s="112"/>
    </row>
    <row r="442" spans="2:4">
      <c r="B442" s="111"/>
      <c r="C442" s="112"/>
      <c r="D442" s="112"/>
    </row>
    <row r="443" spans="2:4">
      <c r="B443" s="111"/>
      <c r="C443" s="112"/>
      <c r="D443" s="112"/>
    </row>
    <row r="444" spans="2:4">
      <c r="B444" s="111"/>
      <c r="C444" s="112"/>
      <c r="D444" s="112"/>
    </row>
    <row r="445" spans="2:4">
      <c r="B445" s="111"/>
      <c r="C445" s="112"/>
      <c r="D445" s="112"/>
    </row>
    <row r="446" spans="2:4">
      <c r="B446" s="111"/>
      <c r="C446" s="112"/>
      <c r="D446" s="112"/>
    </row>
    <row r="447" spans="2:4">
      <c r="B447" s="111"/>
      <c r="C447" s="112"/>
      <c r="D447" s="112"/>
    </row>
    <row r="448" spans="2:4">
      <c r="B448" s="111"/>
      <c r="C448" s="112"/>
      <c r="D448" s="112"/>
    </row>
    <row r="449" spans="2:4">
      <c r="B449" s="111"/>
      <c r="C449" s="112"/>
      <c r="D449" s="112"/>
    </row>
    <row r="450" spans="2:4">
      <c r="B450" s="111"/>
      <c r="C450" s="112"/>
      <c r="D450" s="112"/>
    </row>
    <row r="451" spans="2:4">
      <c r="B451" s="111"/>
      <c r="C451" s="112"/>
      <c r="D451" s="112"/>
    </row>
    <row r="452" spans="2:4">
      <c r="B452" s="111"/>
      <c r="C452" s="112"/>
      <c r="D452" s="112"/>
    </row>
    <row r="453" spans="2:4">
      <c r="B453" s="111"/>
      <c r="C453" s="112"/>
      <c r="D453" s="112"/>
    </row>
    <row r="454" spans="2:4">
      <c r="B454" s="111"/>
      <c r="C454" s="112"/>
      <c r="D454" s="112"/>
    </row>
    <row r="455" spans="2:4">
      <c r="B455" s="111"/>
      <c r="C455" s="112"/>
      <c r="D455" s="112"/>
    </row>
    <row r="456" spans="2:4">
      <c r="B456" s="111"/>
      <c r="C456" s="112"/>
      <c r="D456" s="112"/>
    </row>
    <row r="457" spans="2:4">
      <c r="B457" s="111"/>
      <c r="C457" s="112"/>
      <c r="D457" s="112"/>
    </row>
    <row r="458" spans="2:4">
      <c r="B458" s="111"/>
      <c r="C458" s="112"/>
      <c r="D458" s="112"/>
    </row>
    <row r="459" spans="2:4">
      <c r="B459" s="111"/>
      <c r="C459" s="112"/>
      <c r="D459" s="112"/>
    </row>
    <row r="460" spans="2:4">
      <c r="B460" s="111"/>
      <c r="C460" s="112"/>
      <c r="D460" s="112"/>
    </row>
    <row r="461" spans="2:4">
      <c r="B461" s="111"/>
      <c r="C461" s="112"/>
      <c r="D461" s="112"/>
    </row>
    <row r="462" spans="2:4">
      <c r="B462" s="111"/>
      <c r="C462" s="112"/>
      <c r="D462" s="112"/>
    </row>
    <row r="463" spans="2:4">
      <c r="B463" s="111"/>
      <c r="C463" s="112"/>
      <c r="D463" s="112"/>
    </row>
    <row r="464" spans="2:4">
      <c r="B464" s="111"/>
      <c r="C464" s="112"/>
      <c r="D464" s="112"/>
    </row>
    <row r="465" spans="2:4">
      <c r="B465" s="111"/>
      <c r="C465" s="112"/>
      <c r="D465" s="112"/>
    </row>
    <row r="466" spans="2:4">
      <c r="B466" s="111"/>
      <c r="C466" s="112"/>
      <c r="D466" s="112"/>
    </row>
    <row r="467" spans="2:4">
      <c r="B467" s="111"/>
      <c r="C467" s="112"/>
      <c r="D467" s="112"/>
    </row>
    <row r="468" spans="2:4">
      <c r="B468" s="111"/>
      <c r="C468" s="112"/>
      <c r="D468" s="112"/>
    </row>
    <row r="469" spans="2:4">
      <c r="B469" s="111"/>
      <c r="C469" s="112"/>
      <c r="D469" s="112"/>
    </row>
    <row r="470" spans="2:4">
      <c r="B470" s="111"/>
      <c r="C470" s="112"/>
      <c r="D470" s="112"/>
    </row>
    <row r="471" spans="2:4">
      <c r="B471" s="111"/>
      <c r="C471" s="112"/>
      <c r="D471" s="112"/>
    </row>
    <row r="472" spans="2:4">
      <c r="B472" s="111"/>
      <c r="C472" s="112"/>
      <c r="D472" s="112"/>
    </row>
    <row r="473" spans="2:4">
      <c r="B473" s="111"/>
      <c r="C473" s="112"/>
      <c r="D473" s="112"/>
    </row>
    <row r="474" spans="2:4">
      <c r="B474" s="111"/>
      <c r="C474" s="112"/>
      <c r="D474" s="112"/>
    </row>
    <row r="475" spans="2:4">
      <c r="B475" s="111"/>
      <c r="C475" s="112"/>
      <c r="D475" s="112"/>
    </row>
    <row r="476" spans="2:4">
      <c r="B476" s="111"/>
      <c r="C476" s="112"/>
      <c r="D476" s="112"/>
    </row>
    <row r="477" spans="2:4">
      <c r="B477" s="111"/>
      <c r="C477" s="112"/>
      <c r="D477" s="112"/>
    </row>
    <row r="478" spans="2:4">
      <c r="B478" s="111"/>
      <c r="C478" s="112"/>
      <c r="D478" s="112"/>
    </row>
    <row r="479" spans="2:4">
      <c r="B479" s="111"/>
      <c r="C479" s="112"/>
      <c r="D479" s="112"/>
    </row>
    <row r="480" spans="2:4">
      <c r="B480" s="111"/>
      <c r="C480" s="112"/>
      <c r="D480" s="112"/>
    </row>
    <row r="481" spans="2:4">
      <c r="B481" s="111"/>
      <c r="C481" s="112"/>
      <c r="D481" s="112"/>
    </row>
    <row r="482" spans="2:4">
      <c r="B482" s="111"/>
      <c r="C482" s="112"/>
      <c r="D482" s="112"/>
    </row>
    <row r="483" spans="2:4">
      <c r="B483" s="111"/>
      <c r="C483" s="112"/>
      <c r="D483" s="112"/>
    </row>
    <row r="484" spans="2:4">
      <c r="B484" s="111"/>
      <c r="C484" s="112"/>
      <c r="D484" s="112"/>
    </row>
    <row r="485" spans="2:4">
      <c r="B485" s="111"/>
      <c r="C485" s="112"/>
      <c r="D485" s="112"/>
    </row>
    <row r="486" spans="2:4">
      <c r="B486" s="111"/>
      <c r="C486" s="112"/>
      <c r="D486" s="112"/>
    </row>
    <row r="487" spans="2:4">
      <c r="B487" s="111"/>
      <c r="C487" s="112"/>
      <c r="D487" s="112"/>
    </row>
    <row r="488" spans="2:4">
      <c r="B488" s="111"/>
      <c r="C488" s="112"/>
      <c r="D488" s="112"/>
    </row>
    <row r="489" spans="2:4">
      <c r="B489" s="111"/>
      <c r="C489" s="112"/>
      <c r="D489" s="112"/>
    </row>
    <row r="490" spans="2:4">
      <c r="B490" s="111"/>
      <c r="C490" s="112"/>
      <c r="D490" s="112"/>
    </row>
    <row r="491" spans="2:4">
      <c r="B491" s="111"/>
      <c r="C491" s="112"/>
      <c r="D491" s="112"/>
    </row>
    <row r="492" spans="2:4">
      <c r="B492" s="111"/>
      <c r="C492" s="112"/>
      <c r="D492" s="112"/>
    </row>
    <row r="493" spans="2:4">
      <c r="B493" s="111"/>
      <c r="C493" s="112"/>
      <c r="D493" s="112"/>
    </row>
    <row r="494" spans="2:4">
      <c r="B494" s="111"/>
      <c r="C494" s="112"/>
      <c r="D494" s="112"/>
    </row>
    <row r="495" spans="2:4">
      <c r="B495" s="111"/>
      <c r="C495" s="112"/>
      <c r="D495" s="112"/>
    </row>
    <row r="496" spans="2:4">
      <c r="B496" s="111"/>
      <c r="C496" s="112"/>
      <c r="D496" s="112"/>
    </row>
    <row r="497" spans="2:4">
      <c r="B497" s="111"/>
      <c r="C497" s="112"/>
      <c r="D497" s="112"/>
    </row>
    <row r="498" spans="2:4">
      <c r="B498" s="111"/>
      <c r="C498" s="112"/>
      <c r="D498" s="112"/>
    </row>
    <row r="499" spans="2:4">
      <c r="B499" s="111"/>
      <c r="C499" s="112"/>
      <c r="D499" s="112"/>
    </row>
    <row r="500" spans="2:4">
      <c r="B500" s="111"/>
      <c r="C500" s="112"/>
      <c r="D500" s="112"/>
    </row>
    <row r="501" spans="2:4">
      <c r="B501" s="111"/>
      <c r="C501" s="112"/>
      <c r="D501" s="112"/>
    </row>
    <row r="502" spans="2:4">
      <c r="B502" s="111"/>
      <c r="C502" s="112"/>
      <c r="D502" s="112"/>
    </row>
    <row r="503" spans="2:4">
      <c r="B503" s="111"/>
      <c r="C503" s="112"/>
      <c r="D503" s="112"/>
    </row>
    <row r="504" spans="2:4">
      <c r="B504" s="111"/>
      <c r="C504" s="112"/>
      <c r="D504" s="112"/>
    </row>
    <row r="505" spans="2:4">
      <c r="B505" s="111"/>
      <c r="C505" s="112"/>
      <c r="D505" s="112"/>
    </row>
    <row r="506" spans="2:4">
      <c r="B506" s="111"/>
      <c r="C506" s="112"/>
      <c r="D506" s="112"/>
    </row>
    <row r="507" spans="2:4">
      <c r="B507" s="111"/>
      <c r="C507" s="112"/>
      <c r="D507" s="112"/>
    </row>
    <row r="508" spans="2:4">
      <c r="B508" s="111"/>
      <c r="C508" s="112"/>
      <c r="D508" s="112"/>
    </row>
    <row r="509" spans="2:4">
      <c r="B509" s="111"/>
      <c r="C509" s="112"/>
      <c r="D509" s="112"/>
    </row>
    <row r="510" spans="2:4">
      <c r="B510" s="111"/>
      <c r="C510" s="112"/>
      <c r="D510" s="112"/>
    </row>
    <row r="511" spans="2:4">
      <c r="B511" s="111"/>
      <c r="C511" s="112"/>
      <c r="D511" s="112"/>
    </row>
    <row r="512" spans="2:4">
      <c r="B512" s="111"/>
      <c r="C512" s="112"/>
      <c r="D512" s="112"/>
    </row>
    <row r="513" spans="2:4">
      <c r="B513" s="111"/>
      <c r="C513" s="112"/>
      <c r="D513" s="112"/>
    </row>
    <row r="514" spans="2:4">
      <c r="B514" s="111"/>
      <c r="C514" s="112"/>
      <c r="D514" s="112"/>
    </row>
    <row r="515" spans="2:4">
      <c r="B515" s="111"/>
      <c r="C515" s="112"/>
      <c r="D515" s="112"/>
    </row>
    <row r="516" spans="2:4">
      <c r="B516" s="111"/>
      <c r="C516" s="112"/>
      <c r="D516" s="112"/>
    </row>
    <row r="517" spans="2:4">
      <c r="B517" s="111"/>
      <c r="C517" s="112"/>
      <c r="D517" s="112"/>
    </row>
    <row r="518" spans="2:4">
      <c r="B518" s="111"/>
      <c r="C518" s="112"/>
      <c r="D518" s="112"/>
    </row>
    <row r="519" spans="2:4">
      <c r="B519" s="111"/>
      <c r="C519" s="112"/>
      <c r="D519" s="112"/>
    </row>
    <row r="520" spans="2:4">
      <c r="B520" s="111"/>
      <c r="C520" s="112"/>
      <c r="D520" s="112"/>
    </row>
    <row r="521" spans="2:4">
      <c r="B521" s="111"/>
      <c r="C521" s="112"/>
      <c r="D521" s="112"/>
    </row>
    <row r="522" spans="2:4">
      <c r="B522" s="111"/>
      <c r="C522" s="112"/>
      <c r="D522" s="112"/>
    </row>
    <row r="523" spans="2:4">
      <c r="B523" s="111"/>
      <c r="C523" s="112"/>
      <c r="D523" s="112"/>
    </row>
    <row r="524" spans="2:4">
      <c r="B524" s="111"/>
      <c r="C524" s="112"/>
      <c r="D524" s="112"/>
    </row>
    <row r="525" spans="2:4">
      <c r="B525" s="111"/>
      <c r="C525" s="112"/>
      <c r="D525" s="112"/>
    </row>
    <row r="526" spans="2:4">
      <c r="B526" s="111"/>
      <c r="C526" s="112"/>
      <c r="D526" s="112"/>
    </row>
    <row r="527" spans="2:4">
      <c r="B527" s="111"/>
      <c r="C527" s="112"/>
      <c r="D527" s="112"/>
    </row>
    <row r="528" spans="2:4">
      <c r="B528" s="111"/>
      <c r="C528" s="112"/>
      <c r="D528" s="112"/>
    </row>
    <row r="529" spans="2:4">
      <c r="B529" s="111"/>
      <c r="C529" s="112"/>
      <c r="D529" s="112"/>
    </row>
    <row r="530" spans="2:4">
      <c r="B530" s="111"/>
      <c r="C530" s="112"/>
      <c r="D530" s="112"/>
    </row>
    <row r="531" spans="2:4">
      <c r="B531" s="111"/>
      <c r="C531" s="112"/>
      <c r="D531" s="112"/>
    </row>
    <row r="532" spans="2:4">
      <c r="B532" s="111"/>
      <c r="C532" s="112"/>
      <c r="D532" s="112"/>
    </row>
    <row r="533" spans="2:4">
      <c r="B533" s="111"/>
      <c r="C533" s="112"/>
      <c r="D533" s="112"/>
    </row>
    <row r="534" spans="2:4">
      <c r="B534" s="111"/>
      <c r="C534" s="112"/>
      <c r="D534" s="112"/>
    </row>
    <row r="535" spans="2:4">
      <c r="B535" s="111"/>
      <c r="C535" s="112"/>
      <c r="D535" s="112"/>
    </row>
    <row r="536" spans="2:4">
      <c r="B536" s="111"/>
      <c r="C536" s="112"/>
      <c r="D536" s="112"/>
    </row>
    <row r="537" spans="2:4">
      <c r="B537" s="111"/>
      <c r="C537" s="112"/>
      <c r="D537" s="112"/>
    </row>
    <row r="538" spans="2:4">
      <c r="B538" s="111"/>
      <c r="C538" s="112"/>
      <c r="D538" s="112"/>
    </row>
    <row r="539" spans="2:4">
      <c r="B539" s="111"/>
      <c r="C539" s="112"/>
      <c r="D539" s="112"/>
    </row>
    <row r="540" spans="2:4">
      <c r="B540" s="111"/>
      <c r="C540" s="112"/>
      <c r="D540" s="112"/>
    </row>
    <row r="541" spans="2:4">
      <c r="B541" s="111"/>
      <c r="C541" s="112"/>
      <c r="D541" s="112"/>
    </row>
    <row r="542" spans="2:4">
      <c r="B542" s="111"/>
      <c r="C542" s="112"/>
      <c r="D542" s="112"/>
    </row>
    <row r="543" spans="2:4">
      <c r="B543" s="111"/>
      <c r="C543" s="112"/>
      <c r="D543" s="112"/>
    </row>
    <row r="544" spans="2:4">
      <c r="B544" s="111"/>
      <c r="C544" s="112"/>
      <c r="D544" s="112"/>
    </row>
    <row r="545" spans="2:4">
      <c r="B545" s="111"/>
      <c r="C545" s="112"/>
      <c r="D545" s="112"/>
    </row>
    <row r="546" spans="2:4">
      <c r="B546" s="111"/>
      <c r="C546" s="112"/>
      <c r="D546" s="112"/>
    </row>
    <row r="547" spans="2:4">
      <c r="B547" s="111"/>
      <c r="C547" s="112"/>
      <c r="D547" s="112"/>
    </row>
    <row r="548" spans="2:4">
      <c r="B548" s="111"/>
      <c r="C548" s="112"/>
      <c r="D548" s="112"/>
    </row>
    <row r="549" spans="2:4">
      <c r="B549" s="111"/>
      <c r="C549" s="112"/>
      <c r="D549" s="112"/>
    </row>
    <row r="550" spans="2:4">
      <c r="B550" s="111"/>
      <c r="C550" s="112"/>
      <c r="D550" s="112"/>
    </row>
    <row r="551" spans="2:4">
      <c r="B551" s="111"/>
      <c r="C551" s="112"/>
      <c r="D551" s="112"/>
    </row>
    <row r="552" spans="2:4">
      <c r="B552" s="111"/>
      <c r="C552" s="112"/>
      <c r="D552" s="112"/>
    </row>
    <row r="553" spans="2:4">
      <c r="B553" s="111"/>
      <c r="C553" s="112"/>
      <c r="D553" s="112"/>
    </row>
    <row r="554" spans="2:4">
      <c r="B554" s="111"/>
      <c r="C554" s="112"/>
      <c r="D554" s="112"/>
    </row>
    <row r="555" spans="2:4">
      <c r="B555" s="111"/>
      <c r="C555" s="112"/>
      <c r="D555" s="112"/>
    </row>
    <row r="556" spans="2:4">
      <c r="B556" s="111"/>
      <c r="C556" s="112"/>
      <c r="D556" s="112"/>
    </row>
    <row r="557" spans="2:4">
      <c r="B557" s="111"/>
      <c r="C557" s="112"/>
      <c r="D557" s="112"/>
    </row>
    <row r="558" spans="2:4">
      <c r="B558" s="111"/>
      <c r="C558" s="112"/>
      <c r="D558" s="112"/>
    </row>
    <row r="559" spans="2:4">
      <c r="B559" s="111"/>
      <c r="C559" s="112"/>
      <c r="D559" s="112"/>
    </row>
    <row r="560" spans="2:4">
      <c r="B560" s="111"/>
      <c r="C560" s="112"/>
      <c r="D560" s="112"/>
    </row>
    <row r="561" spans="2:4">
      <c r="B561" s="111"/>
      <c r="C561" s="112"/>
      <c r="D561" s="112"/>
    </row>
    <row r="562" spans="2:4">
      <c r="B562" s="111"/>
      <c r="C562" s="112"/>
      <c r="D562" s="112"/>
    </row>
    <row r="563" spans="2:4">
      <c r="B563" s="111"/>
      <c r="C563" s="112"/>
      <c r="D563" s="112"/>
    </row>
    <row r="564" spans="2:4">
      <c r="B564" s="111"/>
      <c r="C564" s="112"/>
      <c r="D564" s="112"/>
    </row>
    <row r="565" spans="2:4">
      <c r="B565" s="111"/>
      <c r="C565" s="112"/>
      <c r="D565" s="112"/>
    </row>
    <row r="566" spans="2:4">
      <c r="B566" s="111"/>
      <c r="C566" s="112"/>
      <c r="D566" s="112"/>
    </row>
    <row r="567" spans="2:4">
      <c r="B567" s="111"/>
      <c r="C567" s="112"/>
      <c r="D567" s="112"/>
    </row>
    <row r="568" spans="2:4">
      <c r="B568" s="111"/>
      <c r="C568" s="112"/>
      <c r="D568" s="112"/>
    </row>
    <row r="569" spans="2:4">
      <c r="B569" s="111"/>
      <c r="C569" s="112"/>
      <c r="D569" s="112"/>
    </row>
    <row r="570" spans="2:4">
      <c r="B570" s="111"/>
      <c r="C570" s="112"/>
      <c r="D570" s="112"/>
    </row>
    <row r="571" spans="2:4">
      <c r="B571" s="111"/>
      <c r="C571" s="112"/>
      <c r="D571" s="112"/>
    </row>
    <row r="572" spans="2:4">
      <c r="B572" s="111"/>
      <c r="C572" s="112"/>
      <c r="D572" s="112"/>
    </row>
    <row r="573" spans="2:4">
      <c r="B573" s="111"/>
      <c r="C573" s="112"/>
      <c r="D573" s="112"/>
    </row>
    <row r="574" spans="2:4">
      <c r="B574" s="111"/>
      <c r="C574" s="112"/>
      <c r="D574" s="112"/>
    </row>
    <row r="575" spans="2:4">
      <c r="B575" s="111"/>
      <c r="C575" s="112"/>
      <c r="D575" s="112"/>
    </row>
    <row r="576" spans="2:4">
      <c r="B576" s="111"/>
      <c r="C576" s="112"/>
      <c r="D576" s="112"/>
    </row>
    <row r="577" spans="2:4">
      <c r="B577" s="111"/>
      <c r="C577" s="112"/>
      <c r="D577" s="112"/>
    </row>
    <row r="578" spans="2:4">
      <c r="B578" s="111"/>
      <c r="C578" s="112"/>
      <c r="D578" s="112"/>
    </row>
    <row r="579" spans="2:4">
      <c r="B579" s="111"/>
      <c r="C579" s="112"/>
      <c r="D579" s="112"/>
    </row>
    <row r="580" spans="2:4">
      <c r="B580" s="111"/>
      <c r="C580" s="112"/>
      <c r="D580" s="112"/>
    </row>
    <row r="581" spans="2:4">
      <c r="B581" s="111"/>
      <c r="C581" s="112"/>
      <c r="D581" s="112"/>
    </row>
    <row r="582" spans="2:4">
      <c r="B582" s="111"/>
      <c r="C582" s="112"/>
      <c r="D582" s="112"/>
    </row>
    <row r="583" spans="2:4">
      <c r="B583" s="111"/>
      <c r="C583" s="112"/>
      <c r="D583" s="112"/>
    </row>
    <row r="584" spans="2:4">
      <c r="B584" s="111"/>
      <c r="C584" s="112"/>
      <c r="D584" s="112"/>
    </row>
    <row r="585" spans="2:4">
      <c r="B585" s="111"/>
      <c r="C585" s="112"/>
      <c r="D585" s="112"/>
    </row>
    <row r="586" spans="2:4">
      <c r="B586" s="111"/>
      <c r="C586" s="112"/>
      <c r="D586" s="112"/>
    </row>
    <row r="587" spans="2:4">
      <c r="B587" s="111"/>
      <c r="C587" s="112"/>
      <c r="D587" s="112"/>
    </row>
    <row r="588" spans="2:4">
      <c r="B588" s="111"/>
      <c r="C588" s="112"/>
      <c r="D588" s="112"/>
    </row>
    <row r="589" spans="2:4">
      <c r="B589" s="111"/>
      <c r="C589" s="112"/>
      <c r="D589" s="112"/>
    </row>
    <row r="590" spans="2:4">
      <c r="B590" s="111"/>
      <c r="C590" s="112"/>
      <c r="D590" s="112"/>
    </row>
    <row r="591" spans="2:4">
      <c r="B591" s="111"/>
      <c r="C591" s="112"/>
      <c r="D591" s="112"/>
    </row>
    <row r="592" spans="2:4">
      <c r="B592" s="111"/>
      <c r="C592" s="112"/>
      <c r="D592" s="112"/>
    </row>
    <row r="593" spans="2:4">
      <c r="B593" s="111"/>
      <c r="C593" s="112"/>
      <c r="D593" s="112"/>
    </row>
    <row r="594" spans="2:4">
      <c r="B594" s="111"/>
      <c r="C594" s="112"/>
      <c r="D594" s="112"/>
    </row>
    <row r="595" spans="2:4">
      <c r="B595" s="111"/>
      <c r="C595" s="112"/>
      <c r="D595" s="112"/>
    </row>
    <row r="596" spans="2:4">
      <c r="B596" s="111"/>
      <c r="C596" s="112"/>
      <c r="D596" s="112"/>
    </row>
    <row r="597" spans="2:4">
      <c r="B597" s="111"/>
      <c r="C597" s="112"/>
      <c r="D597" s="112"/>
    </row>
    <row r="598" spans="2:4">
      <c r="B598" s="111"/>
      <c r="C598" s="112"/>
      <c r="D598" s="112"/>
    </row>
    <row r="599" spans="2:4">
      <c r="B599" s="111"/>
      <c r="C599" s="112"/>
      <c r="D599" s="112"/>
    </row>
    <row r="600" spans="2:4">
      <c r="B600" s="111"/>
      <c r="C600" s="112"/>
      <c r="D600" s="112"/>
    </row>
    <row r="601" spans="2:4">
      <c r="B601" s="111"/>
      <c r="C601" s="112"/>
      <c r="D601" s="112"/>
    </row>
    <row r="602" spans="2:4">
      <c r="B602" s="111"/>
      <c r="C602" s="112"/>
      <c r="D602" s="112"/>
    </row>
    <row r="603" spans="2:4">
      <c r="B603" s="111"/>
      <c r="C603" s="112"/>
      <c r="D603" s="112"/>
    </row>
    <row r="604" spans="2:4">
      <c r="B604" s="111"/>
      <c r="C604" s="112"/>
      <c r="D604" s="112"/>
    </row>
    <row r="605" spans="2:4">
      <c r="B605" s="111"/>
      <c r="C605" s="112"/>
      <c r="D605" s="112"/>
    </row>
    <row r="606" spans="2:4">
      <c r="B606" s="111"/>
      <c r="C606" s="112"/>
      <c r="D606" s="112"/>
    </row>
    <row r="607" spans="2:4">
      <c r="B607" s="111"/>
      <c r="C607" s="112"/>
      <c r="D607" s="112"/>
    </row>
    <row r="608" spans="2:4">
      <c r="B608" s="111"/>
      <c r="C608" s="112"/>
      <c r="D608" s="112"/>
    </row>
    <row r="609" spans="2:4">
      <c r="B609" s="111"/>
      <c r="C609" s="112"/>
      <c r="D609" s="112"/>
    </row>
    <row r="610" spans="2:4">
      <c r="B610" s="111"/>
      <c r="C610" s="112"/>
      <c r="D610" s="112"/>
    </row>
    <row r="611" spans="2:4">
      <c r="B611" s="111"/>
      <c r="C611" s="112"/>
      <c r="D611" s="112"/>
    </row>
    <row r="612" spans="2:4">
      <c r="B612" s="111"/>
      <c r="C612" s="112"/>
      <c r="D612" s="112"/>
    </row>
    <row r="613" spans="2:4">
      <c r="B613" s="111"/>
      <c r="C613" s="112"/>
      <c r="D613" s="112"/>
    </row>
    <row r="614" spans="2:4">
      <c r="B614" s="111"/>
      <c r="C614" s="112"/>
      <c r="D614" s="112"/>
    </row>
    <row r="615" spans="2:4">
      <c r="B615" s="111"/>
      <c r="C615" s="112"/>
      <c r="D615" s="112"/>
    </row>
    <row r="616" spans="2:4">
      <c r="B616" s="111"/>
      <c r="C616" s="112"/>
      <c r="D616" s="112"/>
    </row>
    <row r="617" spans="2:4">
      <c r="B617" s="111"/>
      <c r="C617" s="112"/>
      <c r="D617" s="112"/>
    </row>
    <row r="618" spans="2:4">
      <c r="B618" s="111"/>
      <c r="C618" s="112"/>
      <c r="D618" s="112"/>
    </row>
    <row r="619" spans="2:4">
      <c r="B619" s="111"/>
      <c r="C619" s="112"/>
      <c r="D619" s="112"/>
    </row>
    <row r="620" spans="2:4">
      <c r="B620" s="111"/>
      <c r="C620" s="112"/>
      <c r="D620" s="112"/>
    </row>
    <row r="621" spans="2:4">
      <c r="B621" s="111"/>
      <c r="C621" s="112"/>
      <c r="D621" s="112"/>
    </row>
    <row r="622" spans="2:4">
      <c r="B622" s="111"/>
      <c r="C622" s="112"/>
      <c r="D622" s="112"/>
    </row>
    <row r="623" spans="2:4">
      <c r="B623" s="111"/>
      <c r="C623" s="112"/>
      <c r="D623" s="112"/>
    </row>
    <row r="624" spans="2:4">
      <c r="B624" s="111"/>
      <c r="C624" s="112"/>
      <c r="D624" s="112"/>
    </row>
    <row r="625" spans="2:4">
      <c r="B625" s="111"/>
      <c r="C625" s="112"/>
      <c r="D625" s="112"/>
    </row>
    <row r="626" spans="2:4">
      <c r="B626" s="111"/>
      <c r="C626" s="112"/>
      <c r="D626" s="112"/>
    </row>
    <row r="627" spans="2:4">
      <c r="B627" s="111"/>
      <c r="C627" s="112"/>
      <c r="D627" s="112"/>
    </row>
    <row r="628" spans="2:4">
      <c r="B628" s="111"/>
      <c r="C628" s="112"/>
      <c r="D628" s="112"/>
    </row>
    <row r="629" spans="2:4">
      <c r="B629" s="111"/>
      <c r="C629" s="112"/>
      <c r="D629" s="112"/>
    </row>
    <row r="630" spans="2:4">
      <c r="B630" s="111"/>
      <c r="C630" s="112"/>
      <c r="D630" s="112"/>
    </row>
    <row r="631" spans="2:4">
      <c r="B631" s="111"/>
      <c r="C631" s="112"/>
      <c r="D631" s="112"/>
    </row>
    <row r="632" spans="2:4">
      <c r="B632" s="111"/>
      <c r="C632" s="112"/>
      <c r="D632" s="112"/>
    </row>
    <row r="633" spans="2:4">
      <c r="B633" s="111"/>
      <c r="C633" s="112"/>
      <c r="D633" s="112"/>
    </row>
    <row r="634" spans="2:4">
      <c r="B634" s="111"/>
      <c r="C634" s="112"/>
      <c r="D634" s="112"/>
    </row>
    <row r="635" spans="2:4">
      <c r="B635" s="111"/>
      <c r="C635" s="112"/>
      <c r="D635" s="112"/>
    </row>
    <row r="636" spans="2:4">
      <c r="B636" s="111"/>
      <c r="C636" s="112"/>
      <c r="D636" s="112"/>
    </row>
    <row r="637" spans="2:4">
      <c r="B637" s="111"/>
      <c r="C637" s="112"/>
      <c r="D637" s="112"/>
    </row>
    <row r="638" spans="2:4">
      <c r="B638" s="111"/>
      <c r="C638" s="112"/>
      <c r="D638" s="112"/>
    </row>
    <row r="639" spans="2:4">
      <c r="B639" s="111"/>
      <c r="C639" s="112"/>
      <c r="D639" s="112"/>
    </row>
    <row r="640" spans="2:4">
      <c r="B640" s="111"/>
      <c r="C640" s="112"/>
      <c r="D640" s="112"/>
    </row>
    <row r="641" spans="2:4">
      <c r="B641" s="111"/>
      <c r="C641" s="112"/>
      <c r="D641" s="112"/>
    </row>
    <row r="642" spans="2:4">
      <c r="B642" s="111"/>
      <c r="C642" s="112"/>
      <c r="D642" s="112"/>
    </row>
    <row r="643" spans="2:4">
      <c r="B643" s="111"/>
      <c r="C643" s="112"/>
      <c r="D643" s="112"/>
    </row>
    <row r="644" spans="2:4">
      <c r="B644" s="111"/>
      <c r="C644" s="112"/>
      <c r="D644" s="112"/>
    </row>
    <row r="645" spans="2:4">
      <c r="B645" s="111"/>
      <c r="C645" s="112"/>
      <c r="D645" s="112"/>
    </row>
    <row r="646" spans="2:4">
      <c r="B646" s="111"/>
      <c r="C646" s="112"/>
      <c r="D646" s="112"/>
    </row>
    <row r="647" spans="2:4">
      <c r="B647" s="111"/>
      <c r="C647" s="112"/>
      <c r="D647" s="112"/>
    </row>
    <row r="648" spans="2:4">
      <c r="B648" s="111"/>
      <c r="C648" s="112"/>
      <c r="D648" s="112"/>
    </row>
    <row r="649" spans="2:4">
      <c r="B649" s="111"/>
      <c r="C649" s="112"/>
      <c r="D649" s="112"/>
    </row>
    <row r="650" spans="2:4">
      <c r="B650" s="111"/>
      <c r="C650" s="112"/>
      <c r="D650" s="112"/>
    </row>
    <row r="651" spans="2:4">
      <c r="B651" s="111"/>
      <c r="C651" s="112"/>
      <c r="D651" s="112"/>
    </row>
    <row r="652" spans="2:4">
      <c r="B652" s="111"/>
      <c r="C652" s="112"/>
      <c r="D652" s="112"/>
    </row>
    <row r="653" spans="2:4">
      <c r="B653" s="111"/>
      <c r="C653" s="112"/>
      <c r="D653" s="112"/>
    </row>
    <row r="654" spans="2:4">
      <c r="B654" s="111"/>
      <c r="C654" s="112"/>
      <c r="D654" s="112"/>
    </row>
    <row r="655" spans="2:4">
      <c r="B655" s="111"/>
      <c r="C655" s="112"/>
      <c r="D655" s="112"/>
    </row>
    <row r="656" spans="2:4">
      <c r="B656" s="111"/>
      <c r="C656" s="112"/>
      <c r="D656" s="112"/>
    </row>
    <row r="657" spans="2:4">
      <c r="B657" s="111"/>
      <c r="C657" s="112"/>
      <c r="D657" s="112"/>
    </row>
    <row r="658" spans="2:4">
      <c r="B658" s="111"/>
      <c r="C658" s="112"/>
      <c r="D658" s="112"/>
    </row>
    <row r="659" spans="2:4">
      <c r="B659" s="111"/>
      <c r="C659" s="112"/>
      <c r="D659" s="112"/>
    </row>
    <row r="660" spans="2:4">
      <c r="B660" s="111"/>
      <c r="C660" s="112"/>
      <c r="D660" s="112"/>
    </row>
    <row r="661" spans="2:4">
      <c r="B661" s="111"/>
      <c r="C661" s="112"/>
      <c r="D661" s="112"/>
    </row>
    <row r="662" spans="2:4">
      <c r="B662" s="111"/>
      <c r="C662" s="112"/>
      <c r="D662" s="112"/>
    </row>
    <row r="663" spans="2:4">
      <c r="B663" s="111"/>
      <c r="C663" s="112"/>
      <c r="D663" s="112"/>
    </row>
    <row r="664" spans="2:4">
      <c r="B664" s="111"/>
      <c r="C664" s="112"/>
      <c r="D664" s="112"/>
    </row>
    <row r="665" spans="2:4">
      <c r="B665" s="111"/>
      <c r="C665" s="112"/>
      <c r="D665" s="112"/>
    </row>
    <row r="666" spans="2:4">
      <c r="B666" s="111"/>
      <c r="C666" s="112"/>
      <c r="D666" s="112"/>
    </row>
    <row r="667" spans="2:4">
      <c r="B667" s="111"/>
      <c r="C667" s="112"/>
      <c r="D667" s="112"/>
    </row>
    <row r="668" spans="2:4">
      <c r="B668" s="111"/>
      <c r="C668" s="112"/>
      <c r="D668" s="112"/>
    </row>
    <row r="669" spans="2:4">
      <c r="B669" s="111"/>
      <c r="C669" s="112"/>
      <c r="D669" s="112"/>
    </row>
    <row r="670" spans="2:4">
      <c r="B670" s="111"/>
      <c r="C670" s="112"/>
      <c r="D670" s="112"/>
    </row>
    <row r="671" spans="2:4">
      <c r="B671" s="111"/>
      <c r="C671" s="112"/>
      <c r="D671" s="112"/>
    </row>
    <row r="672" spans="2:4">
      <c r="B672" s="111"/>
      <c r="C672" s="112"/>
      <c r="D672" s="112"/>
    </row>
    <row r="673" spans="2:4">
      <c r="B673" s="111"/>
      <c r="C673" s="112"/>
      <c r="D673" s="112"/>
    </row>
    <row r="674" spans="2:4">
      <c r="B674" s="111"/>
      <c r="C674" s="112"/>
      <c r="D674" s="112"/>
    </row>
    <row r="675" spans="2:4">
      <c r="B675" s="111"/>
      <c r="C675" s="112"/>
      <c r="D675" s="112"/>
    </row>
    <row r="676" spans="2:4">
      <c r="B676" s="111"/>
      <c r="C676" s="112"/>
      <c r="D676" s="112"/>
    </row>
    <row r="677" spans="2:4">
      <c r="B677" s="111"/>
      <c r="C677" s="112"/>
      <c r="D677" s="112"/>
    </row>
    <row r="678" spans="2:4">
      <c r="B678" s="111"/>
      <c r="C678" s="112"/>
      <c r="D678" s="112"/>
    </row>
    <row r="679" spans="2:4">
      <c r="B679" s="111"/>
      <c r="C679" s="112"/>
      <c r="D679" s="112"/>
    </row>
    <row r="680" spans="2:4">
      <c r="B680" s="111"/>
      <c r="C680" s="112"/>
      <c r="D680" s="112"/>
    </row>
    <row r="681" spans="2:4">
      <c r="B681" s="111"/>
      <c r="C681" s="112"/>
      <c r="D681" s="112"/>
    </row>
    <row r="682" spans="2:4">
      <c r="B682" s="111"/>
      <c r="C682" s="112"/>
      <c r="D682" s="112"/>
    </row>
    <row r="683" spans="2:4">
      <c r="B683" s="111"/>
      <c r="C683" s="112"/>
      <c r="D683" s="112"/>
    </row>
    <row r="684" spans="2:4">
      <c r="B684" s="111"/>
      <c r="C684" s="112"/>
      <c r="D684" s="112"/>
    </row>
    <row r="685" spans="2:4">
      <c r="B685" s="111"/>
      <c r="C685" s="112"/>
      <c r="D685" s="112"/>
    </row>
    <row r="686" spans="2:4">
      <c r="B686" s="111"/>
      <c r="C686" s="112"/>
      <c r="D686" s="112"/>
    </row>
    <row r="687" spans="2:4">
      <c r="B687" s="111"/>
      <c r="C687" s="112"/>
      <c r="D687" s="112"/>
    </row>
    <row r="688" spans="2:4">
      <c r="B688" s="111"/>
      <c r="C688" s="112"/>
      <c r="D688" s="112"/>
    </row>
    <row r="689" spans="2:4">
      <c r="B689" s="111"/>
      <c r="C689" s="112"/>
      <c r="D689" s="112"/>
    </row>
    <row r="690" spans="2:4">
      <c r="B690" s="111"/>
      <c r="C690" s="112"/>
      <c r="D690" s="112"/>
    </row>
    <row r="691" spans="2:4">
      <c r="B691" s="111"/>
      <c r="C691" s="112"/>
      <c r="D691" s="112"/>
    </row>
    <row r="692" spans="2:4">
      <c r="B692" s="111"/>
      <c r="C692" s="112"/>
      <c r="D692" s="112"/>
    </row>
    <row r="693" spans="2:4">
      <c r="B693" s="111"/>
      <c r="C693" s="112"/>
      <c r="D693" s="112"/>
    </row>
    <row r="694" spans="2:4">
      <c r="B694" s="111"/>
      <c r="C694" s="112"/>
      <c r="D694" s="112"/>
    </row>
    <row r="695" spans="2:4">
      <c r="B695" s="111"/>
      <c r="C695" s="112"/>
      <c r="D695" s="112"/>
    </row>
    <row r="696" spans="2:4">
      <c r="B696" s="111"/>
      <c r="C696" s="112"/>
      <c r="D696" s="112"/>
    </row>
    <row r="697" spans="2:4">
      <c r="B697" s="111"/>
      <c r="C697" s="112"/>
      <c r="D697" s="112"/>
    </row>
    <row r="698" spans="2:4">
      <c r="B698" s="111"/>
      <c r="C698" s="112"/>
      <c r="D698" s="112"/>
    </row>
    <row r="699" spans="2:4">
      <c r="B699" s="111"/>
      <c r="C699" s="112"/>
      <c r="D699" s="112"/>
    </row>
    <row r="700" spans="2:4">
      <c r="B700" s="111"/>
      <c r="C700" s="112"/>
      <c r="D700" s="112"/>
    </row>
    <row r="701" spans="2:4">
      <c r="B701" s="111"/>
      <c r="C701" s="112"/>
      <c r="D701" s="112"/>
    </row>
    <row r="702" spans="2:4">
      <c r="B702" s="111"/>
      <c r="C702" s="112"/>
      <c r="D702" s="112"/>
    </row>
    <row r="703" spans="2:4">
      <c r="B703" s="111"/>
      <c r="C703" s="112"/>
      <c r="D703" s="112"/>
    </row>
    <row r="704" spans="2:4">
      <c r="B704" s="111"/>
      <c r="C704" s="112"/>
      <c r="D704" s="112"/>
    </row>
    <row r="705" spans="2:4">
      <c r="B705" s="111"/>
      <c r="C705" s="112"/>
      <c r="D705" s="112"/>
    </row>
    <row r="706" spans="2:4">
      <c r="B706" s="111"/>
      <c r="C706" s="112"/>
      <c r="D706" s="112"/>
    </row>
    <row r="707" spans="2:4">
      <c r="B707" s="111"/>
      <c r="C707" s="112"/>
      <c r="D707" s="112"/>
    </row>
    <row r="708" spans="2:4">
      <c r="B708" s="111"/>
      <c r="C708" s="112"/>
      <c r="D708" s="112"/>
    </row>
    <row r="709" spans="2:4">
      <c r="B709" s="111"/>
      <c r="C709" s="112"/>
      <c r="D709" s="112"/>
    </row>
    <row r="710" spans="2:4">
      <c r="B710" s="111"/>
      <c r="C710" s="112"/>
      <c r="D710" s="112"/>
    </row>
    <row r="711" spans="2:4">
      <c r="B711" s="111"/>
      <c r="C711" s="112"/>
      <c r="D711" s="112"/>
    </row>
    <row r="712" spans="2:4">
      <c r="B712" s="111"/>
      <c r="C712" s="112"/>
      <c r="D712" s="112"/>
    </row>
    <row r="713" spans="2:4">
      <c r="B713" s="111"/>
      <c r="C713" s="112"/>
      <c r="D713" s="112"/>
    </row>
    <row r="714" spans="2:4">
      <c r="B714" s="111"/>
      <c r="C714" s="112"/>
      <c r="D714" s="112"/>
    </row>
    <row r="715" spans="2:4">
      <c r="B715" s="111"/>
      <c r="C715" s="112"/>
      <c r="D715" s="112"/>
    </row>
    <row r="716" spans="2:4">
      <c r="B716" s="111"/>
      <c r="C716" s="112"/>
      <c r="D716" s="112"/>
    </row>
    <row r="717" spans="2:4">
      <c r="B717" s="111"/>
      <c r="C717" s="112"/>
      <c r="D717" s="112"/>
    </row>
    <row r="718" spans="2:4">
      <c r="B718" s="111"/>
      <c r="C718" s="112"/>
      <c r="D718" s="112"/>
    </row>
    <row r="719" spans="2:4">
      <c r="B719" s="111"/>
      <c r="C719" s="112"/>
      <c r="D719" s="112"/>
    </row>
    <row r="720" spans="2:4">
      <c r="B720" s="111"/>
      <c r="C720" s="112"/>
      <c r="D720" s="112"/>
    </row>
    <row r="721" spans="2:4">
      <c r="B721" s="111"/>
      <c r="C721" s="112"/>
      <c r="D721" s="112"/>
    </row>
    <row r="722" spans="2:4">
      <c r="B722" s="111"/>
      <c r="C722" s="112"/>
      <c r="D722" s="112"/>
    </row>
    <row r="723" spans="2:4">
      <c r="B723" s="111"/>
      <c r="C723" s="112"/>
      <c r="D723" s="112"/>
    </row>
    <row r="724" spans="2:4">
      <c r="B724" s="111"/>
      <c r="C724" s="112"/>
      <c r="D724" s="112"/>
    </row>
    <row r="725" spans="2:4">
      <c r="B725" s="111"/>
      <c r="C725" s="112"/>
      <c r="D725" s="112"/>
    </row>
    <row r="726" spans="2:4">
      <c r="B726" s="111"/>
      <c r="C726" s="112"/>
      <c r="D726" s="112"/>
    </row>
    <row r="727" spans="2:4">
      <c r="B727" s="111"/>
      <c r="C727" s="112"/>
      <c r="D727" s="112"/>
    </row>
    <row r="728" spans="2:4">
      <c r="B728" s="111"/>
      <c r="C728" s="112"/>
      <c r="D728" s="112"/>
    </row>
    <row r="729" spans="2:4">
      <c r="B729" s="111"/>
      <c r="C729" s="112"/>
      <c r="D729" s="112"/>
    </row>
    <row r="730" spans="2:4">
      <c r="B730" s="111"/>
      <c r="C730" s="112"/>
      <c r="D730" s="112"/>
    </row>
    <row r="731" spans="2:4">
      <c r="B731" s="111"/>
      <c r="C731" s="112"/>
      <c r="D731" s="112"/>
    </row>
    <row r="732" spans="2:4">
      <c r="B732" s="111"/>
      <c r="C732" s="112"/>
      <c r="D732" s="112"/>
    </row>
    <row r="733" spans="2:4">
      <c r="B733" s="111"/>
      <c r="C733" s="112"/>
      <c r="D733" s="112"/>
    </row>
    <row r="734" spans="2:4">
      <c r="B734" s="111"/>
      <c r="C734" s="112"/>
      <c r="D734" s="112"/>
    </row>
    <row r="735" spans="2:4">
      <c r="B735" s="111"/>
      <c r="C735" s="112"/>
      <c r="D735" s="112"/>
    </row>
    <row r="736" spans="2:4">
      <c r="B736" s="111"/>
      <c r="C736" s="112"/>
      <c r="D736" s="112"/>
    </row>
    <row r="737" spans="2:4">
      <c r="B737" s="111"/>
      <c r="C737" s="112"/>
      <c r="D737" s="112"/>
    </row>
    <row r="738" spans="2:4">
      <c r="B738" s="111"/>
      <c r="C738" s="112"/>
      <c r="D738" s="112"/>
    </row>
    <row r="739" spans="2:4">
      <c r="B739" s="111"/>
      <c r="C739" s="112"/>
      <c r="D739" s="112"/>
    </row>
    <row r="740" spans="2:4">
      <c r="B740" s="111"/>
      <c r="C740" s="112"/>
      <c r="D740" s="112"/>
    </row>
    <row r="741" spans="2:4">
      <c r="B741" s="111"/>
      <c r="C741" s="112"/>
      <c r="D741" s="112"/>
    </row>
    <row r="742" spans="2:4">
      <c r="B742" s="111"/>
      <c r="C742" s="112"/>
      <c r="D742" s="112"/>
    </row>
    <row r="743" spans="2:4">
      <c r="B743" s="111"/>
      <c r="C743" s="112"/>
      <c r="D743" s="112"/>
    </row>
    <row r="744" spans="2:4">
      <c r="B744" s="111"/>
      <c r="C744" s="112"/>
      <c r="D744" s="112"/>
    </row>
    <row r="745" spans="2:4">
      <c r="B745" s="111"/>
      <c r="C745" s="112"/>
      <c r="D745" s="112"/>
    </row>
    <row r="746" spans="2:4">
      <c r="B746" s="111"/>
      <c r="C746" s="112"/>
      <c r="D746" s="112"/>
    </row>
    <row r="747" spans="2:4">
      <c r="B747" s="111"/>
      <c r="C747" s="112"/>
      <c r="D747" s="112"/>
    </row>
    <row r="748" spans="2:4">
      <c r="B748" s="111"/>
      <c r="C748" s="112"/>
      <c r="D748" s="112"/>
    </row>
    <row r="749" spans="2:4">
      <c r="B749" s="111"/>
      <c r="C749" s="112"/>
      <c r="D749" s="112"/>
    </row>
    <row r="750" spans="2:4">
      <c r="B750" s="111"/>
      <c r="C750" s="112"/>
      <c r="D750" s="112"/>
    </row>
    <row r="751" spans="2:4">
      <c r="B751" s="111"/>
      <c r="C751" s="112"/>
      <c r="D751" s="112"/>
    </row>
    <row r="752" spans="2:4">
      <c r="B752" s="111"/>
      <c r="C752" s="112"/>
      <c r="D752" s="112"/>
    </row>
    <row r="753" spans="2:4">
      <c r="B753" s="111"/>
      <c r="C753" s="112"/>
      <c r="D753" s="112"/>
    </row>
    <row r="754" spans="2:4">
      <c r="B754" s="111"/>
      <c r="C754" s="112"/>
      <c r="D754" s="112"/>
    </row>
    <row r="755" spans="2:4">
      <c r="B755" s="111"/>
      <c r="C755" s="112"/>
      <c r="D755" s="112"/>
    </row>
    <row r="756" spans="2:4">
      <c r="B756" s="111"/>
      <c r="C756" s="112"/>
      <c r="D756" s="112"/>
    </row>
    <row r="757" spans="2:4">
      <c r="B757" s="111"/>
      <c r="C757" s="112"/>
      <c r="D757" s="112"/>
    </row>
    <row r="758" spans="2:4">
      <c r="B758" s="111"/>
      <c r="C758" s="112"/>
      <c r="D758" s="112"/>
    </row>
    <row r="759" spans="2:4">
      <c r="B759" s="111"/>
      <c r="C759" s="112"/>
      <c r="D759" s="112"/>
    </row>
    <row r="760" spans="2:4">
      <c r="B760" s="111"/>
      <c r="C760" s="112"/>
      <c r="D760" s="112"/>
    </row>
    <row r="761" spans="2:4">
      <c r="B761" s="111"/>
      <c r="C761" s="112"/>
      <c r="D761" s="112"/>
    </row>
    <row r="762" spans="2:4">
      <c r="B762" s="111"/>
      <c r="C762" s="112"/>
      <c r="D762" s="112"/>
    </row>
    <row r="763" spans="2:4">
      <c r="B763" s="111"/>
      <c r="C763" s="112"/>
      <c r="D763" s="112"/>
    </row>
    <row r="764" spans="2:4">
      <c r="B764" s="111"/>
      <c r="C764" s="112"/>
      <c r="D764" s="112"/>
    </row>
    <row r="765" spans="2:4">
      <c r="B765" s="111"/>
      <c r="C765" s="112"/>
      <c r="D765" s="112"/>
    </row>
    <row r="766" spans="2:4">
      <c r="B766" s="111"/>
      <c r="C766" s="112"/>
      <c r="D766" s="112"/>
    </row>
    <row r="767" spans="2:4">
      <c r="B767" s="111"/>
      <c r="C767" s="112"/>
      <c r="D767" s="112"/>
    </row>
    <row r="768" spans="2:4">
      <c r="B768" s="111"/>
      <c r="C768" s="112"/>
      <c r="D768" s="112"/>
    </row>
    <row r="769" spans="2:4">
      <c r="B769" s="111"/>
      <c r="C769" s="112"/>
      <c r="D769" s="112"/>
    </row>
    <row r="770" spans="2:4">
      <c r="B770" s="111"/>
      <c r="C770" s="112"/>
      <c r="D770" s="112"/>
    </row>
    <row r="771" spans="2:4">
      <c r="B771" s="111"/>
      <c r="C771" s="112"/>
      <c r="D771" s="112"/>
    </row>
    <row r="772" spans="2:4">
      <c r="B772" s="111"/>
      <c r="C772" s="112"/>
      <c r="D772" s="112"/>
    </row>
    <row r="773" spans="2:4">
      <c r="B773" s="111"/>
      <c r="C773" s="112"/>
      <c r="D773" s="112"/>
    </row>
    <row r="774" spans="2:4">
      <c r="B774" s="111"/>
      <c r="C774" s="112"/>
      <c r="D774" s="112"/>
    </row>
    <row r="775" spans="2:4">
      <c r="B775" s="111"/>
      <c r="C775" s="112"/>
      <c r="D775" s="112"/>
    </row>
    <row r="776" spans="2:4">
      <c r="B776" s="111"/>
      <c r="C776" s="112"/>
      <c r="D776" s="112"/>
    </row>
    <row r="777" spans="2:4">
      <c r="B777" s="111"/>
      <c r="C777" s="112"/>
      <c r="D777" s="112"/>
    </row>
    <row r="778" spans="2:4">
      <c r="B778" s="111"/>
      <c r="C778" s="112"/>
      <c r="D778" s="112"/>
    </row>
    <row r="779" spans="2:4">
      <c r="B779" s="111"/>
      <c r="C779" s="112"/>
      <c r="D779" s="112"/>
    </row>
    <row r="780" spans="2:4">
      <c r="B780" s="111"/>
      <c r="C780" s="112"/>
      <c r="D780" s="112"/>
    </row>
    <row r="781" spans="2:4">
      <c r="B781" s="111"/>
      <c r="C781" s="112"/>
      <c r="D781" s="112"/>
    </row>
    <row r="782" spans="2:4">
      <c r="B782" s="111"/>
      <c r="C782" s="112"/>
      <c r="D782" s="112"/>
    </row>
    <row r="783" spans="2:4">
      <c r="B783" s="111"/>
      <c r="C783" s="112"/>
      <c r="D783" s="112"/>
    </row>
    <row r="784" spans="2:4">
      <c r="B784" s="111"/>
      <c r="C784" s="112"/>
      <c r="D784" s="112"/>
    </row>
    <row r="785" spans="2:4">
      <c r="B785" s="111"/>
      <c r="C785" s="112"/>
      <c r="D785" s="112"/>
    </row>
    <row r="786" spans="2:4">
      <c r="B786" s="111"/>
      <c r="C786" s="112"/>
      <c r="D786" s="112"/>
    </row>
    <row r="787" spans="2:4">
      <c r="B787" s="111"/>
      <c r="C787" s="112"/>
      <c r="D787" s="112"/>
    </row>
    <row r="788" spans="2:4">
      <c r="B788" s="111"/>
      <c r="C788" s="112"/>
      <c r="D788" s="112"/>
    </row>
    <row r="789" spans="2:4">
      <c r="B789" s="111"/>
      <c r="C789" s="112"/>
      <c r="D789" s="112"/>
    </row>
    <row r="790" spans="2:4">
      <c r="B790" s="111"/>
      <c r="C790" s="112"/>
      <c r="D790" s="112"/>
    </row>
    <row r="791" spans="2:4">
      <c r="B791" s="111"/>
      <c r="C791" s="112"/>
      <c r="D791" s="112"/>
    </row>
    <row r="792" spans="2:4">
      <c r="B792" s="111"/>
      <c r="C792" s="112"/>
      <c r="D792" s="112"/>
    </row>
    <row r="793" spans="2:4">
      <c r="B793" s="111"/>
      <c r="C793" s="112"/>
      <c r="D793" s="112"/>
    </row>
    <row r="794" spans="2:4">
      <c r="B794" s="111"/>
      <c r="C794" s="112"/>
      <c r="D794" s="112"/>
    </row>
    <row r="795" spans="2:4">
      <c r="B795" s="111"/>
      <c r="C795" s="112"/>
      <c r="D795" s="112"/>
    </row>
    <row r="796" spans="2:4">
      <c r="B796" s="111"/>
      <c r="C796" s="112"/>
      <c r="D796" s="112"/>
    </row>
    <row r="797" spans="2:4">
      <c r="B797" s="111"/>
      <c r="C797" s="112"/>
      <c r="D797" s="112"/>
    </row>
    <row r="798" spans="2:4">
      <c r="B798" s="111"/>
      <c r="C798" s="112"/>
      <c r="D798" s="112"/>
    </row>
    <row r="799" spans="2:4">
      <c r="B799" s="111"/>
      <c r="C799" s="112"/>
      <c r="D799" s="112"/>
    </row>
    <row r="800" spans="2:4">
      <c r="B800" s="111"/>
      <c r="C800" s="112"/>
      <c r="D800" s="112"/>
    </row>
    <row r="801" spans="2:4">
      <c r="B801" s="111"/>
      <c r="C801" s="112"/>
      <c r="D801" s="112"/>
    </row>
    <row r="802" spans="2:4">
      <c r="B802" s="111"/>
      <c r="C802" s="112"/>
      <c r="D802" s="112"/>
    </row>
    <row r="803" spans="2:4">
      <c r="B803" s="111"/>
      <c r="C803" s="112"/>
      <c r="D803" s="112"/>
    </row>
    <row r="804" spans="2:4">
      <c r="B804" s="111"/>
      <c r="C804" s="112"/>
      <c r="D804" s="112"/>
    </row>
    <row r="805" spans="2:4">
      <c r="B805" s="111"/>
      <c r="C805" s="112"/>
      <c r="D805" s="112"/>
    </row>
    <row r="806" spans="2:4">
      <c r="B806" s="111"/>
      <c r="C806" s="112"/>
      <c r="D806" s="112"/>
    </row>
    <row r="807" spans="2:4">
      <c r="B807" s="111"/>
      <c r="C807" s="112"/>
      <c r="D807" s="112"/>
    </row>
    <row r="808" spans="2:4">
      <c r="B808" s="111"/>
      <c r="C808" s="112"/>
      <c r="D808" s="112"/>
    </row>
    <row r="809" spans="2:4">
      <c r="B809" s="111"/>
      <c r="C809" s="112"/>
      <c r="D809" s="112"/>
    </row>
    <row r="810" spans="2:4">
      <c r="B810" s="111"/>
      <c r="C810" s="112"/>
      <c r="D810" s="112"/>
    </row>
    <row r="811" spans="2:4">
      <c r="B811" s="111"/>
      <c r="C811" s="112"/>
      <c r="D811" s="112"/>
    </row>
    <row r="812" spans="2:4">
      <c r="B812" s="111"/>
      <c r="C812" s="112"/>
      <c r="D812" s="112"/>
    </row>
    <row r="813" spans="2:4">
      <c r="B813" s="111"/>
      <c r="C813" s="112"/>
      <c r="D813" s="112"/>
    </row>
    <row r="814" spans="2:4">
      <c r="B814" s="111"/>
      <c r="C814" s="112"/>
      <c r="D814" s="112"/>
    </row>
    <row r="815" spans="2:4">
      <c r="B815" s="111"/>
      <c r="C815" s="112"/>
      <c r="D815" s="112"/>
    </row>
    <row r="816" spans="2:4">
      <c r="B816" s="111"/>
      <c r="C816" s="112"/>
      <c r="D816" s="112"/>
    </row>
    <row r="817" spans="2:4">
      <c r="B817" s="111"/>
      <c r="C817" s="112"/>
      <c r="D817" s="112"/>
    </row>
    <row r="818" spans="2:4">
      <c r="B818" s="111"/>
      <c r="C818" s="112"/>
      <c r="D818" s="112"/>
    </row>
    <row r="819" spans="2:4">
      <c r="B819" s="111"/>
      <c r="C819" s="112"/>
      <c r="D819" s="112"/>
    </row>
    <row r="820" spans="2:4">
      <c r="B820" s="111"/>
      <c r="C820" s="112"/>
      <c r="D820" s="112"/>
    </row>
    <row r="821" spans="2:4">
      <c r="B821" s="111"/>
      <c r="C821" s="112"/>
      <c r="D821" s="112"/>
    </row>
    <row r="822" spans="2:4">
      <c r="B822" s="111"/>
      <c r="C822" s="112"/>
      <c r="D822" s="112"/>
    </row>
    <row r="823" spans="2:4">
      <c r="B823" s="111"/>
      <c r="C823" s="112"/>
      <c r="D823" s="112"/>
    </row>
    <row r="824" spans="2:4">
      <c r="B824" s="111"/>
      <c r="C824" s="112"/>
      <c r="D824" s="112"/>
    </row>
    <row r="825" spans="2:4">
      <c r="B825" s="111"/>
      <c r="C825" s="112"/>
      <c r="D825" s="112"/>
    </row>
    <row r="826" spans="2:4">
      <c r="B826" s="111"/>
      <c r="C826" s="112"/>
      <c r="D826" s="112"/>
    </row>
    <row r="827" spans="2:4">
      <c r="B827" s="111"/>
      <c r="C827" s="112"/>
      <c r="D827" s="112"/>
    </row>
    <row r="828" spans="2:4">
      <c r="B828" s="111"/>
      <c r="C828" s="112"/>
      <c r="D828" s="112"/>
    </row>
    <row r="829" spans="2:4">
      <c r="B829" s="111"/>
      <c r="C829" s="112"/>
      <c r="D829" s="112"/>
    </row>
    <row r="830" spans="2:4">
      <c r="B830" s="111"/>
      <c r="C830" s="112"/>
      <c r="D830" s="112"/>
    </row>
    <row r="831" spans="2:4">
      <c r="B831" s="111"/>
      <c r="C831" s="112"/>
      <c r="D831" s="112"/>
    </row>
    <row r="832" spans="2:4">
      <c r="B832" s="111"/>
      <c r="C832" s="112"/>
      <c r="D832" s="112"/>
    </row>
    <row r="833" spans="2:4">
      <c r="B833" s="111"/>
      <c r="C833" s="112"/>
      <c r="D833" s="112"/>
    </row>
    <row r="834" spans="2:4">
      <c r="B834" s="111"/>
      <c r="C834" s="112"/>
      <c r="D834" s="112"/>
    </row>
    <row r="835" spans="2:4">
      <c r="B835" s="111"/>
      <c r="C835" s="112"/>
      <c r="D835" s="112"/>
    </row>
    <row r="836" spans="2:4">
      <c r="B836" s="111"/>
      <c r="C836" s="112"/>
      <c r="D836" s="112"/>
    </row>
    <row r="837" spans="2:4">
      <c r="B837" s="111"/>
      <c r="C837" s="112"/>
      <c r="D837" s="112"/>
    </row>
    <row r="838" spans="2:4">
      <c r="B838" s="111"/>
      <c r="C838" s="112"/>
      <c r="D838" s="112"/>
    </row>
    <row r="839" spans="2:4">
      <c r="B839" s="111"/>
      <c r="C839" s="112"/>
      <c r="D839" s="112"/>
    </row>
    <row r="840" spans="2:4">
      <c r="B840" s="111"/>
      <c r="C840" s="112"/>
      <c r="D840" s="112"/>
    </row>
    <row r="841" spans="2:4">
      <c r="B841" s="111"/>
      <c r="C841" s="112"/>
      <c r="D841" s="112"/>
    </row>
    <row r="842" spans="2:4">
      <c r="B842" s="111"/>
      <c r="C842" s="112"/>
      <c r="D842" s="112"/>
    </row>
    <row r="843" spans="2:4">
      <c r="B843" s="111"/>
      <c r="C843" s="112"/>
      <c r="D843" s="112"/>
    </row>
    <row r="844" spans="2:4">
      <c r="B844" s="111"/>
      <c r="C844" s="112"/>
      <c r="D844" s="112"/>
    </row>
    <row r="845" spans="2:4">
      <c r="B845" s="111"/>
      <c r="C845" s="112"/>
      <c r="D845" s="112"/>
    </row>
    <row r="846" spans="2:4">
      <c r="B846" s="111"/>
      <c r="C846" s="112"/>
      <c r="D846" s="112"/>
    </row>
    <row r="847" spans="2:4">
      <c r="B847" s="111"/>
      <c r="C847" s="112"/>
      <c r="D847" s="112"/>
    </row>
    <row r="848" spans="2:4">
      <c r="B848" s="111"/>
      <c r="C848" s="112"/>
      <c r="D848" s="112"/>
    </row>
    <row r="849" spans="2:4">
      <c r="B849" s="111"/>
      <c r="C849" s="112"/>
      <c r="D849" s="112"/>
    </row>
    <row r="850" spans="2:4">
      <c r="B850" s="111"/>
      <c r="C850" s="112"/>
      <c r="D850" s="112"/>
    </row>
    <row r="851" spans="2:4">
      <c r="B851" s="111"/>
      <c r="C851" s="112"/>
      <c r="D851" s="112"/>
    </row>
    <row r="852" spans="2:4">
      <c r="B852" s="111"/>
      <c r="C852" s="112"/>
      <c r="D852" s="112"/>
    </row>
    <row r="853" spans="2:4">
      <c r="B853" s="111"/>
      <c r="C853" s="112"/>
      <c r="D853" s="112"/>
    </row>
    <row r="854" spans="2:4">
      <c r="B854" s="111"/>
      <c r="C854" s="112"/>
      <c r="D854" s="112"/>
    </row>
    <row r="855" spans="2:4">
      <c r="B855" s="111"/>
      <c r="C855" s="112"/>
      <c r="D855" s="112"/>
    </row>
    <row r="856" spans="2:4">
      <c r="B856" s="111"/>
      <c r="C856" s="112"/>
      <c r="D856" s="112"/>
    </row>
    <row r="857" spans="2:4">
      <c r="B857" s="111"/>
      <c r="C857" s="112"/>
      <c r="D857" s="112"/>
    </row>
    <row r="858" spans="2:4">
      <c r="B858" s="111"/>
      <c r="C858" s="112"/>
      <c r="D858" s="112"/>
    </row>
    <row r="859" spans="2:4">
      <c r="B859" s="111"/>
      <c r="C859" s="112"/>
      <c r="D859" s="112"/>
    </row>
    <row r="860" spans="2:4">
      <c r="B860" s="111"/>
      <c r="C860" s="112"/>
      <c r="D860" s="112"/>
    </row>
    <row r="861" spans="2:4">
      <c r="B861" s="111"/>
      <c r="C861" s="112"/>
      <c r="D861" s="112"/>
    </row>
    <row r="862" spans="2:4">
      <c r="B862" s="111"/>
      <c r="C862" s="112"/>
      <c r="D862" s="112"/>
    </row>
    <row r="863" spans="2:4">
      <c r="B863" s="111"/>
      <c r="C863" s="112"/>
      <c r="D863" s="112"/>
    </row>
    <row r="864" spans="2:4">
      <c r="B864" s="111"/>
      <c r="C864" s="112"/>
      <c r="D864" s="112"/>
    </row>
    <row r="865" spans="2:4">
      <c r="B865" s="111"/>
      <c r="C865" s="112"/>
      <c r="D865" s="112"/>
    </row>
    <row r="866" spans="2:4">
      <c r="B866" s="111"/>
      <c r="C866" s="112"/>
      <c r="D866" s="112"/>
    </row>
    <row r="867" spans="2:4">
      <c r="B867" s="111"/>
      <c r="C867" s="112"/>
      <c r="D867" s="112"/>
    </row>
    <row r="868" spans="2:4">
      <c r="B868" s="111"/>
      <c r="C868" s="112"/>
      <c r="D868" s="112"/>
    </row>
    <row r="869" spans="2:4">
      <c r="B869" s="111"/>
      <c r="C869" s="112"/>
      <c r="D869" s="112"/>
    </row>
    <row r="870" spans="2:4">
      <c r="B870" s="111"/>
      <c r="C870" s="112"/>
      <c r="D870" s="112"/>
    </row>
    <row r="871" spans="2:4">
      <c r="B871" s="111"/>
      <c r="C871" s="112"/>
      <c r="D871" s="112"/>
    </row>
    <row r="872" spans="2:4">
      <c r="B872" s="111"/>
      <c r="C872" s="112"/>
      <c r="D872" s="112"/>
    </row>
    <row r="873" spans="2:4">
      <c r="B873" s="111"/>
      <c r="C873" s="112"/>
      <c r="D873" s="112"/>
    </row>
    <row r="874" spans="2:4">
      <c r="B874" s="111"/>
      <c r="C874" s="112"/>
      <c r="D874" s="112"/>
    </row>
    <row r="875" spans="2:4">
      <c r="B875" s="111"/>
      <c r="C875" s="112"/>
      <c r="D875" s="112"/>
    </row>
    <row r="876" spans="2:4">
      <c r="B876" s="111"/>
      <c r="C876" s="112"/>
      <c r="D876" s="112"/>
    </row>
    <row r="877" spans="2:4">
      <c r="B877" s="111"/>
      <c r="C877" s="112"/>
      <c r="D877" s="112"/>
    </row>
    <row r="878" spans="2:4">
      <c r="B878" s="111"/>
      <c r="C878" s="112"/>
      <c r="D878" s="112"/>
    </row>
    <row r="879" spans="2:4">
      <c r="B879" s="111"/>
      <c r="C879" s="112"/>
      <c r="D879" s="112"/>
    </row>
    <row r="880" spans="2:4">
      <c r="B880" s="111"/>
      <c r="C880" s="112"/>
      <c r="D880" s="112"/>
    </row>
    <row r="881" spans="2:4">
      <c r="B881" s="111"/>
      <c r="C881" s="112"/>
      <c r="D881" s="112"/>
    </row>
    <row r="882" spans="2:4">
      <c r="B882" s="111"/>
      <c r="C882" s="112"/>
      <c r="D882" s="112"/>
    </row>
    <row r="883" spans="2:4">
      <c r="B883" s="111"/>
      <c r="C883" s="112"/>
      <c r="D883" s="112"/>
    </row>
    <row r="884" spans="2:4">
      <c r="B884" s="111"/>
      <c r="C884" s="112"/>
      <c r="D884" s="112"/>
    </row>
    <row r="885" spans="2:4">
      <c r="B885" s="111"/>
      <c r="C885" s="112"/>
      <c r="D885" s="112"/>
    </row>
    <row r="886" spans="2:4">
      <c r="B886" s="111"/>
      <c r="C886" s="112"/>
      <c r="D886" s="112"/>
    </row>
    <row r="887" spans="2:4">
      <c r="B887" s="111"/>
      <c r="C887" s="112"/>
      <c r="D887" s="112"/>
    </row>
    <row r="888" spans="2:4">
      <c r="B888" s="111"/>
      <c r="C888" s="112"/>
      <c r="D888" s="112"/>
    </row>
    <row r="889" spans="2:4">
      <c r="B889" s="111"/>
      <c r="C889" s="112"/>
      <c r="D889" s="112"/>
    </row>
    <row r="890" spans="2:4">
      <c r="B890" s="111"/>
      <c r="C890" s="112"/>
      <c r="D890" s="112"/>
    </row>
    <row r="891" spans="2:4">
      <c r="B891" s="111"/>
      <c r="C891" s="112"/>
      <c r="D891" s="112"/>
    </row>
    <row r="892" spans="2:4">
      <c r="B892" s="111"/>
      <c r="C892" s="112"/>
      <c r="D892" s="112"/>
    </row>
    <row r="893" spans="2:4">
      <c r="B893" s="111"/>
      <c r="C893" s="112"/>
      <c r="D893" s="112"/>
    </row>
    <row r="894" spans="2:4">
      <c r="B894" s="111"/>
      <c r="C894" s="112"/>
      <c r="D894" s="112"/>
    </row>
    <row r="895" spans="2:4">
      <c r="B895" s="111"/>
      <c r="C895" s="112"/>
      <c r="D895" s="112"/>
    </row>
    <row r="896" spans="2:4">
      <c r="B896" s="111"/>
      <c r="C896" s="112"/>
      <c r="D896" s="112"/>
    </row>
    <row r="897" spans="2:4">
      <c r="B897" s="111"/>
      <c r="C897" s="112"/>
      <c r="D897" s="112"/>
    </row>
    <row r="898" spans="2:4">
      <c r="B898" s="111"/>
      <c r="C898" s="112"/>
      <c r="D898" s="112"/>
    </row>
    <row r="899" spans="2:4">
      <c r="B899" s="111"/>
      <c r="C899" s="112"/>
      <c r="D899" s="112"/>
    </row>
    <row r="900" spans="2:4">
      <c r="B900" s="111"/>
      <c r="C900" s="112"/>
      <c r="D900" s="112"/>
    </row>
    <row r="901" spans="2:4">
      <c r="B901" s="111"/>
      <c r="C901" s="112"/>
      <c r="D901" s="112"/>
    </row>
    <row r="902" spans="2:4">
      <c r="B902" s="111"/>
      <c r="C902" s="112"/>
      <c r="D902" s="112"/>
    </row>
    <row r="903" spans="2:4">
      <c r="B903" s="111"/>
      <c r="C903" s="112"/>
      <c r="D903" s="112"/>
    </row>
    <row r="904" spans="2:4">
      <c r="B904" s="111"/>
      <c r="C904" s="112"/>
      <c r="D904" s="112"/>
    </row>
    <row r="905" spans="2:4">
      <c r="B905" s="111"/>
      <c r="C905" s="112"/>
      <c r="D905" s="112"/>
    </row>
    <row r="906" spans="2:4">
      <c r="B906" s="111"/>
      <c r="C906" s="112"/>
      <c r="D906" s="112"/>
    </row>
    <row r="907" spans="2:4">
      <c r="B907" s="111"/>
      <c r="C907" s="112"/>
      <c r="D907" s="112"/>
    </row>
    <row r="908" spans="2:4">
      <c r="B908" s="111"/>
      <c r="C908" s="112"/>
      <c r="D908" s="112"/>
    </row>
    <row r="909" spans="2:4">
      <c r="B909" s="111"/>
      <c r="C909" s="112"/>
      <c r="D909" s="112"/>
    </row>
    <row r="910" spans="2:4">
      <c r="B910" s="111"/>
      <c r="C910" s="112"/>
      <c r="D910" s="112"/>
    </row>
    <row r="911" spans="2:4">
      <c r="B911" s="111"/>
      <c r="C911" s="112"/>
      <c r="D911" s="112"/>
    </row>
    <row r="912" spans="2:4">
      <c r="B912" s="111"/>
      <c r="C912" s="112"/>
      <c r="D912" s="112"/>
    </row>
    <row r="913" spans="2:4">
      <c r="B913" s="111"/>
      <c r="C913" s="112"/>
      <c r="D913" s="112"/>
    </row>
    <row r="914" spans="2:4">
      <c r="B914" s="111"/>
      <c r="C914" s="112"/>
      <c r="D914" s="112"/>
    </row>
    <row r="915" spans="2:4">
      <c r="B915" s="111"/>
      <c r="C915" s="112"/>
      <c r="D915" s="112"/>
    </row>
    <row r="916" spans="2:4">
      <c r="B916" s="111"/>
      <c r="C916" s="112"/>
      <c r="D916" s="112"/>
    </row>
    <row r="917" spans="2:4">
      <c r="B917" s="111"/>
      <c r="C917" s="112"/>
      <c r="D917" s="112"/>
    </row>
    <row r="918" spans="2:4">
      <c r="B918" s="111"/>
      <c r="C918" s="112"/>
      <c r="D918" s="112"/>
    </row>
    <row r="919" spans="2:4">
      <c r="B919" s="111"/>
      <c r="C919" s="112"/>
      <c r="D919" s="112"/>
    </row>
    <row r="920" spans="2:4">
      <c r="B920" s="111"/>
      <c r="C920" s="112"/>
      <c r="D920" s="112"/>
    </row>
    <row r="921" spans="2:4">
      <c r="B921" s="111"/>
      <c r="C921" s="112"/>
      <c r="D921" s="112"/>
    </row>
    <row r="922" spans="2:4">
      <c r="B922" s="111"/>
      <c r="C922" s="112"/>
      <c r="D922" s="112"/>
    </row>
    <row r="923" spans="2:4">
      <c r="B923" s="111"/>
      <c r="C923" s="112"/>
      <c r="D923" s="112"/>
    </row>
    <row r="924" spans="2:4">
      <c r="B924" s="111"/>
      <c r="C924" s="112"/>
      <c r="D924" s="112"/>
    </row>
    <row r="925" spans="2:4">
      <c r="B925" s="111"/>
      <c r="C925" s="112"/>
      <c r="D925" s="112"/>
    </row>
    <row r="926" spans="2:4">
      <c r="B926" s="111"/>
      <c r="C926" s="112"/>
      <c r="D926" s="112"/>
    </row>
    <row r="927" spans="2:4">
      <c r="B927" s="111"/>
      <c r="C927" s="112"/>
      <c r="D927" s="112"/>
    </row>
    <row r="928" spans="2:4">
      <c r="B928" s="111"/>
      <c r="C928" s="112"/>
      <c r="D928" s="112"/>
    </row>
    <row r="929" spans="2:4">
      <c r="B929" s="111"/>
      <c r="C929" s="112"/>
      <c r="D929" s="112"/>
    </row>
    <row r="930" spans="2:4">
      <c r="B930" s="111"/>
      <c r="C930" s="112"/>
      <c r="D930" s="112"/>
    </row>
    <row r="931" spans="2:4">
      <c r="B931" s="111"/>
      <c r="C931" s="112"/>
      <c r="D931" s="112"/>
    </row>
    <row r="932" spans="2:4">
      <c r="B932" s="111"/>
      <c r="C932" s="112"/>
      <c r="D932" s="112"/>
    </row>
    <row r="933" spans="2:4">
      <c r="B933" s="111"/>
      <c r="C933" s="112"/>
      <c r="D933" s="112"/>
    </row>
    <row r="934" spans="2:4">
      <c r="B934" s="111"/>
      <c r="C934" s="112"/>
      <c r="D934" s="112"/>
    </row>
    <row r="935" spans="2:4">
      <c r="B935" s="111"/>
      <c r="C935" s="112"/>
      <c r="D935" s="112"/>
    </row>
    <row r="936" spans="2:4">
      <c r="B936" s="111"/>
      <c r="C936" s="112"/>
      <c r="D936" s="112"/>
    </row>
    <row r="937" spans="2:4">
      <c r="B937" s="111"/>
      <c r="C937" s="112"/>
      <c r="D937" s="112"/>
    </row>
    <row r="938" spans="2:4">
      <c r="B938" s="111"/>
      <c r="C938" s="112"/>
      <c r="D938" s="112"/>
    </row>
    <row r="939" spans="2:4">
      <c r="B939" s="111"/>
      <c r="C939" s="112"/>
      <c r="D939" s="112"/>
    </row>
    <row r="940" spans="2:4">
      <c r="B940" s="111"/>
      <c r="C940" s="112"/>
      <c r="D940" s="112"/>
    </row>
    <row r="941" spans="2:4">
      <c r="B941" s="111"/>
      <c r="C941" s="112"/>
      <c r="D941" s="112"/>
    </row>
    <row r="942" spans="2:4">
      <c r="B942" s="111"/>
      <c r="C942" s="112"/>
      <c r="D942" s="112"/>
    </row>
    <row r="943" spans="2:4">
      <c r="B943" s="111"/>
      <c r="C943" s="112"/>
      <c r="D943" s="112"/>
    </row>
    <row r="944" spans="2:4">
      <c r="B944" s="111"/>
      <c r="C944" s="112"/>
      <c r="D944" s="112"/>
    </row>
    <row r="945" spans="2:4">
      <c r="B945" s="111"/>
      <c r="C945" s="112"/>
      <c r="D945" s="112"/>
    </row>
    <row r="946" spans="2:4">
      <c r="B946" s="111"/>
      <c r="C946" s="112"/>
      <c r="D946" s="112"/>
    </row>
    <row r="947" spans="2:4">
      <c r="B947" s="111"/>
      <c r="C947" s="112"/>
      <c r="D947" s="112"/>
    </row>
    <row r="948" spans="2:4">
      <c r="B948" s="111"/>
      <c r="C948" s="112"/>
      <c r="D948" s="112"/>
    </row>
    <row r="949" spans="2:4">
      <c r="B949" s="111"/>
      <c r="C949" s="112"/>
      <c r="D949" s="112"/>
    </row>
    <row r="950" spans="2:4">
      <c r="B950" s="111"/>
      <c r="C950" s="112"/>
      <c r="D950" s="112"/>
    </row>
    <row r="951" spans="2:4">
      <c r="B951" s="111"/>
      <c r="C951" s="112"/>
      <c r="D951" s="112"/>
    </row>
    <row r="952" spans="2:4">
      <c r="B952" s="111"/>
      <c r="C952" s="112"/>
      <c r="D952" s="112"/>
    </row>
    <row r="953" spans="2:4">
      <c r="B953" s="111"/>
      <c r="C953" s="112"/>
      <c r="D953" s="112"/>
    </row>
    <row r="954" spans="2:4">
      <c r="B954" s="111"/>
      <c r="C954" s="112"/>
      <c r="D954" s="112"/>
    </row>
    <row r="955" spans="2:4">
      <c r="B955" s="111"/>
      <c r="C955" s="112"/>
      <c r="D955" s="112"/>
    </row>
    <row r="956" spans="2:4">
      <c r="B956" s="111"/>
      <c r="C956" s="112"/>
      <c r="D956" s="112"/>
    </row>
    <row r="957" spans="2:4">
      <c r="B957" s="111"/>
      <c r="C957" s="112"/>
      <c r="D957" s="112"/>
    </row>
    <row r="958" spans="2:4">
      <c r="B958" s="111"/>
      <c r="C958" s="112"/>
      <c r="D958" s="112"/>
    </row>
    <row r="959" spans="2:4">
      <c r="B959" s="111"/>
      <c r="C959" s="112"/>
      <c r="D959" s="112"/>
    </row>
    <row r="960" spans="2:4">
      <c r="B960" s="111"/>
      <c r="C960" s="112"/>
      <c r="D960" s="112"/>
    </row>
    <row r="961" spans="2:4">
      <c r="B961" s="111"/>
      <c r="C961" s="112"/>
      <c r="D961" s="112"/>
    </row>
    <row r="962" spans="2:4">
      <c r="B962" s="111"/>
      <c r="C962" s="112"/>
      <c r="D962" s="112"/>
    </row>
    <row r="963" spans="2:4">
      <c r="B963" s="111"/>
      <c r="C963" s="112"/>
      <c r="D963" s="112"/>
    </row>
    <row r="964" spans="2:4">
      <c r="B964" s="111"/>
      <c r="C964" s="112"/>
      <c r="D964" s="112"/>
    </row>
    <row r="965" spans="2:4">
      <c r="B965" s="111"/>
      <c r="C965" s="112"/>
      <c r="D965" s="112"/>
    </row>
    <row r="966" spans="2:4">
      <c r="B966" s="111"/>
      <c r="C966" s="112"/>
      <c r="D966" s="112"/>
    </row>
    <row r="967" spans="2:4">
      <c r="B967" s="111"/>
      <c r="C967" s="112"/>
      <c r="D9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125</v>
      </c>
      <c r="C1" s="67" t="s" vm="1">
        <v>202</v>
      </c>
    </row>
    <row r="2" spans="2:16">
      <c r="B2" s="46" t="s">
        <v>124</v>
      </c>
      <c r="C2" s="67" t="s">
        <v>203</v>
      </c>
    </row>
    <row r="3" spans="2:16">
      <c r="B3" s="46" t="s">
        <v>126</v>
      </c>
      <c r="C3" s="67" t="s">
        <v>204</v>
      </c>
    </row>
    <row r="4" spans="2:16">
      <c r="B4" s="46" t="s">
        <v>127</v>
      </c>
      <c r="C4" s="67">
        <v>2142</v>
      </c>
    </row>
    <row r="6" spans="2:16" ht="26.25" customHeight="1">
      <c r="B6" s="137" t="s">
        <v>162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185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187</v>
      </c>
      <c r="M8" s="31" t="s">
        <v>183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1908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20" t="s">
        <v>195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0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0" t="s">
        <v>186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125</v>
      </c>
      <c r="C1" s="67" t="s" vm="1">
        <v>202</v>
      </c>
    </row>
    <row r="2" spans="2:16">
      <c r="B2" s="46" t="s">
        <v>124</v>
      </c>
      <c r="C2" s="67" t="s">
        <v>203</v>
      </c>
    </row>
    <row r="3" spans="2:16">
      <c r="B3" s="46" t="s">
        <v>126</v>
      </c>
      <c r="C3" s="67" t="s">
        <v>204</v>
      </c>
    </row>
    <row r="4" spans="2:16">
      <c r="B4" s="46" t="s">
        <v>127</v>
      </c>
      <c r="C4" s="67">
        <v>2142</v>
      </c>
    </row>
    <row r="6" spans="2:16" ht="26.25" customHeight="1">
      <c r="B6" s="137" t="s">
        <v>163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180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187</v>
      </c>
      <c r="M8" s="31" t="s">
        <v>183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1909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20" t="s">
        <v>195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0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0" t="s">
        <v>186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2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2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22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125</v>
      </c>
      <c r="C1" s="67" t="s" vm="1">
        <v>202</v>
      </c>
    </row>
    <row r="2" spans="2:18">
      <c r="B2" s="46" t="s">
        <v>124</v>
      </c>
      <c r="C2" s="67" t="s">
        <v>203</v>
      </c>
    </row>
    <row r="3" spans="2:18">
      <c r="B3" s="46" t="s">
        <v>126</v>
      </c>
      <c r="C3" s="67" t="s">
        <v>204</v>
      </c>
    </row>
    <row r="4" spans="2:18">
      <c r="B4" s="46" t="s">
        <v>127</v>
      </c>
      <c r="C4" s="67">
        <v>2142</v>
      </c>
    </row>
    <row r="6" spans="2:18" ht="21.75" customHeight="1">
      <c r="B6" s="140" t="s">
        <v>152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69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1" t="s">
        <v>95</v>
      </c>
      <c r="C8" s="29" t="s">
        <v>35</v>
      </c>
      <c r="D8" s="29" t="s">
        <v>99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180</v>
      </c>
      <c r="M8" s="29" t="s">
        <v>179</v>
      </c>
      <c r="N8" s="29" t="s">
        <v>194</v>
      </c>
      <c r="O8" s="29" t="s">
        <v>46</v>
      </c>
      <c r="P8" s="29" t="s">
        <v>182</v>
      </c>
      <c r="Q8" s="29" t="s">
        <v>128</v>
      </c>
      <c r="R8" s="59" t="s">
        <v>130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187</v>
      </c>
      <c r="M9" s="31"/>
      <c r="N9" s="15" t="s">
        <v>183</v>
      </c>
      <c r="O9" s="31" t="s">
        <v>188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9" t="s">
        <v>94</v>
      </c>
    </row>
    <row r="11" spans="2:18" s="4" customFormat="1" ht="18" customHeight="1">
      <c r="B11" s="116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7">
        <v>0</v>
      </c>
      <c r="P11" s="68"/>
      <c r="Q11" s="118">
        <v>0</v>
      </c>
      <c r="R11" s="118">
        <v>0</v>
      </c>
    </row>
    <row r="12" spans="2:18" ht="22.5" customHeight="1">
      <c r="B12" s="114" t="s">
        <v>92</v>
      </c>
      <c r="C12" s="119"/>
      <c r="D12" s="119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4" t="s">
        <v>178</v>
      </c>
      <c r="C13" s="119"/>
      <c r="D13" s="119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46" t="s">
        <v>186</v>
      </c>
      <c r="C14" s="146"/>
      <c r="D14" s="146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202</v>
      </c>
    </row>
    <row r="2" spans="2:16">
      <c r="B2" s="46" t="s">
        <v>124</v>
      </c>
      <c r="C2" s="67" t="s">
        <v>203</v>
      </c>
    </row>
    <row r="3" spans="2:16">
      <c r="B3" s="46" t="s">
        <v>126</v>
      </c>
      <c r="C3" s="67" t="s">
        <v>204</v>
      </c>
    </row>
    <row r="4" spans="2:16">
      <c r="B4" s="46" t="s">
        <v>127</v>
      </c>
      <c r="C4" s="67">
        <v>2142</v>
      </c>
    </row>
    <row r="6" spans="2:16" ht="26.25" customHeight="1">
      <c r="B6" s="137" t="s">
        <v>165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180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187</v>
      </c>
      <c r="M8" s="31" t="s">
        <v>183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1910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20" t="s">
        <v>195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0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0" t="s">
        <v>186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2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2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22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1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1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1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1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1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1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1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1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1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1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1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1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1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1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1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1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1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1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1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1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1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1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1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1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1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1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1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1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1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1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1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1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1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1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1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1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1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1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1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2:16">
      <c r="B453" s="111"/>
      <c r="C453" s="111"/>
      <c r="D453" s="111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2:16">
      <c r="B454" s="111"/>
      <c r="C454" s="111"/>
      <c r="D454" s="111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2:16">
      <c r="B455" s="111"/>
      <c r="C455" s="111"/>
      <c r="D455" s="111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2:16">
      <c r="B456" s="111"/>
      <c r="C456" s="111"/>
      <c r="D456" s="111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2:16">
      <c r="B457" s="111"/>
      <c r="C457" s="111"/>
      <c r="D457" s="111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2:16">
      <c r="B458" s="111"/>
      <c r="C458" s="111"/>
      <c r="D458" s="111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2:16">
      <c r="B459" s="111"/>
      <c r="C459" s="111"/>
      <c r="D459" s="111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2:16">
      <c r="B460" s="111"/>
      <c r="C460" s="111"/>
      <c r="D460" s="111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2:16">
      <c r="B461" s="111"/>
      <c r="C461" s="111"/>
      <c r="D461" s="111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2:16">
      <c r="B462" s="111"/>
      <c r="C462" s="111"/>
      <c r="D462" s="11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2:16">
      <c r="B463" s="111"/>
      <c r="C463" s="111"/>
      <c r="D463" s="11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125</v>
      </c>
      <c r="C1" s="67" t="s" vm="1">
        <v>202</v>
      </c>
    </row>
    <row r="2" spans="2:20">
      <c r="B2" s="46" t="s">
        <v>124</v>
      </c>
      <c r="C2" s="67" t="s">
        <v>203</v>
      </c>
    </row>
    <row r="3" spans="2:20">
      <c r="B3" s="46" t="s">
        <v>126</v>
      </c>
      <c r="C3" s="67" t="s">
        <v>204</v>
      </c>
    </row>
    <row r="4" spans="2:20">
      <c r="B4" s="46" t="s">
        <v>127</v>
      </c>
      <c r="C4" s="67">
        <v>2142</v>
      </c>
    </row>
    <row r="6" spans="2:20" ht="26.25" customHeight="1">
      <c r="B6" s="143" t="s">
        <v>152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70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78.75">
      <c r="B8" s="36" t="s">
        <v>95</v>
      </c>
      <c r="C8" s="12" t="s">
        <v>35</v>
      </c>
      <c r="D8" s="12" t="s">
        <v>99</v>
      </c>
      <c r="E8" s="12" t="s">
        <v>168</v>
      </c>
      <c r="F8" s="12" t="s">
        <v>97</v>
      </c>
      <c r="G8" s="12" t="s">
        <v>49</v>
      </c>
      <c r="H8" s="12" t="s">
        <v>14</v>
      </c>
      <c r="I8" s="12" t="s">
        <v>50</v>
      </c>
      <c r="J8" s="12" t="s">
        <v>84</v>
      </c>
      <c r="K8" s="12" t="s">
        <v>17</v>
      </c>
      <c r="L8" s="12" t="s">
        <v>83</v>
      </c>
      <c r="M8" s="12" t="s">
        <v>16</v>
      </c>
      <c r="N8" s="12" t="s">
        <v>18</v>
      </c>
      <c r="O8" s="12" t="s">
        <v>180</v>
      </c>
      <c r="P8" s="12" t="s">
        <v>179</v>
      </c>
      <c r="Q8" s="12" t="s">
        <v>46</v>
      </c>
      <c r="R8" s="12" t="s">
        <v>45</v>
      </c>
      <c r="S8" s="12" t="s">
        <v>128</v>
      </c>
      <c r="T8" s="37" t="s">
        <v>130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187</v>
      </c>
      <c r="P9" s="15"/>
      <c r="Q9" s="15" t="s">
        <v>183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43" t="s">
        <v>131</v>
      </c>
      <c r="T10" s="60" t="s">
        <v>169</v>
      </c>
    </row>
    <row r="11" spans="2:20" s="4" customFormat="1" ht="18" customHeight="1">
      <c r="B11" s="116" t="s">
        <v>1899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7">
        <v>0</v>
      </c>
      <c r="R11" s="68"/>
      <c r="S11" s="118">
        <v>0</v>
      </c>
      <c r="T11" s="118">
        <v>0</v>
      </c>
    </row>
    <row r="12" spans="2:20">
      <c r="B12" s="120" t="s">
        <v>195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20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0" t="s">
        <v>178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0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35.140625" style="2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125</v>
      </c>
      <c r="C1" s="67" t="s" vm="1">
        <v>202</v>
      </c>
    </row>
    <row r="2" spans="2:21">
      <c r="B2" s="46" t="s">
        <v>124</v>
      </c>
      <c r="C2" s="67" t="s">
        <v>203</v>
      </c>
    </row>
    <row r="3" spans="2:21">
      <c r="B3" s="46" t="s">
        <v>126</v>
      </c>
      <c r="C3" s="67" t="s">
        <v>204</v>
      </c>
    </row>
    <row r="4" spans="2:21">
      <c r="B4" s="46" t="s">
        <v>127</v>
      </c>
      <c r="C4" s="67">
        <v>2142</v>
      </c>
    </row>
    <row r="6" spans="2:21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26.25" customHeight="1">
      <c r="B7" s="137" t="s">
        <v>71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2:21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14</v>
      </c>
      <c r="I8" s="29" t="s">
        <v>50</v>
      </c>
      <c r="J8" s="29" t="s">
        <v>84</v>
      </c>
      <c r="K8" s="29" t="s">
        <v>17</v>
      </c>
      <c r="L8" s="29" t="s">
        <v>83</v>
      </c>
      <c r="M8" s="29" t="s">
        <v>16</v>
      </c>
      <c r="N8" s="29" t="s">
        <v>18</v>
      </c>
      <c r="O8" s="12" t="s">
        <v>180</v>
      </c>
      <c r="P8" s="29" t="s">
        <v>179</v>
      </c>
      <c r="Q8" s="29" t="s">
        <v>194</v>
      </c>
      <c r="R8" s="29" t="s">
        <v>46</v>
      </c>
      <c r="S8" s="12" t="s">
        <v>45</v>
      </c>
      <c r="T8" s="29" t="s">
        <v>128</v>
      </c>
      <c r="U8" s="13" t="s">
        <v>130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187</v>
      </c>
      <c r="P9" s="31"/>
      <c r="Q9" s="15" t="s">
        <v>183</v>
      </c>
      <c r="R9" s="31" t="s">
        <v>183</v>
      </c>
      <c r="S9" s="15" t="s">
        <v>19</v>
      </c>
      <c r="T9" s="31" t="s">
        <v>183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93</v>
      </c>
      <c r="R10" s="18" t="s">
        <v>94</v>
      </c>
      <c r="S10" s="18" t="s">
        <v>131</v>
      </c>
      <c r="T10" s="18" t="s">
        <v>169</v>
      </c>
      <c r="U10" s="19" t="s">
        <v>189</v>
      </c>
    </row>
    <row r="11" spans="2:21" s="4" customFormat="1" ht="18" customHeight="1">
      <c r="B11" s="68" t="s">
        <v>28</v>
      </c>
      <c r="C11" s="70"/>
      <c r="D11" s="70"/>
      <c r="E11" s="70"/>
      <c r="F11" s="70"/>
      <c r="G11" s="70"/>
      <c r="H11" s="70"/>
      <c r="I11" s="70"/>
      <c r="J11" s="70"/>
      <c r="K11" s="77">
        <v>3.579857825465278</v>
      </c>
      <c r="L11" s="70"/>
      <c r="M11" s="70"/>
      <c r="N11" s="78">
        <v>-4.6955124774180901E-2</v>
      </c>
      <c r="O11" s="77"/>
      <c r="P11" s="79"/>
      <c r="Q11" s="70"/>
      <c r="R11" s="77">
        <v>4001.6830107519995</v>
      </c>
      <c r="S11" s="70"/>
      <c r="T11" s="80">
        <f>IFERROR(R11/$R$11,0)</f>
        <v>1</v>
      </c>
      <c r="U11" s="80">
        <f>R11/'סכום נכסי הקרן'!$C$42</f>
        <v>1.2565230144219498E-3</v>
      </c>
    </row>
    <row r="12" spans="2:21">
      <c r="B12" s="71" t="s">
        <v>174</v>
      </c>
      <c r="C12" s="70"/>
      <c r="D12" s="70"/>
      <c r="E12" s="70"/>
      <c r="F12" s="70"/>
      <c r="G12" s="70"/>
      <c r="H12" s="70"/>
      <c r="I12" s="70"/>
      <c r="J12" s="70"/>
      <c r="K12" s="77">
        <v>3.579857825465278</v>
      </c>
      <c r="L12" s="70"/>
      <c r="M12" s="70"/>
      <c r="N12" s="78">
        <v>-4.6955124774180901E-2</v>
      </c>
      <c r="O12" s="77"/>
      <c r="P12" s="79"/>
      <c r="Q12" s="70"/>
      <c r="R12" s="77">
        <v>4001.6830107519995</v>
      </c>
      <c r="S12" s="70"/>
      <c r="T12" s="80">
        <f t="shared" ref="T12:T17" si="0">IFERROR(R12/$R$11,0)</f>
        <v>1</v>
      </c>
      <c r="U12" s="80">
        <f>R12/'סכום נכסי הקרן'!$C$42</f>
        <v>1.2565230144219498E-3</v>
      </c>
    </row>
    <row r="13" spans="2:21">
      <c r="B13" s="72" t="s">
        <v>48</v>
      </c>
      <c r="C13" s="73"/>
      <c r="D13" s="73"/>
      <c r="E13" s="73"/>
      <c r="F13" s="73"/>
      <c r="G13" s="73"/>
      <c r="H13" s="73"/>
      <c r="I13" s="73"/>
      <c r="J13" s="73"/>
      <c r="K13" s="81">
        <v>3.0300000000002574</v>
      </c>
      <c r="L13" s="73"/>
      <c r="M13" s="73"/>
      <c r="N13" s="82">
        <v>-9.4400000000013223E-2</v>
      </c>
      <c r="O13" s="81"/>
      <c r="P13" s="83"/>
      <c r="Q13" s="73"/>
      <c r="R13" s="81">
        <v>1906.105183617</v>
      </c>
      <c r="S13" s="73"/>
      <c r="T13" s="84">
        <f t="shared" si="0"/>
        <v>0.47632588050966163</v>
      </c>
      <c r="U13" s="84">
        <f>R13/'סכום נכסי הקרן'!$C$42</f>
        <v>5.9851443122518953E-4</v>
      </c>
    </row>
    <row r="14" spans="2:21">
      <c r="B14" s="74" t="s">
        <v>205</v>
      </c>
      <c r="C14" s="70" t="s">
        <v>206</v>
      </c>
      <c r="D14" s="75" t="s">
        <v>24</v>
      </c>
      <c r="E14" s="75" t="s">
        <v>207</v>
      </c>
      <c r="F14" s="70" t="s">
        <v>208</v>
      </c>
      <c r="G14" s="75" t="s">
        <v>209</v>
      </c>
      <c r="H14" s="70" t="s">
        <v>210</v>
      </c>
      <c r="I14" s="70"/>
      <c r="J14" s="70"/>
      <c r="K14" s="77">
        <v>3.0300000000002574</v>
      </c>
      <c r="L14" s="75" t="s">
        <v>111</v>
      </c>
      <c r="M14" s="78">
        <v>0</v>
      </c>
      <c r="N14" s="78">
        <v>-9.4400000000013223E-2</v>
      </c>
      <c r="O14" s="77">
        <v>406773.95850000001</v>
      </c>
      <c r="P14" s="79">
        <v>129.624</v>
      </c>
      <c r="Q14" s="70"/>
      <c r="R14" s="77">
        <v>1906.105183617</v>
      </c>
      <c r="S14" s="80">
        <v>6.4312088300395257E-4</v>
      </c>
      <c r="T14" s="80">
        <f t="shared" si="0"/>
        <v>0.47632588050966163</v>
      </c>
      <c r="U14" s="80">
        <f>R14/'סכום נכסי הקרן'!$C$42</f>
        <v>5.9851443122518953E-4</v>
      </c>
    </row>
    <row r="15" spans="2:21">
      <c r="B15" s="7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7"/>
      <c r="P15" s="79"/>
      <c r="Q15" s="70"/>
      <c r="R15" s="70"/>
      <c r="S15" s="70"/>
      <c r="T15" s="80"/>
      <c r="U15" s="70"/>
    </row>
    <row r="16" spans="2:21">
      <c r="B16" s="72" t="s">
        <v>47</v>
      </c>
      <c r="C16" s="73"/>
      <c r="D16" s="73"/>
      <c r="E16" s="73"/>
      <c r="F16" s="73"/>
      <c r="G16" s="73"/>
      <c r="H16" s="73"/>
      <c r="I16" s="73"/>
      <c r="J16" s="73"/>
      <c r="K16" s="81">
        <v>4.0800000000005729</v>
      </c>
      <c r="L16" s="73"/>
      <c r="M16" s="73"/>
      <c r="N16" s="82">
        <v>-3.7999999999985684E-3</v>
      </c>
      <c r="O16" s="81"/>
      <c r="P16" s="83"/>
      <c r="Q16" s="73"/>
      <c r="R16" s="81">
        <v>2095.577827135</v>
      </c>
      <c r="S16" s="73"/>
      <c r="T16" s="84">
        <f t="shared" si="0"/>
        <v>0.52367411949033849</v>
      </c>
      <c r="U16" s="84">
        <f>R16/'סכום נכסי הקרן'!$C$42</f>
        <v>6.5800858319676038E-4</v>
      </c>
    </row>
    <row r="17" spans="2:21">
      <c r="B17" s="74" t="s">
        <v>211</v>
      </c>
      <c r="C17" s="70" t="s">
        <v>212</v>
      </c>
      <c r="D17" s="75" t="s">
        <v>24</v>
      </c>
      <c r="E17" s="75" t="s">
        <v>207</v>
      </c>
      <c r="F17" s="70"/>
      <c r="G17" s="75" t="s">
        <v>214</v>
      </c>
      <c r="H17" s="70" t="s">
        <v>210</v>
      </c>
      <c r="I17" s="70"/>
      <c r="J17" s="70"/>
      <c r="K17" s="77">
        <v>4.0800000000005729</v>
      </c>
      <c r="L17" s="75" t="s">
        <v>111</v>
      </c>
      <c r="M17" s="78">
        <v>2.5000000000000001E-2</v>
      </c>
      <c r="N17" s="78">
        <v>-3.7999999999985684E-3</v>
      </c>
      <c r="O17" s="77">
        <v>516290.02425000002</v>
      </c>
      <c r="P17" s="79">
        <v>112.27983</v>
      </c>
      <c r="Q17" s="70"/>
      <c r="R17" s="77">
        <v>2095.577827135</v>
      </c>
      <c r="S17" s="80">
        <v>1.1971942591304347E-3</v>
      </c>
      <c r="T17" s="80">
        <f t="shared" si="0"/>
        <v>0.52367411949033849</v>
      </c>
      <c r="U17" s="80">
        <f>R17/'סכום נכסי הקרן'!$C$42</f>
        <v>6.5800858319676038E-4</v>
      </c>
    </row>
    <row r="18" spans="2:21">
      <c r="B18" s="76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7"/>
      <c r="P18" s="79"/>
      <c r="Q18" s="70"/>
      <c r="R18" s="70"/>
      <c r="S18" s="70"/>
      <c r="T18" s="80"/>
      <c r="U18" s="70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114" t="s">
        <v>195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114" t="s">
        <v>92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114" t="s">
        <v>178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114" t="s">
        <v>186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146" t="s">
        <v>191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2:2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2:2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2:2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2:2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2:2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2:2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2:2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2:2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2:2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2:2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2:2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2:2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2:2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2:2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2:2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2:2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2:2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2:2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2:2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2:2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2:2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2:2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2:2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2:2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2:2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2:2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2:2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2:2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2:2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2:2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2:2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2:2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2:2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2:2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2:2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2:2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2:2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2:2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2:2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2:2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2:2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2:2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2:2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2:2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2:2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2:2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2:2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2:2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2:2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2:2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2:2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2:2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2:2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2:2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2:2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2:2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2:2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2:2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2:2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2:2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2:2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2:2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2:2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2:2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2:2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2:2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2:2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2:2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2:2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2:2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2:2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2:2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2:2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2:2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2:2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2:2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2:2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2:2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2:2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2:2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2:2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2:2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2:2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2:2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2:2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2:2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2:2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2:2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2:2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2:2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2:2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2:2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2:2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2:2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2:2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2:2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2:2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2:2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2:2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2:2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2:2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2:2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2:2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2:2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2:2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2:2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2:2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2:2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2:2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2:2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2:2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2:2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2:2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2:2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2:2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2:2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2:2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2:2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2:2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2:2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2:2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2:2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2:2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2:2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2:2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2:2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2:2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2:2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2:2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2:2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2:2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2:2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2:2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2:2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2:2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2:2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2:2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2:2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2:2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2:2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2:2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2:2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2:2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2:2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2:2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2:2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2:2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2:2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2:2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2:2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2:2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2:2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2:2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2:2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2:2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2:2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2:2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2:2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2:2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2:2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2:2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2:2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2:2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2:2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2:2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2:2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2:2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2:2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2:2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2:2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2:2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2:2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2:2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2:2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2:2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2:2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2:2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2:2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2:2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2:2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2:2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2:2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2:2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2:2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2:2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2:2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2:2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2:2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2:2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2:2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2:2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2:2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2:2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2:2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2:2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2:2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2:2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2:2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2:2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2:2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2:2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2:2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2:2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2:2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2:2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2:2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2:2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2:2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2:2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2:2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2:2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2:2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2:2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2:2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2:2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2:2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2:2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2:2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2:2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2:2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2:2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2:2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2:2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2:2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2:2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2:2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2:2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2:2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2:2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2:2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2:2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2:2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2:2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2:2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2:2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2:2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2:2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2:2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2:2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2:2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2:2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2:2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2:2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2:2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2:2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2:2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2:2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2:2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2:2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2:2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2:2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2:2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2:2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2:2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2:2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2:2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2:2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2:2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2:2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2:2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2:2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2:2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2:2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2:2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2:2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2:2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2:2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2:2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2:2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2:2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2:2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2:2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2:2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2:2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2:2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2:2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2:2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2:2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2:2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2:2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2:2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2:2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2:2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2:2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2:2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2:2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2:2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2:2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2:2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2:2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2:2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2:2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2:2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2:2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2:2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2:2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2:2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2:2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2:2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2:2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2:2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2:2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2:2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2:2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2:2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2:2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2:2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2:2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2:2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2:2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2:2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2:2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2:2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2:2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2:2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2:2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2:2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2:2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2:2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2:2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2:2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2:2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2:2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2:2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2:2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2:2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2:2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2:2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2:2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2:2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2:2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2:2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2:2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2:2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2:2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2:2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2:2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2:2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2:2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2:2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2:2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2:2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2:2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2:2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2:21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2:21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2:21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2:21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2:21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2:21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2:21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2:21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2:21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2:21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2:21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2:21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2:21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2:21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2:21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2:21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2:21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2:21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2:21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2:21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2:21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2:21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2:21">
      <c r="B587" s="111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2:21">
      <c r="B588" s="111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2:21">
      <c r="B589" s="111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2:21">
      <c r="B590" s="111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2:21">
      <c r="B591" s="1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2:21">
      <c r="B592" s="111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2:21">
      <c r="B593" s="111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2:21">
      <c r="B594" s="111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2:21">
      <c r="B595" s="111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2:21">
      <c r="B596" s="111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2:21">
      <c r="B597" s="111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2:21">
      <c r="B598" s="111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2:21">
      <c r="B599" s="111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2:21">
      <c r="B600" s="111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2:21">
      <c r="B601" s="111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2:21">
      <c r="B602" s="111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2:21">
      <c r="B603" s="111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2:21">
      <c r="B604" s="111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2:21">
      <c r="B605" s="111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2:21">
      <c r="B606" s="111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2:21">
      <c r="B607" s="111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2:21">
      <c r="B608" s="111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2:21">
      <c r="B609" s="111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2:21">
      <c r="B610" s="111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2:21">
      <c r="B611" s="111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2:21">
      <c r="B612" s="111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2:21">
      <c r="B613" s="111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2:21">
      <c r="B614" s="111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2:21">
      <c r="B615" s="111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2:21">
      <c r="B616" s="111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2:21">
      <c r="B617" s="111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2:21">
      <c r="B618" s="111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2:21">
      <c r="B619" s="111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2:21">
      <c r="B620" s="111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2:21">
      <c r="B621" s="111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2:21">
      <c r="B622" s="111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2:21">
      <c r="B623" s="111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2:21">
      <c r="B624" s="111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2:21">
      <c r="B625" s="111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2:21">
      <c r="B626" s="111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2:21">
      <c r="B627" s="111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2:21">
      <c r="B628" s="1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2:21">
      <c r="B629" s="111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2:21">
      <c r="B630" s="111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2:21">
      <c r="B631" s="111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2:21">
      <c r="B632" s="111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2:21">
      <c r="B633" s="111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2:21">
      <c r="B634" s="111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2:21">
      <c r="B635" s="111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2:21">
      <c r="B636" s="111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2:21">
      <c r="B637" s="111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2:21">
      <c r="B638" s="111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2:21">
      <c r="B639" s="111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2:21">
      <c r="B640" s="111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2:21">
      <c r="B641" s="111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2:21">
      <c r="B642" s="111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2:21">
      <c r="B643" s="111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2:21">
      <c r="B644" s="111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2:21">
      <c r="B645" s="111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2:21">
      <c r="B646" s="111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2:21">
      <c r="B647" s="111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2:21">
      <c r="B648" s="111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2:21">
      <c r="B649" s="111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2:21">
      <c r="B650" s="111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2:21">
      <c r="B651" s="111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2:21">
      <c r="B652" s="111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2:21">
      <c r="B653" s="111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2:21">
      <c r="B654" s="111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2:21">
      <c r="B655" s="111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2:21">
      <c r="B656" s="111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2:21">
      <c r="B657" s="111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2:21">
      <c r="B658" s="111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2:21">
      <c r="B659" s="111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2:21">
      <c r="B660" s="111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2:21">
      <c r="B661" s="111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2:21">
      <c r="B662" s="111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2:21">
      <c r="B663" s="111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2:21">
      <c r="B664" s="111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2:21">
      <c r="B665" s="111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2:21">
      <c r="B666" s="111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2:21">
      <c r="B667" s="111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2:21">
      <c r="B668" s="111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2:21">
      <c r="B669" s="111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2:21">
      <c r="B670" s="111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2:21">
      <c r="B671" s="111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2:21">
      <c r="B672" s="111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2:21">
      <c r="B673" s="111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2:21">
      <c r="B674" s="111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2:21">
      <c r="B675" s="111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2:21">
      <c r="B676" s="111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2:21">
      <c r="B677" s="111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2:21">
      <c r="B678" s="111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2:21">
      <c r="B679" s="111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2:21">
      <c r="B680" s="111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2:21">
      <c r="B681" s="111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2:21">
      <c r="B682" s="111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2:21">
      <c r="B683" s="111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2:21">
      <c r="B684" s="111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2:21">
      <c r="B685" s="111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2:21">
      <c r="B686" s="111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2:21">
      <c r="B687" s="111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2:21">
      <c r="B688" s="1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2:21">
      <c r="B689" s="111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2:21">
      <c r="B690" s="111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2:21">
      <c r="B691" s="111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2:21">
      <c r="B692" s="111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2:21">
      <c r="B693" s="111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2:21">
      <c r="B694" s="111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2:21">
      <c r="B695" s="111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2:21">
      <c r="B696" s="111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2:21">
      <c r="B697" s="1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2:21">
      <c r="B698" s="111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2:21">
      <c r="B699" s="1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2:21">
      <c r="B700" s="111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2:21">
      <c r="B701" s="111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2:21">
      <c r="B702" s="111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2:21">
      <c r="B703" s="111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2:21">
      <c r="B704" s="111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2:21">
      <c r="B705" s="111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2:21">
      <c r="B706" s="111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2:21">
      <c r="B707" s="111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2:21">
      <c r="B708" s="111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2:21">
      <c r="B709" s="111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2:21">
      <c r="B710" s="111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2:21">
      <c r="B711" s="111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2:21">
      <c r="B712" s="111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2:21">
      <c r="B713" s="111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2:21">
      <c r="B714" s="111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2:21">
      <c r="B715" s="111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2:21">
      <c r="B716" s="111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2:21">
      <c r="B717" s="111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2:21">
      <c r="B718" s="111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2:21">
      <c r="B719" s="111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2:21">
      <c r="B720" s="111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2:21">
      <c r="B721" s="111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2:21">
      <c r="B722" s="111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2:21">
      <c r="B723" s="111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2:21">
      <c r="B724" s="111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2:21">
      <c r="B725" s="111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2:21">
      <c r="B726" s="111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2:21">
      <c r="B727" s="111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2:21">
      <c r="B728" s="111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2:21">
      <c r="B729" s="111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2:21">
      <c r="B730" s="111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2:21">
      <c r="B731" s="111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2:21">
      <c r="B732" s="111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2:21">
      <c r="B733" s="111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20 B26:B117">
    <cfRule type="cellIs" dxfId="8" priority="2" operator="equal">
      <formula>"NR3"</formula>
    </cfRule>
  </conditionalFormatting>
  <conditionalFormatting sqref="B12:B20 B26:B117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26:I35 I12:I24 I37:I828 G26:G35 G12:G24 G37:G555 L12:L828 E26:E35 E12:E24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7.28515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202</v>
      </c>
    </row>
    <row r="2" spans="2:15">
      <c r="B2" s="46" t="s">
        <v>124</v>
      </c>
      <c r="C2" s="67" t="s">
        <v>203</v>
      </c>
    </row>
    <row r="3" spans="2:15">
      <c r="B3" s="46" t="s">
        <v>126</v>
      </c>
      <c r="C3" s="67" t="s">
        <v>204</v>
      </c>
    </row>
    <row r="4" spans="2:15">
      <c r="B4" s="46" t="s">
        <v>127</v>
      </c>
      <c r="C4" s="67">
        <v>2142</v>
      </c>
    </row>
    <row r="6" spans="2:15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72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83</v>
      </c>
      <c r="I8" s="12" t="s">
        <v>180</v>
      </c>
      <c r="J8" s="12" t="s">
        <v>179</v>
      </c>
      <c r="K8" s="29" t="s">
        <v>194</v>
      </c>
      <c r="L8" s="12" t="s">
        <v>46</v>
      </c>
      <c r="M8" s="12" t="s">
        <v>45</v>
      </c>
      <c r="N8" s="12" t="s">
        <v>128</v>
      </c>
      <c r="O8" s="13" t="s">
        <v>130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187</v>
      </c>
      <c r="J9" s="15"/>
      <c r="K9" s="15" t="s">
        <v>183</v>
      </c>
      <c r="L9" s="15" t="s">
        <v>183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5" t="s">
        <v>26</v>
      </c>
      <c r="C11" s="87"/>
      <c r="D11" s="87"/>
      <c r="E11" s="87"/>
      <c r="F11" s="87"/>
      <c r="G11" s="87"/>
      <c r="H11" s="87"/>
      <c r="I11" s="88"/>
      <c r="J11" s="89"/>
      <c r="K11" s="88">
        <v>2124.6871925320002</v>
      </c>
      <c r="L11" s="88">
        <f>L12+L183</f>
        <v>791487.646424326</v>
      </c>
      <c r="M11" s="87"/>
      <c r="N11" s="90">
        <f>IFERROR(L11/$L$11,0)</f>
        <v>1</v>
      </c>
      <c r="O11" s="90">
        <f>L11/'סכום נכסי הקרן'!$C$42</f>
        <v>0.24852604284014415</v>
      </c>
    </row>
    <row r="12" spans="2:15">
      <c r="B12" s="86" t="s">
        <v>175</v>
      </c>
      <c r="C12" s="73"/>
      <c r="D12" s="73"/>
      <c r="E12" s="73"/>
      <c r="F12" s="73"/>
      <c r="G12" s="73"/>
      <c r="H12" s="73"/>
      <c r="I12" s="81"/>
      <c r="J12" s="83"/>
      <c r="K12" s="81">
        <v>2096.6617812740005</v>
      </c>
      <c r="L12" s="81">
        <f>L13+L48+L111</f>
        <v>604493.54584781197</v>
      </c>
      <c r="M12" s="73"/>
      <c r="N12" s="84">
        <f t="shared" ref="N12:N75" si="0">IFERROR(L12/$L$11,0)</f>
        <v>0.76374350070870944</v>
      </c>
      <c r="O12" s="84">
        <f>L12/'סכום נכסי הקרן'!$C$42</f>
        <v>0.18981014997601436</v>
      </c>
    </row>
    <row r="13" spans="2:15">
      <c r="B13" s="72" t="s">
        <v>215</v>
      </c>
      <c r="C13" s="73"/>
      <c r="D13" s="73"/>
      <c r="E13" s="73"/>
      <c r="F13" s="73"/>
      <c r="G13" s="73"/>
      <c r="H13" s="73"/>
      <c r="I13" s="81"/>
      <c r="J13" s="83"/>
      <c r="K13" s="81">
        <v>1558.8306797100001</v>
      </c>
      <c r="L13" s="81">
        <v>385980.39127384307</v>
      </c>
      <c r="M13" s="73"/>
      <c r="N13" s="84">
        <f t="shared" si="0"/>
        <v>0.4876644544201949</v>
      </c>
      <c r="O13" s="84">
        <f>L13/'סכום נכסי הקרן'!$C$42</f>
        <v>0.12119731709084888</v>
      </c>
    </row>
    <row r="14" spans="2:15">
      <c r="B14" s="74" t="s">
        <v>216</v>
      </c>
      <c r="C14" s="70" t="s">
        <v>217</v>
      </c>
      <c r="D14" s="75" t="s">
        <v>100</v>
      </c>
      <c r="E14" s="75" t="s">
        <v>218</v>
      </c>
      <c r="F14" s="70" t="s">
        <v>219</v>
      </c>
      <c r="G14" s="75" t="s">
        <v>220</v>
      </c>
      <c r="H14" s="75" t="s">
        <v>112</v>
      </c>
      <c r="I14" s="77">
        <v>395682.10898899997</v>
      </c>
      <c r="J14" s="79">
        <v>2674</v>
      </c>
      <c r="K14" s="70"/>
      <c r="L14" s="77">
        <v>10580.539594415999</v>
      </c>
      <c r="M14" s="80">
        <v>1.7631124259391345E-3</v>
      </c>
      <c r="N14" s="80">
        <f t="shared" si="0"/>
        <v>1.336791501701297E-2</v>
      </c>
      <c r="O14" s="80">
        <f>L14/'סכום נכסי הקרן'!$C$42</f>
        <v>3.3222750202015717E-3</v>
      </c>
    </row>
    <row r="15" spans="2:15">
      <c r="B15" s="74" t="s">
        <v>221</v>
      </c>
      <c r="C15" s="70" t="s">
        <v>222</v>
      </c>
      <c r="D15" s="75" t="s">
        <v>100</v>
      </c>
      <c r="E15" s="75" t="s">
        <v>218</v>
      </c>
      <c r="F15" s="70" t="s">
        <v>213</v>
      </c>
      <c r="G15" s="75" t="s">
        <v>214</v>
      </c>
      <c r="H15" s="75" t="s">
        <v>112</v>
      </c>
      <c r="I15" s="77">
        <v>44971.066870000002</v>
      </c>
      <c r="J15" s="79">
        <v>30480</v>
      </c>
      <c r="K15" s="70"/>
      <c r="L15" s="77">
        <v>13707.181197174001</v>
      </c>
      <c r="M15" s="80">
        <v>8.0168162806427382E-4</v>
      </c>
      <c r="N15" s="80">
        <f t="shared" si="0"/>
        <v>1.7318250334163038E-2</v>
      </c>
      <c r="O15" s="80">
        <f>L15/'סכום נכסי הקרן'!$C$42</f>
        <v>4.304036224464544E-3</v>
      </c>
    </row>
    <row r="16" spans="2:15">
      <c r="B16" s="74" t="s">
        <v>223</v>
      </c>
      <c r="C16" s="70" t="s">
        <v>224</v>
      </c>
      <c r="D16" s="75" t="s">
        <v>100</v>
      </c>
      <c r="E16" s="75" t="s">
        <v>218</v>
      </c>
      <c r="F16" s="70" t="s">
        <v>225</v>
      </c>
      <c r="G16" s="75" t="s">
        <v>226</v>
      </c>
      <c r="H16" s="75" t="s">
        <v>112</v>
      </c>
      <c r="I16" s="77">
        <v>1387479.2296630002</v>
      </c>
      <c r="J16" s="79">
        <v>2413</v>
      </c>
      <c r="K16" s="70"/>
      <c r="L16" s="77">
        <v>33479.873811773999</v>
      </c>
      <c r="M16" s="80">
        <v>1.0762398046668816E-3</v>
      </c>
      <c r="N16" s="80">
        <f t="shared" si="0"/>
        <v>4.2299932239024535E-2</v>
      </c>
      <c r="O16" s="80">
        <f>L16/'סכום נכסי הקרן'!$C$42</f>
        <v>1.0512634771771006E-2</v>
      </c>
    </row>
    <row r="17" spans="2:15">
      <c r="B17" s="74" t="s">
        <v>227</v>
      </c>
      <c r="C17" s="70" t="s">
        <v>228</v>
      </c>
      <c r="D17" s="75" t="s">
        <v>100</v>
      </c>
      <c r="E17" s="75" t="s">
        <v>218</v>
      </c>
      <c r="F17" s="70" t="s">
        <v>229</v>
      </c>
      <c r="G17" s="75" t="s">
        <v>230</v>
      </c>
      <c r="H17" s="75" t="s">
        <v>112</v>
      </c>
      <c r="I17" s="77">
        <v>36587.217152999998</v>
      </c>
      <c r="J17" s="79">
        <v>60900</v>
      </c>
      <c r="K17" s="70"/>
      <c r="L17" s="77">
        <v>22281.615246319998</v>
      </c>
      <c r="M17" s="80">
        <v>8.2506172880514751E-4</v>
      </c>
      <c r="N17" s="80">
        <f t="shared" si="0"/>
        <v>2.8151564142511652E-2</v>
      </c>
      <c r="O17" s="80">
        <f>L17/'סכום נכסי הקרן'!$C$42</f>
        <v>6.9963968360989169E-3</v>
      </c>
    </row>
    <row r="18" spans="2:15">
      <c r="B18" s="74" t="s">
        <v>231</v>
      </c>
      <c r="C18" s="70" t="s">
        <v>232</v>
      </c>
      <c r="D18" s="75" t="s">
        <v>100</v>
      </c>
      <c r="E18" s="75" t="s">
        <v>218</v>
      </c>
      <c r="F18" s="70" t="s">
        <v>233</v>
      </c>
      <c r="G18" s="75" t="s">
        <v>234</v>
      </c>
      <c r="H18" s="75" t="s">
        <v>112</v>
      </c>
      <c r="I18" s="77">
        <v>28353.792862999999</v>
      </c>
      <c r="J18" s="79">
        <v>2805</v>
      </c>
      <c r="K18" s="70"/>
      <c r="L18" s="77">
        <v>795.32388982100008</v>
      </c>
      <c r="M18" s="80">
        <v>1.5776431862284286E-4</v>
      </c>
      <c r="N18" s="80">
        <f t="shared" si="0"/>
        <v>1.0048468771610081E-3</v>
      </c>
      <c r="O18" s="80">
        <f>L18/'סכום נכסי הקרן'!$C$42</f>
        <v>2.4973061804110173E-4</v>
      </c>
    </row>
    <row r="19" spans="2:15">
      <c r="B19" s="74" t="s">
        <v>235</v>
      </c>
      <c r="C19" s="70" t="s">
        <v>236</v>
      </c>
      <c r="D19" s="75" t="s">
        <v>100</v>
      </c>
      <c r="E19" s="75" t="s">
        <v>218</v>
      </c>
      <c r="F19" s="70" t="s">
        <v>237</v>
      </c>
      <c r="G19" s="75" t="s">
        <v>238</v>
      </c>
      <c r="H19" s="75" t="s">
        <v>112</v>
      </c>
      <c r="I19" s="77">
        <v>8482.6972490000007</v>
      </c>
      <c r="J19" s="79">
        <v>152370</v>
      </c>
      <c r="K19" s="70"/>
      <c r="L19" s="77">
        <v>12925.085798202001</v>
      </c>
      <c r="M19" s="80">
        <v>2.2104207086523484E-3</v>
      </c>
      <c r="N19" s="80">
        <f t="shared" si="0"/>
        <v>1.633011690908023E-2</v>
      </c>
      <c r="O19" s="80">
        <f>L19/'סכום נכסי הקרן'!$C$42</f>
        <v>4.0584593345306353E-3</v>
      </c>
    </row>
    <row r="20" spans="2:15">
      <c r="B20" s="74" t="s">
        <v>239</v>
      </c>
      <c r="C20" s="70" t="s">
        <v>240</v>
      </c>
      <c r="D20" s="75" t="s">
        <v>100</v>
      </c>
      <c r="E20" s="75" t="s">
        <v>218</v>
      </c>
      <c r="F20" s="70" t="s">
        <v>241</v>
      </c>
      <c r="G20" s="75" t="s">
        <v>234</v>
      </c>
      <c r="H20" s="75" t="s">
        <v>112</v>
      </c>
      <c r="I20" s="77">
        <v>372823.93639699998</v>
      </c>
      <c r="J20" s="79">
        <v>1823</v>
      </c>
      <c r="K20" s="70"/>
      <c r="L20" s="77">
        <v>6796.5803605190004</v>
      </c>
      <c r="M20" s="80">
        <v>7.9321318542854293E-4</v>
      </c>
      <c r="N20" s="80">
        <f t="shared" si="0"/>
        <v>8.5870959467575468E-3</v>
      </c>
      <c r="O20" s="80">
        <f>L20/'סכום נכסי הקרן'!$C$42</f>
        <v>2.1341169751362943E-3</v>
      </c>
    </row>
    <row r="21" spans="2:15">
      <c r="B21" s="74" t="s">
        <v>242</v>
      </c>
      <c r="C21" s="70" t="s">
        <v>243</v>
      </c>
      <c r="D21" s="75" t="s">
        <v>100</v>
      </c>
      <c r="E21" s="75" t="s">
        <v>218</v>
      </c>
      <c r="F21" s="70" t="s">
        <v>244</v>
      </c>
      <c r="G21" s="75" t="s">
        <v>214</v>
      </c>
      <c r="H21" s="75" t="s">
        <v>112</v>
      </c>
      <c r="I21" s="77">
        <v>177333.532756</v>
      </c>
      <c r="J21" s="79">
        <v>6001</v>
      </c>
      <c r="K21" s="70"/>
      <c r="L21" s="77">
        <v>10641.785300617001</v>
      </c>
      <c r="M21" s="80">
        <v>1.507606978864686E-3</v>
      </c>
      <c r="N21" s="80">
        <f t="shared" si="0"/>
        <v>1.3445295512435342E-2</v>
      </c>
      <c r="O21" s="80">
        <f>L21/'סכום נכסי הקרן'!$C$42</f>
        <v>3.3415060885219035E-3</v>
      </c>
    </row>
    <row r="22" spans="2:15">
      <c r="B22" s="74" t="s">
        <v>245</v>
      </c>
      <c r="C22" s="70" t="s">
        <v>246</v>
      </c>
      <c r="D22" s="75" t="s">
        <v>100</v>
      </c>
      <c r="E22" s="75" t="s">
        <v>218</v>
      </c>
      <c r="F22" s="70" t="s">
        <v>247</v>
      </c>
      <c r="G22" s="75" t="s">
        <v>107</v>
      </c>
      <c r="H22" s="75" t="s">
        <v>112</v>
      </c>
      <c r="I22" s="77">
        <v>51648.798757999997</v>
      </c>
      <c r="J22" s="79">
        <v>5940</v>
      </c>
      <c r="K22" s="70"/>
      <c r="L22" s="77">
        <v>3067.9386462040002</v>
      </c>
      <c r="M22" s="80">
        <v>2.9165380315296781E-4</v>
      </c>
      <c r="N22" s="80">
        <f t="shared" si="0"/>
        <v>3.8761674424912522E-3</v>
      </c>
      <c r="O22" s="80">
        <f>L22/'סכום נכסי הקרן'!$C$42</f>
        <v>9.6332855586815289E-4</v>
      </c>
    </row>
    <row r="23" spans="2:15">
      <c r="B23" s="74" t="s">
        <v>248</v>
      </c>
      <c r="C23" s="70" t="s">
        <v>249</v>
      </c>
      <c r="D23" s="75" t="s">
        <v>100</v>
      </c>
      <c r="E23" s="75" t="s">
        <v>218</v>
      </c>
      <c r="F23" s="70" t="s">
        <v>250</v>
      </c>
      <c r="G23" s="75" t="s">
        <v>214</v>
      </c>
      <c r="H23" s="75" t="s">
        <v>112</v>
      </c>
      <c r="I23" s="77">
        <v>779582.646297</v>
      </c>
      <c r="J23" s="79">
        <v>1006</v>
      </c>
      <c r="K23" s="70"/>
      <c r="L23" s="77">
        <v>7842.6014217379998</v>
      </c>
      <c r="M23" s="80">
        <v>1.4230921992983423E-3</v>
      </c>
      <c r="N23" s="80">
        <f t="shared" si="0"/>
        <v>9.9086845602306302E-3</v>
      </c>
      <c r="O23" s="80">
        <f>L23/'סכום נכסי הקרן'!$C$42</f>
        <v>2.4625661635053527E-3</v>
      </c>
    </row>
    <row r="24" spans="2:15">
      <c r="B24" s="74" t="s">
        <v>251</v>
      </c>
      <c r="C24" s="70" t="s">
        <v>252</v>
      </c>
      <c r="D24" s="75" t="s">
        <v>100</v>
      </c>
      <c r="E24" s="75" t="s">
        <v>218</v>
      </c>
      <c r="F24" s="70" t="s">
        <v>253</v>
      </c>
      <c r="G24" s="75" t="s">
        <v>234</v>
      </c>
      <c r="H24" s="75" t="s">
        <v>112</v>
      </c>
      <c r="I24" s="77">
        <v>98590.640398999996</v>
      </c>
      <c r="J24" s="79">
        <v>4751</v>
      </c>
      <c r="K24" s="70"/>
      <c r="L24" s="77">
        <v>4684.0413253199995</v>
      </c>
      <c r="M24" s="80">
        <v>7.9358963720656327E-4</v>
      </c>
      <c r="N24" s="80">
        <f t="shared" si="0"/>
        <v>5.9180220265987937E-3</v>
      </c>
      <c r="O24" s="80">
        <f>L24/'סכום נכסי הקרן'!$C$42</f>
        <v>1.4707825957114085E-3</v>
      </c>
    </row>
    <row r="25" spans="2:15">
      <c r="B25" s="74" t="s">
        <v>254</v>
      </c>
      <c r="C25" s="70" t="s">
        <v>255</v>
      </c>
      <c r="D25" s="75" t="s">
        <v>100</v>
      </c>
      <c r="E25" s="75" t="s">
        <v>218</v>
      </c>
      <c r="F25" s="70" t="s">
        <v>256</v>
      </c>
      <c r="G25" s="75" t="s">
        <v>257</v>
      </c>
      <c r="H25" s="75" t="s">
        <v>112</v>
      </c>
      <c r="I25" s="77">
        <v>21899.854657</v>
      </c>
      <c r="J25" s="79">
        <v>5400</v>
      </c>
      <c r="K25" s="77">
        <v>43.268856783000011</v>
      </c>
      <c r="L25" s="77">
        <v>1225.8610082779999</v>
      </c>
      <c r="M25" s="80">
        <v>2.1634429628285235E-4</v>
      </c>
      <c r="N25" s="80">
        <f t="shared" si="0"/>
        <v>1.548806243301492E-3</v>
      </c>
      <c r="O25" s="80">
        <f>L25/'סכום נכסי הקרן'!$C$42</f>
        <v>3.8491868677382931E-4</v>
      </c>
    </row>
    <row r="26" spans="2:15">
      <c r="B26" s="74" t="s">
        <v>258</v>
      </c>
      <c r="C26" s="70" t="s">
        <v>259</v>
      </c>
      <c r="D26" s="75" t="s">
        <v>100</v>
      </c>
      <c r="E26" s="75" t="s">
        <v>218</v>
      </c>
      <c r="F26" s="70" t="s">
        <v>260</v>
      </c>
      <c r="G26" s="75" t="s">
        <v>135</v>
      </c>
      <c r="H26" s="75" t="s">
        <v>112</v>
      </c>
      <c r="I26" s="77">
        <v>2163804.2419420001</v>
      </c>
      <c r="J26" s="79">
        <v>488.6</v>
      </c>
      <c r="K26" s="70"/>
      <c r="L26" s="77">
        <v>10572.347526104</v>
      </c>
      <c r="M26" s="80">
        <v>7.8215116988750481E-4</v>
      </c>
      <c r="N26" s="80">
        <f t="shared" si="0"/>
        <v>1.3357564800747426E-2</v>
      </c>
      <c r="O26" s="80">
        <f>L26/'סכום נכסי הקרן'!$C$42</f>
        <v>3.319702721910556E-3</v>
      </c>
    </row>
    <row r="27" spans="2:15">
      <c r="B27" s="74" t="s">
        <v>261</v>
      </c>
      <c r="C27" s="70" t="s">
        <v>262</v>
      </c>
      <c r="D27" s="75" t="s">
        <v>100</v>
      </c>
      <c r="E27" s="75" t="s">
        <v>218</v>
      </c>
      <c r="F27" s="70" t="s">
        <v>263</v>
      </c>
      <c r="G27" s="75" t="s">
        <v>234</v>
      </c>
      <c r="H27" s="75" t="s">
        <v>112</v>
      </c>
      <c r="I27" s="77">
        <v>16071.075875000002</v>
      </c>
      <c r="J27" s="79">
        <v>29700</v>
      </c>
      <c r="K27" s="70"/>
      <c r="L27" s="77">
        <v>4773.1095348319996</v>
      </c>
      <c r="M27" s="80">
        <v>6.7060472959580737E-4</v>
      </c>
      <c r="N27" s="80">
        <f t="shared" si="0"/>
        <v>6.0305546857178345E-3</v>
      </c>
      <c r="O27" s="80">
        <f>L27/'סכום נכסי הקרן'!$C$42</f>
        <v>1.4987498921725424E-3</v>
      </c>
    </row>
    <row r="28" spans="2:15">
      <c r="B28" s="74" t="s">
        <v>264</v>
      </c>
      <c r="C28" s="70" t="s">
        <v>265</v>
      </c>
      <c r="D28" s="75" t="s">
        <v>100</v>
      </c>
      <c r="E28" s="75" t="s">
        <v>218</v>
      </c>
      <c r="F28" s="70" t="s">
        <v>266</v>
      </c>
      <c r="G28" s="75" t="s">
        <v>267</v>
      </c>
      <c r="H28" s="75" t="s">
        <v>112</v>
      </c>
      <c r="I28" s="77">
        <v>49649.035397</v>
      </c>
      <c r="J28" s="79">
        <v>12650</v>
      </c>
      <c r="K28" s="77">
        <v>132.62170897899998</v>
      </c>
      <c r="L28" s="77">
        <v>6413.2246867060012</v>
      </c>
      <c r="M28" s="80">
        <v>4.9485712750637798E-4</v>
      </c>
      <c r="N28" s="80">
        <f t="shared" si="0"/>
        <v>8.1027476748105742E-3</v>
      </c>
      <c r="O28" s="80">
        <f>L28/'סכום נכסי הקרן'!$C$42</f>
        <v>2.0137438157528512E-3</v>
      </c>
    </row>
    <row r="29" spans="2:15">
      <c r="B29" s="74" t="s">
        <v>268</v>
      </c>
      <c r="C29" s="70" t="s">
        <v>269</v>
      </c>
      <c r="D29" s="75" t="s">
        <v>100</v>
      </c>
      <c r="E29" s="75" t="s">
        <v>218</v>
      </c>
      <c r="F29" s="70" t="s">
        <v>270</v>
      </c>
      <c r="G29" s="75" t="s">
        <v>267</v>
      </c>
      <c r="H29" s="75" t="s">
        <v>112</v>
      </c>
      <c r="I29" s="77">
        <v>987183.88615500007</v>
      </c>
      <c r="J29" s="79">
        <v>1755</v>
      </c>
      <c r="K29" s="70"/>
      <c r="L29" s="77">
        <v>17325.077202065</v>
      </c>
      <c r="M29" s="80">
        <v>7.9803951002005934E-4</v>
      </c>
      <c r="N29" s="80">
        <f t="shared" si="0"/>
        <v>2.1889257880819555E-2</v>
      </c>
      <c r="O29" s="80">
        <f>L29/'סכום נכסי הקרן'!$C$42</f>
        <v>5.4400506418275235E-3</v>
      </c>
    </row>
    <row r="30" spans="2:15">
      <c r="B30" s="74" t="s">
        <v>271</v>
      </c>
      <c r="C30" s="70" t="s">
        <v>272</v>
      </c>
      <c r="D30" s="75" t="s">
        <v>100</v>
      </c>
      <c r="E30" s="75" t="s">
        <v>218</v>
      </c>
      <c r="F30" s="70" t="s">
        <v>273</v>
      </c>
      <c r="G30" s="75" t="s">
        <v>274</v>
      </c>
      <c r="H30" s="75" t="s">
        <v>112</v>
      </c>
      <c r="I30" s="77">
        <v>209472.93346199996</v>
      </c>
      <c r="J30" s="79">
        <v>3560</v>
      </c>
      <c r="K30" s="77">
        <v>147.010618502</v>
      </c>
      <c r="L30" s="77">
        <v>7604.2470497200002</v>
      </c>
      <c r="M30" s="80">
        <v>8.2976115652262617E-4</v>
      </c>
      <c r="N30" s="80">
        <f t="shared" si="0"/>
        <v>9.6075372547801876E-3</v>
      </c>
      <c r="O30" s="80">
        <f>L30/'סכום נכסי הקרן'!$C$42</f>
        <v>2.3877232153697815E-3</v>
      </c>
    </row>
    <row r="31" spans="2:15">
      <c r="B31" s="74" t="s">
        <v>275</v>
      </c>
      <c r="C31" s="70" t="s">
        <v>276</v>
      </c>
      <c r="D31" s="75" t="s">
        <v>100</v>
      </c>
      <c r="E31" s="75" t="s">
        <v>218</v>
      </c>
      <c r="F31" s="70" t="s">
        <v>277</v>
      </c>
      <c r="G31" s="75" t="s">
        <v>274</v>
      </c>
      <c r="H31" s="75" t="s">
        <v>112</v>
      </c>
      <c r="I31" s="77">
        <v>173443.86838</v>
      </c>
      <c r="J31" s="79">
        <v>3020</v>
      </c>
      <c r="K31" s="70"/>
      <c r="L31" s="77">
        <v>5238.00482508</v>
      </c>
      <c r="M31" s="80">
        <v>8.2165242517474564E-4</v>
      </c>
      <c r="N31" s="80">
        <f t="shared" si="0"/>
        <v>6.617923664056587E-3</v>
      </c>
      <c r="O31" s="80">
        <f>L31/'סכום נכסי הקרן'!$C$42</f>
        <v>1.6447263800461311E-3</v>
      </c>
    </row>
    <row r="32" spans="2:15">
      <c r="B32" s="74" t="s">
        <v>278</v>
      </c>
      <c r="C32" s="70" t="s">
        <v>279</v>
      </c>
      <c r="D32" s="75" t="s">
        <v>100</v>
      </c>
      <c r="E32" s="75" t="s">
        <v>218</v>
      </c>
      <c r="F32" s="70" t="s">
        <v>280</v>
      </c>
      <c r="G32" s="75" t="s">
        <v>238</v>
      </c>
      <c r="H32" s="75" t="s">
        <v>112</v>
      </c>
      <c r="I32" s="77">
        <v>4016.048002</v>
      </c>
      <c r="J32" s="79">
        <v>117790</v>
      </c>
      <c r="K32" s="70"/>
      <c r="L32" s="77">
        <v>4730.5029415159997</v>
      </c>
      <c r="M32" s="80">
        <v>5.2140283756080903E-4</v>
      </c>
      <c r="N32" s="80">
        <f t="shared" si="0"/>
        <v>5.976723658147812E-3</v>
      </c>
      <c r="O32" s="80">
        <f>L32/'סכום נכסי הקרן'!$C$42</f>
        <v>1.4853714799085461E-3</v>
      </c>
    </row>
    <row r="33" spans="2:15">
      <c r="B33" s="74" t="s">
        <v>281</v>
      </c>
      <c r="C33" s="70" t="s">
        <v>282</v>
      </c>
      <c r="D33" s="75" t="s">
        <v>100</v>
      </c>
      <c r="E33" s="75" t="s">
        <v>218</v>
      </c>
      <c r="F33" s="70" t="s">
        <v>283</v>
      </c>
      <c r="G33" s="75" t="s">
        <v>284</v>
      </c>
      <c r="H33" s="75" t="s">
        <v>112</v>
      </c>
      <c r="I33" s="77">
        <v>38061.818227999996</v>
      </c>
      <c r="J33" s="79">
        <v>15300</v>
      </c>
      <c r="K33" s="70"/>
      <c r="L33" s="77">
        <v>5823.4581847179998</v>
      </c>
      <c r="M33" s="80">
        <v>3.4584408519650127E-4</v>
      </c>
      <c r="N33" s="80">
        <f t="shared" si="0"/>
        <v>7.3576109633882699E-3</v>
      </c>
      <c r="O33" s="80">
        <f>L33/'סכום נכסי הקרן'!$C$42</f>
        <v>1.8285579374881474E-3</v>
      </c>
    </row>
    <row r="34" spans="2:15">
      <c r="B34" s="74" t="s">
        <v>285</v>
      </c>
      <c r="C34" s="70" t="s">
        <v>286</v>
      </c>
      <c r="D34" s="75" t="s">
        <v>100</v>
      </c>
      <c r="E34" s="75" t="s">
        <v>218</v>
      </c>
      <c r="F34" s="70" t="s">
        <v>287</v>
      </c>
      <c r="G34" s="75" t="s">
        <v>288</v>
      </c>
      <c r="H34" s="75" t="s">
        <v>112</v>
      </c>
      <c r="I34" s="77">
        <v>196148.426228</v>
      </c>
      <c r="J34" s="79">
        <v>3197</v>
      </c>
      <c r="K34" s="70"/>
      <c r="L34" s="77">
        <v>6270.8651865219999</v>
      </c>
      <c r="M34" s="80">
        <v>1.7658423550408943E-4</v>
      </c>
      <c r="N34" s="80">
        <f t="shared" si="0"/>
        <v>7.9228844756474119E-3</v>
      </c>
      <c r="O34" s="80">
        <f>L34/'סכום נכסי הקרן'!$C$42</f>
        <v>1.9690431266122617E-3</v>
      </c>
    </row>
    <row r="35" spans="2:15">
      <c r="B35" s="74" t="s">
        <v>289</v>
      </c>
      <c r="C35" s="70" t="s">
        <v>290</v>
      </c>
      <c r="D35" s="75" t="s">
        <v>100</v>
      </c>
      <c r="E35" s="75" t="s">
        <v>218</v>
      </c>
      <c r="F35" s="70" t="s">
        <v>291</v>
      </c>
      <c r="G35" s="75" t="s">
        <v>267</v>
      </c>
      <c r="H35" s="75" t="s">
        <v>112</v>
      </c>
      <c r="I35" s="77">
        <v>1379423.2487270001</v>
      </c>
      <c r="J35" s="79">
        <v>2700</v>
      </c>
      <c r="K35" s="77">
        <v>623.46758176599997</v>
      </c>
      <c r="L35" s="77">
        <v>37867.895297392002</v>
      </c>
      <c r="M35" s="80">
        <v>8.9352163132999434E-4</v>
      </c>
      <c r="N35" s="80">
        <f t="shared" si="0"/>
        <v>4.7843949894185174E-2</v>
      </c>
      <c r="O35" s="80">
        <f>L35/'סכום נכסי הקרן'!$C$42</f>
        <v>1.1890467541043974E-2</v>
      </c>
    </row>
    <row r="36" spans="2:15">
      <c r="B36" s="74" t="s">
        <v>292</v>
      </c>
      <c r="C36" s="70" t="s">
        <v>293</v>
      </c>
      <c r="D36" s="75" t="s">
        <v>100</v>
      </c>
      <c r="E36" s="75" t="s">
        <v>218</v>
      </c>
      <c r="F36" s="70" t="s">
        <v>294</v>
      </c>
      <c r="G36" s="75" t="s">
        <v>234</v>
      </c>
      <c r="H36" s="75" t="s">
        <v>112</v>
      </c>
      <c r="I36" s="77">
        <v>1318302.541034</v>
      </c>
      <c r="J36" s="79">
        <v>992</v>
      </c>
      <c r="K36" s="77">
        <v>157.15969677000001</v>
      </c>
      <c r="L36" s="77">
        <v>13234.720903826001</v>
      </c>
      <c r="M36" s="80">
        <v>1.7463963384152326E-3</v>
      </c>
      <c r="N36" s="80">
        <f t="shared" si="0"/>
        <v>1.6721323401086553E-2</v>
      </c>
      <c r="O36" s="80">
        <f>L36/'סכום נכסי הקרן'!$C$42</f>
        <v>4.1556843359223409E-3</v>
      </c>
    </row>
    <row r="37" spans="2:15">
      <c r="B37" s="74" t="s">
        <v>295</v>
      </c>
      <c r="C37" s="70" t="s">
        <v>296</v>
      </c>
      <c r="D37" s="75" t="s">
        <v>100</v>
      </c>
      <c r="E37" s="75" t="s">
        <v>218</v>
      </c>
      <c r="F37" s="70" t="s">
        <v>297</v>
      </c>
      <c r="G37" s="75" t="s">
        <v>267</v>
      </c>
      <c r="H37" s="75" t="s">
        <v>112</v>
      </c>
      <c r="I37" s="77">
        <v>228371.473845</v>
      </c>
      <c r="J37" s="79">
        <v>11220</v>
      </c>
      <c r="K37" s="70"/>
      <c r="L37" s="77">
        <v>25623.279365446</v>
      </c>
      <c r="M37" s="80">
        <v>8.8794557926430082E-4</v>
      </c>
      <c r="N37" s="80">
        <f t="shared" si="0"/>
        <v>3.2373568281454962E-2</v>
      </c>
      <c r="O37" s="80">
        <f>L37/'סכום נכסי הקרן'!$C$42</f>
        <v>8.0456748176052084E-3</v>
      </c>
    </row>
    <row r="38" spans="2:15">
      <c r="B38" s="74" t="s">
        <v>298</v>
      </c>
      <c r="C38" s="70" t="s">
        <v>299</v>
      </c>
      <c r="D38" s="75" t="s">
        <v>100</v>
      </c>
      <c r="E38" s="75" t="s">
        <v>218</v>
      </c>
      <c r="F38" s="70" t="s">
        <v>300</v>
      </c>
      <c r="G38" s="75" t="s">
        <v>234</v>
      </c>
      <c r="H38" s="75" t="s">
        <v>112</v>
      </c>
      <c r="I38" s="77">
        <v>65583.112097000005</v>
      </c>
      <c r="J38" s="79">
        <v>22500</v>
      </c>
      <c r="K38" s="77">
        <v>359.04773275700001</v>
      </c>
      <c r="L38" s="77">
        <v>15115.247954651</v>
      </c>
      <c r="M38" s="80">
        <v>1.3809528783247055E-3</v>
      </c>
      <c r="N38" s="80">
        <f t="shared" si="0"/>
        <v>1.9097263264861539E-2</v>
      </c>
      <c r="O38" s="80">
        <f>L38/'סכום נכסי הקרן'!$C$42</f>
        <v>4.7461672682924906E-3</v>
      </c>
    </row>
    <row r="39" spans="2:15">
      <c r="B39" s="74" t="s">
        <v>301</v>
      </c>
      <c r="C39" s="70" t="s">
        <v>302</v>
      </c>
      <c r="D39" s="75" t="s">
        <v>100</v>
      </c>
      <c r="E39" s="75" t="s">
        <v>218</v>
      </c>
      <c r="F39" s="70" t="s">
        <v>303</v>
      </c>
      <c r="G39" s="75" t="s">
        <v>284</v>
      </c>
      <c r="H39" s="75" t="s">
        <v>112</v>
      </c>
      <c r="I39" s="77">
        <v>10103.305560000001</v>
      </c>
      <c r="J39" s="79">
        <v>37180</v>
      </c>
      <c r="K39" s="70"/>
      <c r="L39" s="77">
        <v>3756.4090071339997</v>
      </c>
      <c r="M39" s="80">
        <v>3.5229576215974658E-4</v>
      </c>
      <c r="N39" s="80">
        <f t="shared" si="0"/>
        <v>4.7460109126202885E-3</v>
      </c>
      <c r="O39" s="80">
        <f>L39/'סכום נכסי הקרן'!$C$42</f>
        <v>1.1795073113896614E-3</v>
      </c>
    </row>
    <row r="40" spans="2:15">
      <c r="B40" s="74" t="s">
        <v>304</v>
      </c>
      <c r="C40" s="70" t="s">
        <v>305</v>
      </c>
      <c r="D40" s="75" t="s">
        <v>100</v>
      </c>
      <c r="E40" s="75" t="s">
        <v>218</v>
      </c>
      <c r="F40" s="70" t="s">
        <v>306</v>
      </c>
      <c r="G40" s="75" t="s">
        <v>107</v>
      </c>
      <c r="H40" s="75" t="s">
        <v>112</v>
      </c>
      <c r="I40" s="77">
        <v>881403.65559500013</v>
      </c>
      <c r="J40" s="79">
        <v>1051</v>
      </c>
      <c r="K40" s="70"/>
      <c r="L40" s="77">
        <v>9263.5524212260007</v>
      </c>
      <c r="M40" s="80">
        <v>7.5088824697202574E-4</v>
      </c>
      <c r="N40" s="80">
        <f t="shared" si="0"/>
        <v>1.1703976004016745E-2</v>
      </c>
      <c r="O40" s="80">
        <f>L40/'סכום נכסי הקרן'!$C$42</f>
        <v>2.9087428417742846E-3</v>
      </c>
    </row>
    <row r="41" spans="2:15">
      <c r="B41" s="74" t="s">
        <v>307</v>
      </c>
      <c r="C41" s="70" t="s">
        <v>308</v>
      </c>
      <c r="D41" s="75" t="s">
        <v>100</v>
      </c>
      <c r="E41" s="75" t="s">
        <v>218</v>
      </c>
      <c r="F41" s="70" t="s">
        <v>309</v>
      </c>
      <c r="G41" s="75" t="s">
        <v>136</v>
      </c>
      <c r="H41" s="75" t="s">
        <v>112</v>
      </c>
      <c r="I41" s="77">
        <v>8412.7529880000002</v>
      </c>
      <c r="J41" s="79">
        <v>80520</v>
      </c>
      <c r="K41" s="70"/>
      <c r="L41" s="77">
        <v>6773.9487061599993</v>
      </c>
      <c r="M41" s="80">
        <v>1.324183275872197E-4</v>
      </c>
      <c r="N41" s="80">
        <f t="shared" si="0"/>
        <v>8.5585021279389675E-3</v>
      </c>
      <c r="O41" s="80">
        <f>L41/'סכום נכסי הקרן'!$C$42</f>
        <v>2.1270106664956247E-3</v>
      </c>
    </row>
    <row r="42" spans="2:15">
      <c r="B42" s="74" t="s">
        <v>310</v>
      </c>
      <c r="C42" s="70" t="s">
        <v>311</v>
      </c>
      <c r="D42" s="75" t="s">
        <v>100</v>
      </c>
      <c r="E42" s="75" t="s">
        <v>218</v>
      </c>
      <c r="F42" s="70" t="s">
        <v>312</v>
      </c>
      <c r="G42" s="75" t="s">
        <v>234</v>
      </c>
      <c r="H42" s="75" t="s">
        <v>112</v>
      </c>
      <c r="I42" s="77">
        <v>86326.153559000013</v>
      </c>
      <c r="J42" s="79">
        <v>20580</v>
      </c>
      <c r="K42" s="70"/>
      <c r="L42" s="77">
        <v>17765.922402350003</v>
      </c>
      <c r="M42" s="80">
        <v>7.1183465733772381E-4</v>
      </c>
      <c r="N42" s="80">
        <f t="shared" si="0"/>
        <v>2.2446240926956275E-2</v>
      </c>
      <c r="O42" s="80">
        <f>L42/'סכום נכסי הקרן'!$C$42</f>
        <v>5.5784754342129315E-3</v>
      </c>
    </row>
    <row r="43" spans="2:15">
      <c r="B43" s="74" t="s">
        <v>313</v>
      </c>
      <c r="C43" s="70" t="s">
        <v>314</v>
      </c>
      <c r="D43" s="75" t="s">
        <v>100</v>
      </c>
      <c r="E43" s="75" t="s">
        <v>218</v>
      </c>
      <c r="F43" s="70" t="s">
        <v>315</v>
      </c>
      <c r="G43" s="75" t="s">
        <v>267</v>
      </c>
      <c r="H43" s="75" t="s">
        <v>112</v>
      </c>
      <c r="I43" s="77">
        <v>1177020.795962</v>
      </c>
      <c r="J43" s="79">
        <v>2975</v>
      </c>
      <c r="K43" s="70"/>
      <c r="L43" s="77">
        <v>35016.368679861996</v>
      </c>
      <c r="M43" s="80">
        <v>8.8043710957011478E-4</v>
      </c>
      <c r="N43" s="80">
        <f t="shared" si="0"/>
        <v>4.4241206843914908E-2</v>
      </c>
      <c r="O43" s="80">
        <f>L43/'סכום נכסי הקרן'!$C$42</f>
        <v>1.0995092067390475E-2</v>
      </c>
    </row>
    <row r="44" spans="2:15">
      <c r="B44" s="74" t="s">
        <v>316</v>
      </c>
      <c r="C44" s="70" t="s">
        <v>317</v>
      </c>
      <c r="D44" s="75" t="s">
        <v>100</v>
      </c>
      <c r="E44" s="75" t="s">
        <v>218</v>
      </c>
      <c r="F44" s="70" t="s">
        <v>318</v>
      </c>
      <c r="G44" s="75" t="s">
        <v>319</v>
      </c>
      <c r="H44" s="75" t="s">
        <v>112</v>
      </c>
      <c r="I44" s="77">
        <v>111708.946612</v>
      </c>
      <c r="J44" s="79">
        <v>8105</v>
      </c>
      <c r="K44" s="70"/>
      <c r="L44" s="77">
        <v>9054.0101229989996</v>
      </c>
      <c r="M44" s="80">
        <v>9.5926657425355764E-4</v>
      </c>
      <c r="N44" s="80">
        <f t="shared" si="0"/>
        <v>1.143923112875098E-2</v>
      </c>
      <c r="O44" s="80">
        <f>L44/'סכום נכסי הקרן'!$C$42</f>
        <v>2.8429468455622767E-3</v>
      </c>
    </row>
    <row r="45" spans="2:15">
      <c r="B45" s="74" t="s">
        <v>320</v>
      </c>
      <c r="C45" s="70" t="s">
        <v>321</v>
      </c>
      <c r="D45" s="75" t="s">
        <v>100</v>
      </c>
      <c r="E45" s="75" t="s">
        <v>218</v>
      </c>
      <c r="F45" s="70" t="s">
        <v>322</v>
      </c>
      <c r="G45" s="75" t="s">
        <v>257</v>
      </c>
      <c r="H45" s="75" t="s">
        <v>112</v>
      </c>
      <c r="I45" s="77">
        <v>472543.46673300001</v>
      </c>
      <c r="J45" s="79">
        <v>671</v>
      </c>
      <c r="K45" s="70"/>
      <c r="L45" s="77">
        <v>3170.7666617760001</v>
      </c>
      <c r="M45" s="80">
        <v>9.8393040414635488E-4</v>
      </c>
      <c r="N45" s="80">
        <f t="shared" si="0"/>
        <v>4.0060848404905036E-3</v>
      </c>
      <c r="O45" s="80">
        <f>L45/'סכום נכסי הקרן'!$C$42</f>
        <v>9.9561641268899491E-4</v>
      </c>
    </row>
    <row r="46" spans="2:15">
      <c r="B46" s="74" t="s">
        <v>323</v>
      </c>
      <c r="C46" s="70" t="s">
        <v>324</v>
      </c>
      <c r="D46" s="75" t="s">
        <v>100</v>
      </c>
      <c r="E46" s="75" t="s">
        <v>218</v>
      </c>
      <c r="F46" s="70" t="s">
        <v>325</v>
      </c>
      <c r="G46" s="75" t="s">
        <v>326</v>
      </c>
      <c r="H46" s="75" t="s">
        <v>112</v>
      </c>
      <c r="I46" s="77">
        <v>491239.67399400001</v>
      </c>
      <c r="J46" s="79">
        <v>2537</v>
      </c>
      <c r="K46" s="77">
        <v>96.254484152999993</v>
      </c>
      <c r="L46" s="77">
        <v>12559.005013374999</v>
      </c>
      <c r="M46" s="80">
        <v>1.3750647549980722E-3</v>
      </c>
      <c r="N46" s="80">
        <f t="shared" si="0"/>
        <v>1.5867594485033776E-2</v>
      </c>
      <c r="O46" s="80">
        <f>L46/'סכום נכסי הקרן'!$C$42</f>
        <v>3.9435104667575396E-3</v>
      </c>
    </row>
    <row r="47" spans="2:15">
      <c r="B47" s="76"/>
      <c r="C47" s="70"/>
      <c r="D47" s="70"/>
      <c r="E47" s="70"/>
      <c r="F47" s="70"/>
      <c r="G47" s="70"/>
      <c r="H47" s="70"/>
      <c r="I47" s="77"/>
      <c r="J47" s="79"/>
      <c r="K47" s="70"/>
      <c r="L47" s="70"/>
      <c r="M47" s="70"/>
      <c r="N47" s="80"/>
      <c r="O47" s="70"/>
    </row>
    <row r="48" spans="2:15">
      <c r="B48" s="72" t="s">
        <v>327</v>
      </c>
      <c r="C48" s="73"/>
      <c r="D48" s="73"/>
      <c r="E48" s="73"/>
      <c r="F48" s="73"/>
      <c r="G48" s="73"/>
      <c r="H48" s="73"/>
      <c r="I48" s="81"/>
      <c r="J48" s="83"/>
      <c r="K48" s="81">
        <v>400.34436602800002</v>
      </c>
      <c r="L48" s="81">
        <v>177969.85112815996</v>
      </c>
      <c r="M48" s="73"/>
      <c r="N48" s="84">
        <f t="shared" si="0"/>
        <v>0.22485486909640051</v>
      </c>
      <c r="O48" s="84">
        <f>L48/'סכום נכסי הקרן'!$C$42</f>
        <v>5.5882290829867037E-2</v>
      </c>
    </row>
    <row r="49" spans="2:15">
      <c r="B49" s="74" t="s">
        <v>328</v>
      </c>
      <c r="C49" s="70" t="s">
        <v>329</v>
      </c>
      <c r="D49" s="75" t="s">
        <v>100</v>
      </c>
      <c r="E49" s="75" t="s">
        <v>218</v>
      </c>
      <c r="F49" s="70" t="s">
        <v>330</v>
      </c>
      <c r="G49" s="75" t="s">
        <v>257</v>
      </c>
      <c r="H49" s="75" t="s">
        <v>112</v>
      </c>
      <c r="I49" s="77">
        <v>260660.05232999998</v>
      </c>
      <c r="J49" s="79">
        <v>895.2</v>
      </c>
      <c r="K49" s="70"/>
      <c r="L49" s="77">
        <v>2333.4287884280002</v>
      </c>
      <c r="M49" s="80">
        <v>1.2368778963221404E-3</v>
      </c>
      <c r="N49" s="80">
        <f t="shared" si="0"/>
        <v>2.9481556648036692E-3</v>
      </c>
      <c r="O49" s="80">
        <f>L49/'סכום נכסי הקרן'!$C$42</f>
        <v>7.3269346105041028E-4</v>
      </c>
    </row>
    <row r="50" spans="2:15">
      <c r="B50" s="74" t="s">
        <v>331</v>
      </c>
      <c r="C50" s="70" t="s">
        <v>332</v>
      </c>
      <c r="D50" s="75" t="s">
        <v>100</v>
      </c>
      <c r="E50" s="75" t="s">
        <v>218</v>
      </c>
      <c r="F50" s="70" t="s">
        <v>333</v>
      </c>
      <c r="G50" s="75" t="s">
        <v>274</v>
      </c>
      <c r="H50" s="75" t="s">
        <v>112</v>
      </c>
      <c r="I50" s="77">
        <v>10630.44289</v>
      </c>
      <c r="J50" s="79">
        <v>8831</v>
      </c>
      <c r="K50" s="70"/>
      <c r="L50" s="77">
        <v>938.77441158199997</v>
      </c>
      <c r="M50" s="80">
        <v>7.2439563287359865E-4</v>
      </c>
      <c r="N50" s="80">
        <f t="shared" si="0"/>
        <v>1.186088520551225E-3</v>
      </c>
      <c r="O50" s="80">
        <f>L50/'סכום נכסי הקרן'!$C$42</f>
        <v>2.9477388647071695E-4</v>
      </c>
    </row>
    <row r="51" spans="2:15">
      <c r="B51" s="74" t="s">
        <v>334</v>
      </c>
      <c r="C51" s="70" t="s">
        <v>335</v>
      </c>
      <c r="D51" s="75" t="s">
        <v>100</v>
      </c>
      <c r="E51" s="75" t="s">
        <v>218</v>
      </c>
      <c r="F51" s="70" t="s">
        <v>336</v>
      </c>
      <c r="G51" s="75" t="s">
        <v>326</v>
      </c>
      <c r="H51" s="75" t="s">
        <v>112</v>
      </c>
      <c r="I51" s="77">
        <v>298500.72278499999</v>
      </c>
      <c r="J51" s="79">
        <v>1220</v>
      </c>
      <c r="K51" s="77">
        <v>44.759586341000002</v>
      </c>
      <c r="L51" s="77">
        <v>3686.4684043120001</v>
      </c>
      <c r="M51" s="80">
        <v>2.3860965423594381E-3</v>
      </c>
      <c r="N51" s="80">
        <f t="shared" si="0"/>
        <v>4.6576449057243278E-3</v>
      </c>
      <c r="O51" s="80">
        <f>L51/'סכום נכסי הקרן'!$C$42</f>
        <v>1.1575460573742234E-3</v>
      </c>
    </row>
    <row r="52" spans="2:15">
      <c r="B52" s="74" t="s">
        <v>337</v>
      </c>
      <c r="C52" s="70" t="s">
        <v>338</v>
      </c>
      <c r="D52" s="75" t="s">
        <v>100</v>
      </c>
      <c r="E52" s="75" t="s">
        <v>218</v>
      </c>
      <c r="F52" s="70" t="s">
        <v>339</v>
      </c>
      <c r="G52" s="75" t="s">
        <v>110</v>
      </c>
      <c r="H52" s="75" t="s">
        <v>112</v>
      </c>
      <c r="I52" s="77">
        <v>44310.408803999999</v>
      </c>
      <c r="J52" s="79">
        <v>703.5</v>
      </c>
      <c r="K52" s="77">
        <v>7.184755601</v>
      </c>
      <c r="L52" s="77">
        <v>318.90848154100001</v>
      </c>
      <c r="M52" s="80">
        <v>2.2452370392835483E-4</v>
      </c>
      <c r="N52" s="80">
        <f t="shared" si="0"/>
        <v>4.0292287944318635E-4</v>
      </c>
      <c r="O52" s="80">
        <f>L52/'סכום נכסי הקרן'!$C$42</f>
        <v>1.0013682879777157E-4</v>
      </c>
    </row>
    <row r="53" spans="2:15">
      <c r="B53" s="74" t="s">
        <v>340</v>
      </c>
      <c r="C53" s="70" t="s">
        <v>341</v>
      </c>
      <c r="D53" s="75" t="s">
        <v>100</v>
      </c>
      <c r="E53" s="75" t="s">
        <v>218</v>
      </c>
      <c r="F53" s="70" t="s">
        <v>342</v>
      </c>
      <c r="G53" s="75" t="s">
        <v>343</v>
      </c>
      <c r="H53" s="75" t="s">
        <v>112</v>
      </c>
      <c r="I53" s="77">
        <v>7416.0942089999999</v>
      </c>
      <c r="J53" s="79">
        <v>3174</v>
      </c>
      <c r="K53" s="70"/>
      <c r="L53" s="77">
        <v>235.386830205</v>
      </c>
      <c r="M53" s="80">
        <v>1.3157808824363297E-4</v>
      </c>
      <c r="N53" s="80">
        <f t="shared" si="0"/>
        <v>2.9739798374415349E-4</v>
      </c>
      <c r="O53" s="80">
        <f>L53/'סכום נכסי הקרן'!$C$42</f>
        <v>7.3911144048571984E-5</v>
      </c>
    </row>
    <row r="54" spans="2:15">
      <c r="B54" s="74" t="s">
        <v>344</v>
      </c>
      <c r="C54" s="70" t="s">
        <v>345</v>
      </c>
      <c r="D54" s="75" t="s">
        <v>100</v>
      </c>
      <c r="E54" s="75" t="s">
        <v>218</v>
      </c>
      <c r="F54" s="70" t="s">
        <v>346</v>
      </c>
      <c r="G54" s="75" t="s">
        <v>347</v>
      </c>
      <c r="H54" s="75" t="s">
        <v>112</v>
      </c>
      <c r="I54" s="77">
        <v>18225.621942000002</v>
      </c>
      <c r="J54" s="79">
        <v>9714</v>
      </c>
      <c r="K54" s="70"/>
      <c r="L54" s="77">
        <v>1770.4369154179999</v>
      </c>
      <c r="M54" s="80">
        <v>8.443044513083887E-4</v>
      </c>
      <c r="N54" s="80">
        <f t="shared" si="0"/>
        <v>2.2368471869601962E-3</v>
      </c>
      <c r="O54" s="80">
        <f>L54/'סכום נכסי הקרן'!$C$42</f>
        <v>5.5591477981332558E-4</v>
      </c>
    </row>
    <row r="55" spans="2:15">
      <c r="B55" s="74" t="s">
        <v>348</v>
      </c>
      <c r="C55" s="70" t="s">
        <v>349</v>
      </c>
      <c r="D55" s="75" t="s">
        <v>100</v>
      </c>
      <c r="E55" s="75" t="s">
        <v>218</v>
      </c>
      <c r="F55" s="70" t="s">
        <v>350</v>
      </c>
      <c r="G55" s="75" t="s">
        <v>257</v>
      </c>
      <c r="H55" s="75" t="s">
        <v>112</v>
      </c>
      <c r="I55" s="77">
        <v>24848.903276000001</v>
      </c>
      <c r="J55" s="79">
        <v>14130</v>
      </c>
      <c r="K55" s="70"/>
      <c r="L55" s="77">
        <v>3511.1500328749999</v>
      </c>
      <c r="M55" s="80">
        <v>1.9653444476292075E-3</v>
      </c>
      <c r="N55" s="80">
        <f t="shared" si="0"/>
        <v>4.4361400316697179E-3</v>
      </c>
      <c r="O55" s="80">
        <f>L55/'סכום נכסי הקרן'!$C$42</f>
        <v>1.1024963275556266E-3</v>
      </c>
    </row>
    <row r="56" spans="2:15">
      <c r="B56" s="74" t="s">
        <v>351</v>
      </c>
      <c r="C56" s="70" t="s">
        <v>352</v>
      </c>
      <c r="D56" s="75" t="s">
        <v>100</v>
      </c>
      <c r="E56" s="75" t="s">
        <v>218</v>
      </c>
      <c r="F56" s="70" t="s">
        <v>353</v>
      </c>
      <c r="G56" s="75" t="s">
        <v>238</v>
      </c>
      <c r="H56" s="75" t="s">
        <v>112</v>
      </c>
      <c r="I56" s="77">
        <v>19881.034875000001</v>
      </c>
      <c r="J56" s="79">
        <v>8579</v>
      </c>
      <c r="K56" s="70"/>
      <c r="L56" s="77">
        <v>1705.59398194</v>
      </c>
      <c r="M56" s="80">
        <v>5.4721903134777024E-4</v>
      </c>
      <c r="N56" s="80">
        <f t="shared" si="0"/>
        <v>2.1549217977631084E-3</v>
      </c>
      <c r="O56" s="80">
        <f>L56/'סכום נכסי הקרן'!$C$42</f>
        <v>5.355541870280347E-4</v>
      </c>
    </row>
    <row r="57" spans="2:15">
      <c r="B57" s="74" t="s">
        <v>354</v>
      </c>
      <c r="C57" s="70" t="s">
        <v>355</v>
      </c>
      <c r="D57" s="75" t="s">
        <v>100</v>
      </c>
      <c r="E57" s="75" t="s">
        <v>218</v>
      </c>
      <c r="F57" s="70" t="s">
        <v>356</v>
      </c>
      <c r="G57" s="75" t="s">
        <v>257</v>
      </c>
      <c r="H57" s="75" t="s">
        <v>112</v>
      </c>
      <c r="I57" s="77">
        <v>5085.9886740000002</v>
      </c>
      <c r="J57" s="79">
        <v>3120</v>
      </c>
      <c r="K57" s="77">
        <v>4.6490310450000001</v>
      </c>
      <c r="L57" s="77">
        <v>163.33187767499999</v>
      </c>
      <c r="M57" s="80">
        <v>8.843505892785728E-5</v>
      </c>
      <c r="N57" s="80">
        <f t="shared" si="0"/>
        <v>2.0636061524507461E-4</v>
      </c>
      <c r="O57" s="80">
        <f>L57/'סכום נכסי הקרן'!$C$42</f>
        <v>5.1285987104915914E-5</v>
      </c>
    </row>
    <row r="58" spans="2:15">
      <c r="B58" s="74" t="s">
        <v>357</v>
      </c>
      <c r="C58" s="70" t="s">
        <v>358</v>
      </c>
      <c r="D58" s="75" t="s">
        <v>100</v>
      </c>
      <c r="E58" s="75" t="s">
        <v>218</v>
      </c>
      <c r="F58" s="70" t="s">
        <v>359</v>
      </c>
      <c r="G58" s="75" t="s">
        <v>343</v>
      </c>
      <c r="H58" s="75" t="s">
        <v>112</v>
      </c>
      <c r="I58" s="77">
        <v>1452.0995909999997</v>
      </c>
      <c r="J58" s="79">
        <v>4494</v>
      </c>
      <c r="K58" s="70"/>
      <c r="L58" s="77">
        <v>65.257355621000016</v>
      </c>
      <c r="M58" s="80">
        <v>8.0219698010124431E-5</v>
      </c>
      <c r="N58" s="80">
        <f t="shared" si="0"/>
        <v>8.2448988200650657E-5</v>
      </c>
      <c r="O58" s="80">
        <f>L58/'סכום נכסי הקרן'!$C$42</f>
        <v>2.0490720773681444E-5</v>
      </c>
    </row>
    <row r="59" spans="2:15">
      <c r="B59" s="74" t="s">
        <v>360</v>
      </c>
      <c r="C59" s="70" t="s">
        <v>361</v>
      </c>
      <c r="D59" s="75" t="s">
        <v>100</v>
      </c>
      <c r="E59" s="75" t="s">
        <v>218</v>
      </c>
      <c r="F59" s="70" t="s">
        <v>362</v>
      </c>
      <c r="G59" s="75" t="s">
        <v>220</v>
      </c>
      <c r="H59" s="75" t="s">
        <v>112</v>
      </c>
      <c r="I59" s="77">
        <v>1077047.502717</v>
      </c>
      <c r="J59" s="79">
        <v>98.1</v>
      </c>
      <c r="K59" s="70"/>
      <c r="L59" s="77">
        <v>1056.583600185</v>
      </c>
      <c r="M59" s="80">
        <v>3.3589350614763355E-4</v>
      </c>
      <c r="N59" s="80">
        <f t="shared" si="0"/>
        <v>1.3349337857113603E-3</v>
      </c>
      <c r="O59" s="80">
        <f>L59/'סכום נכסי הקרן'!$C$42</f>
        <v>3.3176581121645732E-4</v>
      </c>
    </row>
    <row r="60" spans="2:15">
      <c r="B60" s="74" t="s">
        <v>363</v>
      </c>
      <c r="C60" s="70" t="s">
        <v>364</v>
      </c>
      <c r="D60" s="75" t="s">
        <v>100</v>
      </c>
      <c r="E60" s="75" t="s">
        <v>218</v>
      </c>
      <c r="F60" s="70" t="s">
        <v>365</v>
      </c>
      <c r="G60" s="75" t="s">
        <v>343</v>
      </c>
      <c r="H60" s="75" t="s">
        <v>112</v>
      </c>
      <c r="I60" s="77">
        <v>211566.05624400001</v>
      </c>
      <c r="J60" s="79">
        <v>1185</v>
      </c>
      <c r="K60" s="70"/>
      <c r="L60" s="77">
        <v>2507.0577664950001</v>
      </c>
      <c r="M60" s="80">
        <v>1.1856115056436093E-3</v>
      </c>
      <c r="N60" s="80">
        <f t="shared" si="0"/>
        <v>3.1675260856199598E-3</v>
      </c>
      <c r="O60" s="80">
        <f>L60/'סכום נכסי הקרן'!$C$42</f>
        <v>7.8721272365206028E-4</v>
      </c>
    </row>
    <row r="61" spans="2:15">
      <c r="B61" s="74" t="s">
        <v>366</v>
      </c>
      <c r="C61" s="70" t="s">
        <v>367</v>
      </c>
      <c r="D61" s="75" t="s">
        <v>100</v>
      </c>
      <c r="E61" s="75" t="s">
        <v>218</v>
      </c>
      <c r="F61" s="70" t="s">
        <v>368</v>
      </c>
      <c r="G61" s="75" t="s">
        <v>238</v>
      </c>
      <c r="H61" s="75" t="s">
        <v>112</v>
      </c>
      <c r="I61" s="77">
        <v>3275045.7381000002</v>
      </c>
      <c r="J61" s="79">
        <v>60.9</v>
      </c>
      <c r="K61" s="70"/>
      <c r="L61" s="77">
        <v>1994.5028544199999</v>
      </c>
      <c r="M61" s="80">
        <v>2.5890598153875139E-3</v>
      </c>
      <c r="N61" s="80">
        <f t="shared" si="0"/>
        <v>2.519941863186988E-3</v>
      </c>
      <c r="O61" s="80">
        <f>L61/'סכום נכסי הקרן'!$C$42</f>
        <v>6.2627117944508202E-4</v>
      </c>
    </row>
    <row r="62" spans="2:15">
      <c r="B62" s="74" t="s">
        <v>369</v>
      </c>
      <c r="C62" s="70" t="s">
        <v>370</v>
      </c>
      <c r="D62" s="75" t="s">
        <v>100</v>
      </c>
      <c r="E62" s="75" t="s">
        <v>218</v>
      </c>
      <c r="F62" s="70" t="s">
        <v>371</v>
      </c>
      <c r="G62" s="75" t="s">
        <v>214</v>
      </c>
      <c r="H62" s="75" t="s">
        <v>112</v>
      </c>
      <c r="I62" s="77">
        <v>187652.77479299999</v>
      </c>
      <c r="J62" s="79">
        <v>762</v>
      </c>
      <c r="K62" s="70"/>
      <c r="L62" s="77">
        <v>1429.914143926</v>
      </c>
      <c r="M62" s="80">
        <v>1.0558729890003406E-3</v>
      </c>
      <c r="N62" s="80">
        <f t="shared" si="0"/>
        <v>1.8066158712468467E-3</v>
      </c>
      <c r="O62" s="80">
        <f>L62/'סכום נכסי הקרן'!$C$42</f>
        <v>4.4899109341317816E-4</v>
      </c>
    </row>
    <row r="63" spans="2:15">
      <c r="B63" s="74" t="s">
        <v>372</v>
      </c>
      <c r="C63" s="70" t="s">
        <v>373</v>
      </c>
      <c r="D63" s="75" t="s">
        <v>100</v>
      </c>
      <c r="E63" s="75" t="s">
        <v>218</v>
      </c>
      <c r="F63" s="70" t="s">
        <v>374</v>
      </c>
      <c r="G63" s="75" t="s">
        <v>108</v>
      </c>
      <c r="H63" s="75" t="s">
        <v>112</v>
      </c>
      <c r="I63" s="77">
        <v>11436.022209000001</v>
      </c>
      <c r="J63" s="79">
        <v>3586</v>
      </c>
      <c r="K63" s="70"/>
      <c r="L63" s="77">
        <v>410.09575641699996</v>
      </c>
      <c r="M63" s="80">
        <v>4.178546737078721E-4</v>
      </c>
      <c r="N63" s="80">
        <f t="shared" si="0"/>
        <v>5.1813285813072905E-4</v>
      </c>
      <c r="O63" s="80">
        <f>L63/'סכום נכסי הקרן'!$C$42</f>
        <v>1.2876950889668389E-4</v>
      </c>
    </row>
    <row r="64" spans="2:15">
      <c r="B64" s="74" t="s">
        <v>375</v>
      </c>
      <c r="C64" s="70" t="s">
        <v>376</v>
      </c>
      <c r="D64" s="75" t="s">
        <v>100</v>
      </c>
      <c r="E64" s="75" t="s">
        <v>218</v>
      </c>
      <c r="F64" s="70" t="s">
        <v>377</v>
      </c>
      <c r="G64" s="75" t="s">
        <v>133</v>
      </c>
      <c r="H64" s="75" t="s">
        <v>112</v>
      </c>
      <c r="I64" s="77">
        <v>17082.837441</v>
      </c>
      <c r="J64" s="79">
        <v>14230</v>
      </c>
      <c r="K64" s="70"/>
      <c r="L64" s="77">
        <v>2430.8877678200001</v>
      </c>
      <c r="M64" s="80">
        <v>6.6459238215744467E-4</v>
      </c>
      <c r="N64" s="80">
        <f t="shared" si="0"/>
        <v>3.071289588412315E-3</v>
      </c>
      <c r="O64" s="80">
        <f>L64/'סכום נכסי הקרן'!$C$42</f>
        <v>7.6329544782424773E-4</v>
      </c>
    </row>
    <row r="65" spans="2:15">
      <c r="B65" s="74" t="s">
        <v>378</v>
      </c>
      <c r="C65" s="70" t="s">
        <v>379</v>
      </c>
      <c r="D65" s="75" t="s">
        <v>100</v>
      </c>
      <c r="E65" s="75" t="s">
        <v>218</v>
      </c>
      <c r="F65" s="70" t="s">
        <v>380</v>
      </c>
      <c r="G65" s="75" t="s">
        <v>257</v>
      </c>
      <c r="H65" s="75" t="s">
        <v>112</v>
      </c>
      <c r="I65" s="77">
        <v>20345.310609</v>
      </c>
      <c r="J65" s="79">
        <v>20430</v>
      </c>
      <c r="K65" s="70"/>
      <c r="L65" s="77">
        <v>4156.5469574899998</v>
      </c>
      <c r="M65" s="80">
        <v>1.0875267746394018E-3</v>
      </c>
      <c r="N65" s="80">
        <f t="shared" si="0"/>
        <v>5.2515626444302396E-3</v>
      </c>
      <c r="O65" s="80">
        <f>L65/'סכום נכסי הקרן'!$C$42</f>
        <v>1.3051500827473703E-3</v>
      </c>
    </row>
    <row r="66" spans="2:15">
      <c r="B66" s="74" t="s">
        <v>381</v>
      </c>
      <c r="C66" s="70" t="s">
        <v>382</v>
      </c>
      <c r="D66" s="75" t="s">
        <v>100</v>
      </c>
      <c r="E66" s="75" t="s">
        <v>218</v>
      </c>
      <c r="F66" s="70" t="s">
        <v>383</v>
      </c>
      <c r="G66" s="75" t="s">
        <v>109</v>
      </c>
      <c r="H66" s="75" t="s">
        <v>112</v>
      </c>
      <c r="I66" s="77">
        <v>14334.839459000003</v>
      </c>
      <c r="J66" s="79">
        <v>26300</v>
      </c>
      <c r="K66" s="70"/>
      <c r="L66" s="77">
        <v>3770.062777653</v>
      </c>
      <c r="M66" s="80">
        <v>2.4658182263077115E-3</v>
      </c>
      <c r="N66" s="80">
        <f t="shared" si="0"/>
        <v>4.7632616815750329E-3</v>
      </c>
      <c r="O66" s="80">
        <f>L66/'סכום נכסי הקרן'!$C$42</f>
        <v>1.1837945767339336E-3</v>
      </c>
    </row>
    <row r="67" spans="2:15">
      <c r="B67" s="74" t="s">
        <v>384</v>
      </c>
      <c r="C67" s="70" t="s">
        <v>385</v>
      </c>
      <c r="D67" s="75" t="s">
        <v>100</v>
      </c>
      <c r="E67" s="75" t="s">
        <v>218</v>
      </c>
      <c r="F67" s="70" t="s">
        <v>386</v>
      </c>
      <c r="G67" s="75" t="s">
        <v>257</v>
      </c>
      <c r="H67" s="75" t="s">
        <v>112</v>
      </c>
      <c r="I67" s="77">
        <v>13159.137557000002</v>
      </c>
      <c r="J67" s="79">
        <v>7144</v>
      </c>
      <c r="K67" s="77">
        <v>16.864263816999998</v>
      </c>
      <c r="L67" s="77">
        <v>956.95305092299998</v>
      </c>
      <c r="M67" s="80">
        <v>4.2160646490022703E-4</v>
      </c>
      <c r="N67" s="80">
        <f t="shared" si="0"/>
        <v>1.2090562060522243E-3</v>
      </c>
      <c r="O67" s="80">
        <f>L67/'סכום נכסי הקרן'!$C$42</f>
        <v>3.0048195446147726E-4</v>
      </c>
    </row>
    <row r="68" spans="2:15">
      <c r="B68" s="74" t="s">
        <v>387</v>
      </c>
      <c r="C68" s="70" t="s">
        <v>388</v>
      </c>
      <c r="D68" s="75" t="s">
        <v>100</v>
      </c>
      <c r="E68" s="75" t="s">
        <v>218</v>
      </c>
      <c r="F68" s="70" t="s">
        <v>389</v>
      </c>
      <c r="G68" s="75" t="s">
        <v>390</v>
      </c>
      <c r="H68" s="75" t="s">
        <v>112</v>
      </c>
      <c r="I68" s="77">
        <v>186640.84634600003</v>
      </c>
      <c r="J68" s="79">
        <v>3650</v>
      </c>
      <c r="K68" s="77">
        <v>75.682303398999991</v>
      </c>
      <c r="L68" s="77">
        <v>6888.0731950230002</v>
      </c>
      <c r="M68" s="80">
        <v>2.6097373403843284E-3</v>
      </c>
      <c r="N68" s="80">
        <f t="shared" si="0"/>
        <v>8.7026919828009815E-3</v>
      </c>
      <c r="O68" s="80">
        <f>L68/'סכום נכסי הקרן'!$C$42</f>
        <v>2.1628456005421759E-3</v>
      </c>
    </row>
    <row r="69" spans="2:15">
      <c r="B69" s="74" t="s">
        <v>391</v>
      </c>
      <c r="C69" s="70" t="s">
        <v>392</v>
      </c>
      <c r="D69" s="75" t="s">
        <v>100</v>
      </c>
      <c r="E69" s="75" t="s">
        <v>218</v>
      </c>
      <c r="F69" s="70" t="s">
        <v>393</v>
      </c>
      <c r="G69" s="75" t="s">
        <v>134</v>
      </c>
      <c r="H69" s="75" t="s">
        <v>112</v>
      </c>
      <c r="I69" s="77">
        <v>85932.792711000002</v>
      </c>
      <c r="J69" s="79">
        <v>1985</v>
      </c>
      <c r="K69" s="70"/>
      <c r="L69" s="77">
        <v>1705.7659353050001</v>
      </c>
      <c r="M69" s="80">
        <v>6.5042632770421376E-4</v>
      </c>
      <c r="N69" s="80">
        <f t="shared" si="0"/>
        <v>2.155139051141322E-3</v>
      </c>
      <c r="O69" s="80">
        <f>L69/'סכום נכסי הקרן'!$C$42</f>
        <v>5.3560818015041577E-4</v>
      </c>
    </row>
    <row r="70" spans="2:15">
      <c r="B70" s="74" t="s">
        <v>394</v>
      </c>
      <c r="C70" s="70" t="s">
        <v>395</v>
      </c>
      <c r="D70" s="75" t="s">
        <v>100</v>
      </c>
      <c r="E70" s="75" t="s">
        <v>218</v>
      </c>
      <c r="F70" s="70" t="s">
        <v>396</v>
      </c>
      <c r="G70" s="75" t="s">
        <v>390</v>
      </c>
      <c r="H70" s="75" t="s">
        <v>112</v>
      </c>
      <c r="I70" s="77">
        <v>47605.987115000004</v>
      </c>
      <c r="J70" s="79">
        <v>14920</v>
      </c>
      <c r="K70" s="77">
        <v>59.507483893999996</v>
      </c>
      <c r="L70" s="77">
        <v>7162.3207614869998</v>
      </c>
      <c r="M70" s="80">
        <v>2.0759018720317738E-3</v>
      </c>
      <c r="N70" s="80">
        <f t="shared" si="0"/>
        <v>9.0491883149963828E-3</v>
      </c>
      <c r="O70" s="80">
        <f>L70/'סכום נכסי הקרן'!$C$42</f>
        <v>2.2489589628413229E-3</v>
      </c>
    </row>
    <row r="71" spans="2:15">
      <c r="B71" s="74" t="s">
        <v>397</v>
      </c>
      <c r="C71" s="70" t="s">
        <v>398</v>
      </c>
      <c r="D71" s="75" t="s">
        <v>100</v>
      </c>
      <c r="E71" s="75" t="s">
        <v>218</v>
      </c>
      <c r="F71" s="70" t="s">
        <v>399</v>
      </c>
      <c r="G71" s="75" t="s">
        <v>347</v>
      </c>
      <c r="H71" s="75" t="s">
        <v>112</v>
      </c>
      <c r="I71" s="77">
        <v>17091.160661999998</v>
      </c>
      <c r="J71" s="79">
        <v>16530</v>
      </c>
      <c r="K71" s="70"/>
      <c r="L71" s="77">
        <v>2825.1688573880001</v>
      </c>
      <c r="M71" s="80">
        <v>1.1796884192696504E-3</v>
      </c>
      <c r="N71" s="80">
        <f t="shared" si="0"/>
        <v>3.5694415069535946E-3</v>
      </c>
      <c r="O71" s="80">
        <f>L71/'סכום נכסי הקרן'!$C$42</f>
        <v>8.8709917287253771E-4</v>
      </c>
    </row>
    <row r="72" spans="2:15">
      <c r="B72" s="74" t="s">
        <v>400</v>
      </c>
      <c r="C72" s="70" t="s">
        <v>401</v>
      </c>
      <c r="D72" s="75" t="s">
        <v>100</v>
      </c>
      <c r="E72" s="75" t="s">
        <v>218</v>
      </c>
      <c r="F72" s="70" t="s">
        <v>402</v>
      </c>
      <c r="G72" s="75" t="s">
        <v>110</v>
      </c>
      <c r="H72" s="75" t="s">
        <v>112</v>
      </c>
      <c r="I72" s="77">
        <v>123694.10657200002</v>
      </c>
      <c r="J72" s="79">
        <v>1500</v>
      </c>
      <c r="K72" s="70"/>
      <c r="L72" s="77">
        <v>1855.4115985870001</v>
      </c>
      <c r="M72" s="80">
        <v>6.1771986115313098E-4</v>
      </c>
      <c r="N72" s="80">
        <f t="shared" si="0"/>
        <v>2.3442079064267436E-3</v>
      </c>
      <c r="O72" s="80">
        <f>L72/'סכום נכסי הקרן'!$C$42</f>
        <v>5.8259671457881756E-4</v>
      </c>
    </row>
    <row r="73" spans="2:15">
      <c r="B73" s="74" t="s">
        <v>403</v>
      </c>
      <c r="C73" s="70" t="s">
        <v>404</v>
      </c>
      <c r="D73" s="75" t="s">
        <v>100</v>
      </c>
      <c r="E73" s="75" t="s">
        <v>218</v>
      </c>
      <c r="F73" s="70" t="s">
        <v>405</v>
      </c>
      <c r="G73" s="75" t="s">
        <v>257</v>
      </c>
      <c r="H73" s="75" t="s">
        <v>112</v>
      </c>
      <c r="I73" s="77">
        <v>313692.74970500002</v>
      </c>
      <c r="J73" s="79">
        <v>653</v>
      </c>
      <c r="K73" s="77">
        <v>25.917922343999997</v>
      </c>
      <c r="L73" s="77">
        <v>2074.3315779179998</v>
      </c>
      <c r="M73" s="80">
        <v>1.0367121945146784E-3</v>
      </c>
      <c r="N73" s="80">
        <f t="shared" si="0"/>
        <v>2.6208009528501546E-3</v>
      </c>
      <c r="O73" s="80">
        <f>L73/'סכום נכסי הקרן'!$C$42</f>
        <v>6.5133728988352809E-4</v>
      </c>
    </row>
    <row r="74" spans="2:15">
      <c r="B74" s="74" t="s">
        <v>406</v>
      </c>
      <c r="C74" s="70" t="s">
        <v>407</v>
      </c>
      <c r="D74" s="75" t="s">
        <v>100</v>
      </c>
      <c r="E74" s="75" t="s">
        <v>218</v>
      </c>
      <c r="F74" s="70" t="s">
        <v>408</v>
      </c>
      <c r="G74" s="75" t="s">
        <v>107</v>
      </c>
      <c r="H74" s="75" t="s">
        <v>112</v>
      </c>
      <c r="I74" s="77">
        <v>8458404.4874319993</v>
      </c>
      <c r="J74" s="79">
        <v>126</v>
      </c>
      <c r="K74" s="70"/>
      <c r="L74" s="77">
        <v>10657.589654182</v>
      </c>
      <c r="M74" s="80">
        <v>3.2652170612137953E-3</v>
      </c>
      <c r="N74" s="80">
        <f t="shared" si="0"/>
        <v>1.3465263421772143E-2</v>
      </c>
      <c r="O74" s="80">
        <f>L74/'סכום נכסי הקרן'!$C$42</f>
        <v>3.3464686340131697E-3</v>
      </c>
    </row>
    <row r="75" spans="2:15">
      <c r="B75" s="74" t="s">
        <v>409</v>
      </c>
      <c r="C75" s="70" t="s">
        <v>410</v>
      </c>
      <c r="D75" s="75" t="s">
        <v>100</v>
      </c>
      <c r="E75" s="75" t="s">
        <v>218</v>
      </c>
      <c r="F75" s="70" t="s">
        <v>411</v>
      </c>
      <c r="G75" s="75" t="s">
        <v>234</v>
      </c>
      <c r="H75" s="75" t="s">
        <v>112</v>
      </c>
      <c r="I75" s="77">
        <v>4560.0820960000001</v>
      </c>
      <c r="J75" s="79">
        <v>59120</v>
      </c>
      <c r="K75" s="70"/>
      <c r="L75" s="77">
        <v>2695.920535277</v>
      </c>
      <c r="M75" s="80">
        <v>8.4385082466427929E-4</v>
      </c>
      <c r="N75" s="80">
        <f t="shared" si="0"/>
        <v>3.4061435417927985E-3</v>
      </c>
      <c r="O75" s="80">
        <f>L75/'סכום נכסי הקרן'!$C$42</f>
        <v>8.4651537578727732E-4</v>
      </c>
    </row>
    <row r="76" spans="2:15">
      <c r="B76" s="74" t="s">
        <v>412</v>
      </c>
      <c r="C76" s="70" t="s">
        <v>413</v>
      </c>
      <c r="D76" s="75" t="s">
        <v>100</v>
      </c>
      <c r="E76" s="75" t="s">
        <v>218</v>
      </c>
      <c r="F76" s="70" t="s">
        <v>414</v>
      </c>
      <c r="G76" s="75" t="s">
        <v>274</v>
      </c>
      <c r="H76" s="75" t="s">
        <v>112</v>
      </c>
      <c r="I76" s="77">
        <v>55793.637236000002</v>
      </c>
      <c r="J76" s="79">
        <v>4874</v>
      </c>
      <c r="K76" s="70"/>
      <c r="L76" s="77">
        <v>2719.3818789699999</v>
      </c>
      <c r="M76" s="80">
        <v>7.0597241228535627E-4</v>
      </c>
      <c r="N76" s="80">
        <f t="shared" ref="N76:N139" si="1">IFERROR(L76/$L$11,0)</f>
        <v>3.4357856262889879E-3</v>
      </c>
      <c r="O76" s="80">
        <f>L76/'סכום נכסי הקרן'!$C$42</f>
        <v>8.5388220574864851E-4</v>
      </c>
    </row>
    <row r="77" spans="2:15">
      <c r="B77" s="74" t="s">
        <v>415</v>
      </c>
      <c r="C77" s="70" t="s">
        <v>416</v>
      </c>
      <c r="D77" s="75" t="s">
        <v>100</v>
      </c>
      <c r="E77" s="75" t="s">
        <v>218</v>
      </c>
      <c r="F77" s="70" t="s">
        <v>417</v>
      </c>
      <c r="G77" s="75" t="s">
        <v>234</v>
      </c>
      <c r="H77" s="75" t="s">
        <v>112</v>
      </c>
      <c r="I77" s="77">
        <v>44579.150800000003</v>
      </c>
      <c r="J77" s="79">
        <v>7670</v>
      </c>
      <c r="K77" s="70"/>
      <c r="L77" s="77">
        <v>3419.2208663390002</v>
      </c>
      <c r="M77" s="80">
        <v>1.2223390696073119E-3</v>
      </c>
      <c r="N77" s="80">
        <f t="shared" si="1"/>
        <v>4.3199927147137239E-3</v>
      </c>
      <c r="O77" s="80">
        <f>L77/'סכום נכסי הקרן'!$C$42</f>
        <v>1.0736306944860536E-3</v>
      </c>
    </row>
    <row r="78" spans="2:15">
      <c r="B78" s="74" t="s">
        <v>418</v>
      </c>
      <c r="C78" s="70" t="s">
        <v>419</v>
      </c>
      <c r="D78" s="75" t="s">
        <v>100</v>
      </c>
      <c r="E78" s="75" t="s">
        <v>218</v>
      </c>
      <c r="F78" s="70" t="s">
        <v>420</v>
      </c>
      <c r="G78" s="75" t="s">
        <v>390</v>
      </c>
      <c r="H78" s="75" t="s">
        <v>112</v>
      </c>
      <c r="I78" s="77">
        <v>124372.26426200001</v>
      </c>
      <c r="J78" s="79">
        <v>6316</v>
      </c>
      <c r="K78" s="77">
        <v>73.379635915000009</v>
      </c>
      <c r="L78" s="77">
        <v>7928.7318467240002</v>
      </c>
      <c r="M78" s="80">
        <v>1.9579376508727458E-3</v>
      </c>
      <c r="N78" s="80">
        <f t="shared" si="1"/>
        <v>1.0017505494297143E-2</v>
      </c>
      <c r="O78" s="80">
        <f>L78/'סכום נכסי הקרן'!$C$42</f>
        <v>2.489610999627071E-3</v>
      </c>
    </row>
    <row r="79" spans="2:15">
      <c r="B79" s="74" t="s">
        <v>421</v>
      </c>
      <c r="C79" s="70" t="s">
        <v>422</v>
      </c>
      <c r="D79" s="75" t="s">
        <v>100</v>
      </c>
      <c r="E79" s="75" t="s">
        <v>218</v>
      </c>
      <c r="F79" s="70" t="s">
        <v>423</v>
      </c>
      <c r="G79" s="75" t="s">
        <v>424</v>
      </c>
      <c r="H79" s="75" t="s">
        <v>112</v>
      </c>
      <c r="I79" s="77">
        <v>154459.511417</v>
      </c>
      <c r="J79" s="79">
        <v>3813</v>
      </c>
      <c r="K79" s="70"/>
      <c r="L79" s="77">
        <v>5889.5411702770007</v>
      </c>
      <c r="M79" s="80">
        <v>1.4096536631439298E-3</v>
      </c>
      <c r="N79" s="80">
        <f t="shared" si="1"/>
        <v>7.4411030884486444E-3</v>
      </c>
      <c r="O79" s="80">
        <f>L79/'סכום נכסי הקרן'!$C$42</f>
        <v>1.8493079049377167E-3</v>
      </c>
    </row>
    <row r="80" spans="2:15">
      <c r="B80" s="74" t="s">
        <v>425</v>
      </c>
      <c r="C80" s="70" t="s">
        <v>426</v>
      </c>
      <c r="D80" s="75" t="s">
        <v>100</v>
      </c>
      <c r="E80" s="75" t="s">
        <v>218</v>
      </c>
      <c r="F80" s="70" t="s">
        <v>427</v>
      </c>
      <c r="G80" s="75" t="s">
        <v>428</v>
      </c>
      <c r="H80" s="75" t="s">
        <v>112</v>
      </c>
      <c r="I80" s="77">
        <v>1374.4370550000001</v>
      </c>
      <c r="J80" s="79">
        <v>45570</v>
      </c>
      <c r="K80" s="70"/>
      <c r="L80" s="77">
        <v>626.33096608400001</v>
      </c>
      <c r="M80" s="80">
        <v>4.6483245480654376E-4</v>
      </c>
      <c r="N80" s="80">
        <f t="shared" si="1"/>
        <v>7.9133384950927778E-4</v>
      </c>
      <c r="O80" s="80">
        <f>L80/'סכום נכסי הקרן'!$C$42</f>
        <v>1.9666707018399895E-4</v>
      </c>
    </row>
    <row r="81" spans="2:15">
      <c r="B81" s="74" t="s">
        <v>429</v>
      </c>
      <c r="C81" s="70" t="s">
        <v>430</v>
      </c>
      <c r="D81" s="75" t="s">
        <v>100</v>
      </c>
      <c r="E81" s="75" t="s">
        <v>218</v>
      </c>
      <c r="F81" s="70" t="s">
        <v>431</v>
      </c>
      <c r="G81" s="75" t="s">
        <v>274</v>
      </c>
      <c r="H81" s="75" t="s">
        <v>112</v>
      </c>
      <c r="I81" s="77">
        <v>52861.423218000004</v>
      </c>
      <c r="J81" s="79">
        <v>7300</v>
      </c>
      <c r="K81" s="70"/>
      <c r="L81" s="77">
        <v>3858.8838949319997</v>
      </c>
      <c r="M81" s="80">
        <v>8.5421544973329517E-4</v>
      </c>
      <c r="N81" s="80">
        <f t="shared" si="1"/>
        <v>4.8754821535941014E-3</v>
      </c>
      <c r="O81" s="80">
        <f>L81/'סכום נכסי הקרן'!$C$42</f>
        <v>1.2116842865704859E-3</v>
      </c>
    </row>
    <row r="82" spans="2:15">
      <c r="B82" s="74" t="s">
        <v>432</v>
      </c>
      <c r="C82" s="70" t="s">
        <v>433</v>
      </c>
      <c r="D82" s="75" t="s">
        <v>100</v>
      </c>
      <c r="E82" s="75" t="s">
        <v>218</v>
      </c>
      <c r="F82" s="70" t="s">
        <v>434</v>
      </c>
      <c r="G82" s="75" t="s">
        <v>234</v>
      </c>
      <c r="H82" s="75" t="s">
        <v>112</v>
      </c>
      <c r="I82" s="77">
        <v>1667137.4734430001</v>
      </c>
      <c r="J82" s="79">
        <v>160</v>
      </c>
      <c r="K82" s="77">
        <v>48.323646728</v>
      </c>
      <c r="L82" s="77">
        <v>2715.7436042380009</v>
      </c>
      <c r="M82" s="80">
        <v>2.4161974897244855E-3</v>
      </c>
      <c r="N82" s="80">
        <f t="shared" si="1"/>
        <v>3.4311888713700256E-3</v>
      </c>
      <c r="O82" s="80">
        <f>L82/'סכום נכסי הקרן'!$C$42</f>
        <v>8.5273979243873283E-4</v>
      </c>
    </row>
    <row r="83" spans="2:15">
      <c r="B83" s="74" t="s">
        <v>435</v>
      </c>
      <c r="C83" s="70" t="s">
        <v>436</v>
      </c>
      <c r="D83" s="75" t="s">
        <v>100</v>
      </c>
      <c r="E83" s="75" t="s">
        <v>218</v>
      </c>
      <c r="F83" s="70" t="s">
        <v>437</v>
      </c>
      <c r="G83" s="75" t="s">
        <v>220</v>
      </c>
      <c r="H83" s="75" t="s">
        <v>112</v>
      </c>
      <c r="I83" s="77">
        <v>388263.135863</v>
      </c>
      <c r="J83" s="79">
        <v>416.9</v>
      </c>
      <c r="K83" s="70"/>
      <c r="L83" s="77">
        <v>1618.6690135169999</v>
      </c>
      <c r="M83" s="80">
        <v>6.7878664387102303E-4</v>
      </c>
      <c r="N83" s="80">
        <f t="shared" si="1"/>
        <v>2.0450970028775563E-3</v>
      </c>
      <c r="O83" s="80">
        <f>L83/'סכום נכסי הקרן'!$C$42</f>
        <v>5.0825986534939788E-4</v>
      </c>
    </row>
    <row r="84" spans="2:15">
      <c r="B84" s="74" t="s">
        <v>438</v>
      </c>
      <c r="C84" s="70" t="s">
        <v>439</v>
      </c>
      <c r="D84" s="75" t="s">
        <v>100</v>
      </c>
      <c r="E84" s="75" t="s">
        <v>218</v>
      </c>
      <c r="F84" s="70" t="s">
        <v>440</v>
      </c>
      <c r="G84" s="75" t="s">
        <v>107</v>
      </c>
      <c r="H84" s="75" t="s">
        <v>112</v>
      </c>
      <c r="I84" s="77">
        <v>27937.339770999999</v>
      </c>
      <c r="J84" s="79">
        <v>1796</v>
      </c>
      <c r="K84" s="70"/>
      <c r="L84" s="77">
        <v>501.754622283</v>
      </c>
      <c r="M84" s="80">
        <v>2.9818013147174933E-4</v>
      </c>
      <c r="N84" s="80">
        <f t="shared" si="1"/>
        <v>6.3393866543559846E-4</v>
      </c>
      <c r="O84" s="80">
        <f>L84/'סכום נכסי הקרן'!$C$42</f>
        <v>1.5755026792407134E-4</v>
      </c>
    </row>
    <row r="85" spans="2:15">
      <c r="B85" s="74" t="s">
        <v>441</v>
      </c>
      <c r="C85" s="70" t="s">
        <v>442</v>
      </c>
      <c r="D85" s="75" t="s">
        <v>100</v>
      </c>
      <c r="E85" s="75" t="s">
        <v>218</v>
      </c>
      <c r="F85" s="70" t="s">
        <v>443</v>
      </c>
      <c r="G85" s="75" t="s">
        <v>136</v>
      </c>
      <c r="H85" s="75" t="s">
        <v>112</v>
      </c>
      <c r="I85" s="77">
        <v>18514.496118999999</v>
      </c>
      <c r="J85" s="79">
        <v>6095</v>
      </c>
      <c r="K85" s="70"/>
      <c r="L85" s="77">
        <v>1128.45853855</v>
      </c>
      <c r="M85" s="80">
        <v>5.6179432794704117E-4</v>
      </c>
      <c r="N85" s="80">
        <f t="shared" si="1"/>
        <v>1.4257437164660683E-3</v>
      </c>
      <c r="O85" s="80">
        <f>L85/'סכום נכסי הקרן'!$C$42</f>
        <v>3.5433444395751239E-4</v>
      </c>
    </row>
    <row r="86" spans="2:15">
      <c r="B86" s="74" t="s">
        <v>444</v>
      </c>
      <c r="C86" s="70" t="s">
        <v>445</v>
      </c>
      <c r="D86" s="75" t="s">
        <v>100</v>
      </c>
      <c r="E86" s="75" t="s">
        <v>218</v>
      </c>
      <c r="F86" s="70" t="s">
        <v>446</v>
      </c>
      <c r="G86" s="75" t="s">
        <v>109</v>
      </c>
      <c r="H86" s="75" t="s">
        <v>112</v>
      </c>
      <c r="I86" s="77">
        <v>1326703.2994049999</v>
      </c>
      <c r="J86" s="79">
        <v>181</v>
      </c>
      <c r="K86" s="77">
        <v>44.075736943999999</v>
      </c>
      <c r="L86" s="77">
        <v>2445.4087088680003</v>
      </c>
      <c r="M86" s="80">
        <v>2.6080103193465015E-3</v>
      </c>
      <c r="N86" s="80">
        <f t="shared" si="1"/>
        <v>3.0896359784205493E-3</v>
      </c>
      <c r="O86" s="80">
        <f>L86/'סכום נכסי הקרן'!$C$42</f>
        <v>7.6785500353339614E-4</v>
      </c>
    </row>
    <row r="87" spans="2:15">
      <c r="B87" s="74" t="s">
        <v>447</v>
      </c>
      <c r="C87" s="70" t="s">
        <v>448</v>
      </c>
      <c r="D87" s="75" t="s">
        <v>100</v>
      </c>
      <c r="E87" s="75" t="s">
        <v>218</v>
      </c>
      <c r="F87" s="70" t="s">
        <v>449</v>
      </c>
      <c r="G87" s="75" t="s">
        <v>214</v>
      </c>
      <c r="H87" s="75" t="s">
        <v>112</v>
      </c>
      <c r="I87" s="77">
        <v>42976.002478999995</v>
      </c>
      <c r="J87" s="79">
        <v>8390</v>
      </c>
      <c r="K87" s="70"/>
      <c r="L87" s="77">
        <v>3605.6866079689994</v>
      </c>
      <c r="M87" s="80">
        <v>1.2772285164847198E-3</v>
      </c>
      <c r="N87" s="80">
        <f t="shared" si="1"/>
        <v>4.5555816622764415E-3</v>
      </c>
      <c r="O87" s="80">
        <f>L87/'סכום נכסי הקרן'!$C$42</f>
        <v>1.1321806833606901E-3</v>
      </c>
    </row>
    <row r="88" spans="2:15">
      <c r="B88" s="74" t="s">
        <v>450</v>
      </c>
      <c r="C88" s="70" t="s">
        <v>451</v>
      </c>
      <c r="D88" s="75" t="s">
        <v>100</v>
      </c>
      <c r="E88" s="75" t="s">
        <v>218</v>
      </c>
      <c r="F88" s="70" t="s">
        <v>452</v>
      </c>
      <c r="G88" s="75" t="s">
        <v>107</v>
      </c>
      <c r="H88" s="75" t="s">
        <v>112</v>
      </c>
      <c r="I88" s="77">
        <v>134387.45799299999</v>
      </c>
      <c r="J88" s="79">
        <v>1519</v>
      </c>
      <c r="K88" s="70"/>
      <c r="L88" s="77">
        <v>2041.3454870209998</v>
      </c>
      <c r="M88" s="80">
        <v>1.4271192446576582E-3</v>
      </c>
      <c r="N88" s="80">
        <f t="shared" si="1"/>
        <v>2.5791248874737459E-3</v>
      </c>
      <c r="O88" s="80">
        <f>L88/'סכום נכסי הקרן'!$C$42</f>
        <v>6.4097970227438216E-4</v>
      </c>
    </row>
    <row r="89" spans="2:15">
      <c r="B89" s="74" t="s">
        <v>453</v>
      </c>
      <c r="C89" s="70" t="s">
        <v>454</v>
      </c>
      <c r="D89" s="75" t="s">
        <v>100</v>
      </c>
      <c r="E89" s="75" t="s">
        <v>218</v>
      </c>
      <c r="F89" s="70" t="s">
        <v>455</v>
      </c>
      <c r="G89" s="75" t="s">
        <v>135</v>
      </c>
      <c r="H89" s="75" t="s">
        <v>112</v>
      </c>
      <c r="I89" s="77">
        <v>274545.95039000001</v>
      </c>
      <c r="J89" s="79">
        <v>1290</v>
      </c>
      <c r="K89" s="70"/>
      <c r="L89" s="77">
        <v>3541.6427600299999</v>
      </c>
      <c r="M89" s="80">
        <v>1.6648591690592309E-3</v>
      </c>
      <c r="N89" s="80">
        <f t="shared" si="1"/>
        <v>4.4746658725880895E-3</v>
      </c>
      <c r="O89" s="80">
        <f>L89/'סכום נכסי הקרן'!$C$42</f>
        <v>1.1120710023461585E-3</v>
      </c>
    </row>
    <row r="90" spans="2:15">
      <c r="B90" s="74" t="s">
        <v>456</v>
      </c>
      <c r="C90" s="70" t="s">
        <v>457</v>
      </c>
      <c r="D90" s="75" t="s">
        <v>100</v>
      </c>
      <c r="E90" s="75" t="s">
        <v>218</v>
      </c>
      <c r="F90" s="70" t="s">
        <v>458</v>
      </c>
      <c r="G90" s="75" t="s">
        <v>108</v>
      </c>
      <c r="H90" s="75" t="s">
        <v>112</v>
      </c>
      <c r="I90" s="77">
        <v>18433.306122999998</v>
      </c>
      <c r="J90" s="79">
        <v>11960</v>
      </c>
      <c r="K90" s="70"/>
      <c r="L90" s="77">
        <v>2204.6234122839996</v>
      </c>
      <c r="M90" s="80">
        <v>1.5054703884290843E-3</v>
      </c>
      <c r="N90" s="80">
        <f t="shared" si="1"/>
        <v>2.7854173368892666E-3</v>
      </c>
      <c r="O90" s="80">
        <f>L90/'סכום נכסי הקרן'!$C$42</f>
        <v>6.9224874839542215E-4</v>
      </c>
    </row>
    <row r="91" spans="2:15">
      <c r="B91" s="74" t="s">
        <v>459</v>
      </c>
      <c r="C91" s="70" t="s">
        <v>460</v>
      </c>
      <c r="D91" s="75" t="s">
        <v>100</v>
      </c>
      <c r="E91" s="75" t="s">
        <v>218</v>
      </c>
      <c r="F91" s="70" t="s">
        <v>461</v>
      </c>
      <c r="G91" s="75" t="s">
        <v>238</v>
      </c>
      <c r="H91" s="75" t="s">
        <v>112</v>
      </c>
      <c r="I91" s="77">
        <v>7556.0661710000004</v>
      </c>
      <c r="J91" s="79">
        <v>40150</v>
      </c>
      <c r="K91" s="70"/>
      <c r="L91" s="77">
        <v>3033.7605678460004</v>
      </c>
      <c r="M91" s="80">
        <v>1.1109636821271976E-3</v>
      </c>
      <c r="N91" s="80">
        <f t="shared" si="1"/>
        <v>3.8329853681880019E-3</v>
      </c>
      <c r="O91" s="80">
        <f>L91/'סכום נכסי הקרן'!$C$42</f>
        <v>9.5259668581993708E-4</v>
      </c>
    </row>
    <row r="92" spans="2:15">
      <c r="B92" s="74" t="s">
        <v>462</v>
      </c>
      <c r="C92" s="70" t="s">
        <v>463</v>
      </c>
      <c r="D92" s="75" t="s">
        <v>100</v>
      </c>
      <c r="E92" s="75" t="s">
        <v>218</v>
      </c>
      <c r="F92" s="70" t="s">
        <v>464</v>
      </c>
      <c r="G92" s="75" t="s">
        <v>347</v>
      </c>
      <c r="H92" s="75" t="s">
        <v>112</v>
      </c>
      <c r="I92" s="77">
        <v>9358.8883559999995</v>
      </c>
      <c r="J92" s="79">
        <v>30550</v>
      </c>
      <c r="K92" s="70"/>
      <c r="L92" s="77">
        <v>2859.1403926190001</v>
      </c>
      <c r="M92" s="80">
        <v>6.794510367977328E-4</v>
      </c>
      <c r="N92" s="80">
        <f t="shared" si="1"/>
        <v>3.6123626256652662E-3</v>
      </c>
      <c r="O92" s="80">
        <f>L92/'סכום נכסי הקרן'!$C$42</f>
        <v>8.9776618866022149E-4</v>
      </c>
    </row>
    <row r="93" spans="2:15">
      <c r="B93" s="74" t="s">
        <v>465</v>
      </c>
      <c r="C93" s="70" t="s">
        <v>466</v>
      </c>
      <c r="D93" s="75" t="s">
        <v>100</v>
      </c>
      <c r="E93" s="75" t="s">
        <v>218</v>
      </c>
      <c r="F93" s="70" t="s">
        <v>467</v>
      </c>
      <c r="G93" s="75" t="s">
        <v>220</v>
      </c>
      <c r="H93" s="75" t="s">
        <v>112</v>
      </c>
      <c r="I93" s="77">
        <v>17301.181186000002</v>
      </c>
      <c r="J93" s="79">
        <v>35160</v>
      </c>
      <c r="K93" s="70"/>
      <c r="L93" s="77">
        <v>6083.0953048430001</v>
      </c>
      <c r="M93" s="80">
        <v>1.6272407066445203E-3</v>
      </c>
      <c r="N93" s="80">
        <f t="shared" si="1"/>
        <v>7.6856478206885114E-3</v>
      </c>
      <c r="O93" s="80">
        <f>L93/'סכום נכסי הקרן'!$C$42</f>
        <v>1.9100836395386934E-3</v>
      </c>
    </row>
    <row r="94" spans="2:15">
      <c r="B94" s="74" t="s">
        <v>468</v>
      </c>
      <c r="C94" s="70" t="s">
        <v>469</v>
      </c>
      <c r="D94" s="75" t="s">
        <v>100</v>
      </c>
      <c r="E94" s="75" t="s">
        <v>218</v>
      </c>
      <c r="F94" s="70" t="s">
        <v>470</v>
      </c>
      <c r="G94" s="75" t="s">
        <v>267</v>
      </c>
      <c r="H94" s="75" t="s">
        <v>112</v>
      </c>
      <c r="I94" s="77">
        <v>1983.8053050000003</v>
      </c>
      <c r="J94" s="79">
        <v>13450</v>
      </c>
      <c r="K94" s="70"/>
      <c r="L94" s="77">
        <v>266.82181356299998</v>
      </c>
      <c r="M94" s="80">
        <v>5.5956490264194717E-5</v>
      </c>
      <c r="N94" s="80">
        <f t="shared" si="1"/>
        <v>3.3711431223015402E-4</v>
      </c>
      <c r="O94" s="80">
        <f>L94/'סכום נכסי הקרן'!$C$42</f>
        <v>8.3781686003336984E-5</v>
      </c>
    </row>
    <row r="95" spans="2:15">
      <c r="B95" s="74" t="s">
        <v>471</v>
      </c>
      <c r="C95" s="70" t="s">
        <v>472</v>
      </c>
      <c r="D95" s="75" t="s">
        <v>100</v>
      </c>
      <c r="E95" s="75" t="s">
        <v>218</v>
      </c>
      <c r="F95" s="70" t="s">
        <v>473</v>
      </c>
      <c r="G95" s="75" t="s">
        <v>226</v>
      </c>
      <c r="H95" s="75" t="s">
        <v>112</v>
      </c>
      <c r="I95" s="77">
        <v>10981.207203</v>
      </c>
      <c r="J95" s="79">
        <v>14360</v>
      </c>
      <c r="K95" s="70"/>
      <c r="L95" s="77">
        <v>1576.9013543589999</v>
      </c>
      <c r="M95" s="80">
        <v>1.150110908880488E-3</v>
      </c>
      <c r="N95" s="80">
        <f t="shared" si="1"/>
        <v>1.992325921298845E-3</v>
      </c>
      <c r="O95" s="80">
        <f>L95/'סכום נכסי הקרן'!$C$42</f>
        <v>4.9514487726824642E-4</v>
      </c>
    </row>
    <row r="96" spans="2:15">
      <c r="B96" s="74" t="s">
        <v>474</v>
      </c>
      <c r="C96" s="70" t="s">
        <v>475</v>
      </c>
      <c r="D96" s="75" t="s">
        <v>100</v>
      </c>
      <c r="E96" s="75" t="s">
        <v>218</v>
      </c>
      <c r="F96" s="70" t="s">
        <v>476</v>
      </c>
      <c r="G96" s="75" t="s">
        <v>135</v>
      </c>
      <c r="H96" s="75" t="s">
        <v>112</v>
      </c>
      <c r="I96" s="77">
        <v>309674.34450000001</v>
      </c>
      <c r="J96" s="79">
        <v>1666</v>
      </c>
      <c r="K96" s="70"/>
      <c r="L96" s="77">
        <v>5159.1745793709997</v>
      </c>
      <c r="M96" s="80">
        <v>1.6514729738215581E-3</v>
      </c>
      <c r="N96" s="80">
        <f t="shared" si="1"/>
        <v>6.5183260947639663E-3</v>
      </c>
      <c r="O96" s="80">
        <f>L96/'סכום נכסי הקרן'!$C$42</f>
        <v>1.619973790273339E-3</v>
      </c>
    </row>
    <row r="97" spans="2:15">
      <c r="B97" s="74" t="s">
        <v>477</v>
      </c>
      <c r="C97" s="70" t="s">
        <v>478</v>
      </c>
      <c r="D97" s="75" t="s">
        <v>100</v>
      </c>
      <c r="E97" s="75" t="s">
        <v>218</v>
      </c>
      <c r="F97" s="70" t="s">
        <v>479</v>
      </c>
      <c r="G97" s="75" t="s">
        <v>136</v>
      </c>
      <c r="H97" s="75" t="s">
        <v>112</v>
      </c>
      <c r="I97" s="77">
        <v>521.50507500000003</v>
      </c>
      <c r="J97" s="79">
        <v>13850</v>
      </c>
      <c r="K97" s="70"/>
      <c r="L97" s="77">
        <v>72.228452888000007</v>
      </c>
      <c r="M97" s="80">
        <v>1.1294799498251554E-5</v>
      </c>
      <c r="N97" s="80">
        <f t="shared" si="1"/>
        <v>9.1256576415694887E-5</v>
      </c>
      <c r="O97" s="80">
        <f>L97/'סכום נכסי הקרן'!$C$42</f>
        <v>2.2679635819731877E-5</v>
      </c>
    </row>
    <row r="98" spans="2:15">
      <c r="B98" s="74" t="s">
        <v>480</v>
      </c>
      <c r="C98" s="70" t="s">
        <v>481</v>
      </c>
      <c r="D98" s="75" t="s">
        <v>100</v>
      </c>
      <c r="E98" s="75" t="s">
        <v>218</v>
      </c>
      <c r="F98" s="70" t="s">
        <v>482</v>
      </c>
      <c r="G98" s="75" t="s">
        <v>483</v>
      </c>
      <c r="H98" s="75" t="s">
        <v>112</v>
      </c>
      <c r="I98" s="77">
        <v>33967.085748999998</v>
      </c>
      <c r="J98" s="79">
        <v>33500</v>
      </c>
      <c r="K98" s="70"/>
      <c r="L98" s="77">
        <v>11378.973725901998</v>
      </c>
      <c r="M98" s="80">
        <v>2.0952216365954669E-3</v>
      </c>
      <c r="N98" s="80">
        <f t="shared" si="1"/>
        <v>1.4376691509094755E-2</v>
      </c>
      <c r="O98" s="80">
        <f>L98/'סכום נכסי הקרן'!$C$42</f>
        <v>3.5729822498888194E-3</v>
      </c>
    </row>
    <row r="99" spans="2:15">
      <c r="B99" s="74" t="s">
        <v>484</v>
      </c>
      <c r="C99" s="70" t="s">
        <v>485</v>
      </c>
      <c r="D99" s="75" t="s">
        <v>100</v>
      </c>
      <c r="E99" s="75" t="s">
        <v>218</v>
      </c>
      <c r="F99" s="70" t="s">
        <v>486</v>
      </c>
      <c r="G99" s="75" t="s">
        <v>284</v>
      </c>
      <c r="H99" s="75" t="s">
        <v>112</v>
      </c>
      <c r="I99" s="77">
        <v>24022.526333999998</v>
      </c>
      <c r="J99" s="79">
        <v>9869</v>
      </c>
      <c r="K99" s="70"/>
      <c r="L99" s="77">
        <v>2370.7831239009997</v>
      </c>
      <c r="M99" s="80">
        <v>5.4271658500077812E-4</v>
      </c>
      <c r="N99" s="80">
        <f t="shared" si="1"/>
        <v>2.995350760825387E-3</v>
      </c>
      <c r="O99" s="80">
        <f>L99/'סכום נכסי הקרן'!$C$42</f>
        <v>7.4442267150614844E-4</v>
      </c>
    </row>
    <row r="100" spans="2:15">
      <c r="B100" s="74" t="s">
        <v>487</v>
      </c>
      <c r="C100" s="70" t="s">
        <v>488</v>
      </c>
      <c r="D100" s="75" t="s">
        <v>100</v>
      </c>
      <c r="E100" s="75" t="s">
        <v>218</v>
      </c>
      <c r="F100" s="70" t="s">
        <v>489</v>
      </c>
      <c r="G100" s="75" t="s">
        <v>257</v>
      </c>
      <c r="H100" s="75" t="s">
        <v>112</v>
      </c>
      <c r="I100" s="77">
        <v>54215.333833999997</v>
      </c>
      <c r="J100" s="79">
        <v>2616</v>
      </c>
      <c r="K100" s="70"/>
      <c r="L100" s="77">
        <v>1418.2731330909999</v>
      </c>
      <c r="M100" s="80">
        <v>1.0010491024901791E-3</v>
      </c>
      <c r="N100" s="80">
        <f t="shared" si="1"/>
        <v>1.7919081106297478E-3</v>
      </c>
      <c r="O100" s="80">
        <f>L100/'סכום נכסי הקרן'!$C$42</f>
        <v>4.4533583186797044E-4</v>
      </c>
    </row>
    <row r="101" spans="2:15">
      <c r="B101" s="74" t="s">
        <v>490</v>
      </c>
      <c r="C101" s="70" t="s">
        <v>491</v>
      </c>
      <c r="D101" s="75" t="s">
        <v>100</v>
      </c>
      <c r="E101" s="75" t="s">
        <v>218</v>
      </c>
      <c r="F101" s="70" t="s">
        <v>492</v>
      </c>
      <c r="G101" s="75" t="s">
        <v>234</v>
      </c>
      <c r="H101" s="75" t="s">
        <v>112</v>
      </c>
      <c r="I101" s="77">
        <v>22791.398872999995</v>
      </c>
      <c r="J101" s="79">
        <v>19500</v>
      </c>
      <c r="K101" s="70"/>
      <c r="L101" s="77">
        <v>4444.3227803</v>
      </c>
      <c r="M101" s="80">
        <v>1.8682756245653898E-3</v>
      </c>
      <c r="N101" s="80">
        <f t="shared" si="1"/>
        <v>5.6151511655020137E-3</v>
      </c>
      <c r="O101" s="80">
        <f>L101/'סכום נכסי הקרן'!$C$42</f>
        <v>1.3955112991114388E-3</v>
      </c>
    </row>
    <row r="102" spans="2:15">
      <c r="B102" s="74" t="s">
        <v>493</v>
      </c>
      <c r="C102" s="70" t="s">
        <v>494</v>
      </c>
      <c r="D102" s="75" t="s">
        <v>100</v>
      </c>
      <c r="E102" s="75" t="s">
        <v>218</v>
      </c>
      <c r="F102" s="70" t="s">
        <v>495</v>
      </c>
      <c r="G102" s="75" t="s">
        <v>234</v>
      </c>
      <c r="H102" s="75" t="s">
        <v>112</v>
      </c>
      <c r="I102" s="77">
        <v>284797.07134800003</v>
      </c>
      <c r="J102" s="79">
        <v>1570</v>
      </c>
      <c r="K102" s="70"/>
      <c r="L102" s="77">
        <v>4471.3140201660008</v>
      </c>
      <c r="M102" s="80">
        <v>1.4703458389030096E-3</v>
      </c>
      <c r="N102" s="80">
        <f t="shared" si="1"/>
        <v>5.6492530747206072E-3</v>
      </c>
      <c r="O102" s="80">
        <f>L102/'סכום נכסי הקרן'!$C$42</f>
        <v>1.4039865116628298E-3</v>
      </c>
    </row>
    <row r="103" spans="2:15">
      <c r="B103" s="74" t="s">
        <v>496</v>
      </c>
      <c r="C103" s="70" t="s">
        <v>497</v>
      </c>
      <c r="D103" s="75" t="s">
        <v>100</v>
      </c>
      <c r="E103" s="75" t="s">
        <v>218</v>
      </c>
      <c r="F103" s="70" t="s">
        <v>498</v>
      </c>
      <c r="G103" s="75" t="s">
        <v>347</v>
      </c>
      <c r="H103" s="75" t="s">
        <v>112</v>
      </c>
      <c r="I103" s="77">
        <v>17783.510799</v>
      </c>
      <c r="J103" s="79">
        <v>6565</v>
      </c>
      <c r="K103" s="70"/>
      <c r="L103" s="77">
        <v>1167.487483976</v>
      </c>
      <c r="M103" s="80">
        <v>3.6710235602633548E-4</v>
      </c>
      <c r="N103" s="80">
        <f t="shared" si="1"/>
        <v>1.4750545877125366E-3</v>
      </c>
      <c r="O103" s="80">
        <f>L103/'סכום נכסי הקרן'!$C$42</f>
        <v>3.6658947965739698E-4</v>
      </c>
    </row>
    <row r="104" spans="2:15">
      <c r="B104" s="74" t="s">
        <v>499</v>
      </c>
      <c r="C104" s="70" t="s">
        <v>500</v>
      </c>
      <c r="D104" s="75" t="s">
        <v>100</v>
      </c>
      <c r="E104" s="75" t="s">
        <v>218</v>
      </c>
      <c r="F104" s="70" t="s">
        <v>501</v>
      </c>
      <c r="G104" s="75" t="s">
        <v>347</v>
      </c>
      <c r="H104" s="75" t="s">
        <v>112</v>
      </c>
      <c r="I104" s="77">
        <v>8373.7026879999994</v>
      </c>
      <c r="J104" s="79">
        <v>21280</v>
      </c>
      <c r="K104" s="70"/>
      <c r="L104" s="77">
        <v>1781.9239320619999</v>
      </c>
      <c r="M104" s="80">
        <v>6.0786557548961806E-4</v>
      </c>
      <c r="N104" s="80">
        <f t="shared" si="1"/>
        <v>2.2513603846025022E-3</v>
      </c>
      <c r="O104" s="80">
        <f>L104/'סכום נכסי הקרן'!$C$42</f>
        <v>5.5952168739232492E-4</v>
      </c>
    </row>
    <row r="105" spans="2:15">
      <c r="B105" s="74" t="s">
        <v>502</v>
      </c>
      <c r="C105" s="70" t="s">
        <v>503</v>
      </c>
      <c r="D105" s="75" t="s">
        <v>100</v>
      </c>
      <c r="E105" s="75" t="s">
        <v>218</v>
      </c>
      <c r="F105" s="70" t="s">
        <v>504</v>
      </c>
      <c r="G105" s="75" t="s">
        <v>107</v>
      </c>
      <c r="H105" s="75" t="s">
        <v>112</v>
      </c>
      <c r="I105" s="77">
        <v>678798.05741200002</v>
      </c>
      <c r="J105" s="79">
        <v>263.10000000000002</v>
      </c>
      <c r="K105" s="70"/>
      <c r="L105" s="77">
        <v>1785.9176890589999</v>
      </c>
      <c r="M105" s="80">
        <v>6.039821022435966E-4</v>
      </c>
      <c r="N105" s="80">
        <f t="shared" si="1"/>
        <v>2.2564062713134859E-3</v>
      </c>
      <c r="O105" s="80">
        <f>L105/'סכום נכסי הקרן'!$C$42</f>
        <v>5.6077572164922531E-4</v>
      </c>
    </row>
    <row r="106" spans="2:15">
      <c r="B106" s="74" t="s">
        <v>505</v>
      </c>
      <c r="C106" s="70" t="s">
        <v>506</v>
      </c>
      <c r="D106" s="75" t="s">
        <v>100</v>
      </c>
      <c r="E106" s="75" t="s">
        <v>218</v>
      </c>
      <c r="F106" s="70" t="s">
        <v>507</v>
      </c>
      <c r="G106" s="75" t="s">
        <v>214</v>
      </c>
      <c r="H106" s="75" t="s">
        <v>112</v>
      </c>
      <c r="I106" s="77">
        <v>796998.41236900003</v>
      </c>
      <c r="J106" s="79">
        <v>255.8</v>
      </c>
      <c r="K106" s="70"/>
      <c r="L106" s="77">
        <v>2038.7219389239999</v>
      </c>
      <c r="M106" s="80">
        <v>8.6934870661488643E-4</v>
      </c>
      <c r="N106" s="80">
        <f t="shared" si="1"/>
        <v>2.5758101824257871E-3</v>
      </c>
      <c r="O106" s="80">
        <f>L106/'סכום נכסי הקרן'!$C$42</f>
        <v>6.401559117456306E-4</v>
      </c>
    </row>
    <row r="107" spans="2:15">
      <c r="B107" s="74" t="s">
        <v>508</v>
      </c>
      <c r="C107" s="70" t="s">
        <v>509</v>
      </c>
      <c r="D107" s="75" t="s">
        <v>100</v>
      </c>
      <c r="E107" s="75" t="s">
        <v>218</v>
      </c>
      <c r="F107" s="70" t="s">
        <v>510</v>
      </c>
      <c r="G107" s="75" t="s">
        <v>347</v>
      </c>
      <c r="H107" s="75" t="s">
        <v>112</v>
      </c>
      <c r="I107" s="77">
        <v>600198.47110199998</v>
      </c>
      <c r="J107" s="79">
        <v>1741</v>
      </c>
      <c r="K107" s="70"/>
      <c r="L107" s="77">
        <v>10449.455381901</v>
      </c>
      <c r="M107" s="80">
        <v>2.2592890786711606E-3</v>
      </c>
      <c r="N107" s="80">
        <f t="shared" si="1"/>
        <v>1.320229750787408E-2</v>
      </c>
      <c r="O107" s="80">
        <f>L107/'סכום נכסי הקרן'!$C$42</f>
        <v>3.2811147560302418E-3</v>
      </c>
    </row>
    <row r="108" spans="2:15">
      <c r="B108" s="74" t="s">
        <v>511</v>
      </c>
      <c r="C108" s="70" t="s">
        <v>512</v>
      </c>
      <c r="D108" s="75" t="s">
        <v>100</v>
      </c>
      <c r="E108" s="75" t="s">
        <v>218</v>
      </c>
      <c r="F108" s="70" t="s">
        <v>513</v>
      </c>
      <c r="G108" s="75" t="s">
        <v>108</v>
      </c>
      <c r="H108" s="75" t="s">
        <v>112</v>
      </c>
      <c r="I108" s="77">
        <v>8240.8857759999992</v>
      </c>
      <c r="J108" s="79">
        <v>32520</v>
      </c>
      <c r="K108" s="70"/>
      <c r="L108" s="77">
        <v>2679.936054277</v>
      </c>
      <c r="M108" s="80">
        <v>9.5980489357035939E-4</v>
      </c>
      <c r="N108" s="80">
        <f t="shared" si="1"/>
        <v>3.3859480516013692E-3</v>
      </c>
      <c r="O108" s="80">
        <f>L108/'סכום נכסי הקרן'!$C$42</f>
        <v>8.4149627052678452E-4</v>
      </c>
    </row>
    <row r="109" spans="2:15">
      <c r="B109" s="74" t="s">
        <v>514</v>
      </c>
      <c r="C109" s="70" t="s">
        <v>515</v>
      </c>
      <c r="D109" s="75" t="s">
        <v>100</v>
      </c>
      <c r="E109" s="75" t="s">
        <v>218</v>
      </c>
      <c r="F109" s="70" t="s">
        <v>516</v>
      </c>
      <c r="G109" s="75" t="s">
        <v>319</v>
      </c>
      <c r="H109" s="75" t="s">
        <v>112</v>
      </c>
      <c r="I109" s="77">
        <v>113044.402206</v>
      </c>
      <c r="J109" s="79">
        <v>1221</v>
      </c>
      <c r="K109" s="70"/>
      <c r="L109" s="77">
        <v>1380.2721509330001</v>
      </c>
      <c r="M109" s="80">
        <v>1.1294864885944291E-3</v>
      </c>
      <c r="N109" s="80">
        <f t="shared" si="1"/>
        <v>1.7438960129935114E-3</v>
      </c>
      <c r="O109" s="80">
        <f>L109/'סכום נכסי הקרן'!$C$42</f>
        <v>4.3340357523398199E-4</v>
      </c>
    </row>
    <row r="110" spans="2:15">
      <c r="B110" s="76"/>
      <c r="C110" s="70"/>
      <c r="D110" s="70"/>
      <c r="E110" s="70"/>
      <c r="F110" s="70"/>
      <c r="G110" s="70"/>
      <c r="H110" s="70"/>
      <c r="I110" s="77"/>
      <c r="J110" s="79"/>
      <c r="K110" s="70"/>
      <c r="L110" s="70"/>
      <c r="M110" s="70"/>
      <c r="N110" s="80"/>
      <c r="O110" s="70"/>
    </row>
    <row r="111" spans="2:15">
      <c r="B111" s="72" t="s">
        <v>25</v>
      </c>
      <c r="C111" s="73"/>
      <c r="D111" s="73"/>
      <c r="E111" s="73"/>
      <c r="F111" s="73"/>
      <c r="G111" s="73"/>
      <c r="H111" s="73"/>
      <c r="I111" s="81"/>
      <c r="J111" s="83"/>
      <c r="K111" s="81">
        <v>137.486735536</v>
      </c>
      <c r="L111" s="81">
        <f>SUM(L112:L181)</f>
        <v>40543.303445808997</v>
      </c>
      <c r="M111" s="73"/>
      <c r="N111" s="84">
        <f t="shared" si="1"/>
        <v>5.1224177192114057E-2</v>
      </c>
      <c r="O111" s="84">
        <f>L111/'סכום נכסי הקרן'!$C$42</f>
        <v>1.2730542055298473E-2</v>
      </c>
    </row>
    <row r="112" spans="2:15">
      <c r="B112" s="74" t="s">
        <v>517</v>
      </c>
      <c r="C112" s="70" t="s">
        <v>518</v>
      </c>
      <c r="D112" s="75" t="s">
        <v>100</v>
      </c>
      <c r="E112" s="75" t="s">
        <v>218</v>
      </c>
      <c r="F112" s="70" t="s">
        <v>519</v>
      </c>
      <c r="G112" s="75" t="s">
        <v>520</v>
      </c>
      <c r="H112" s="75" t="s">
        <v>112</v>
      </c>
      <c r="I112" s="77">
        <v>504591.43466600002</v>
      </c>
      <c r="J112" s="79">
        <v>174.1</v>
      </c>
      <c r="K112" s="70"/>
      <c r="L112" s="77">
        <v>878.49368773200001</v>
      </c>
      <c r="M112" s="80">
        <v>1.6998018203798629E-3</v>
      </c>
      <c r="N112" s="80">
        <f t="shared" si="1"/>
        <v>1.1099272259026884E-3</v>
      </c>
      <c r="O112" s="80">
        <f>L112/'סכום נכסי הקרן'!$C$42</f>
        <v>2.7584582129413387E-4</v>
      </c>
    </row>
    <row r="113" spans="2:15">
      <c r="B113" s="74" t="s">
        <v>521</v>
      </c>
      <c r="C113" s="70" t="s">
        <v>522</v>
      </c>
      <c r="D113" s="75" t="s">
        <v>100</v>
      </c>
      <c r="E113" s="75" t="s">
        <v>218</v>
      </c>
      <c r="F113" s="70" t="s">
        <v>523</v>
      </c>
      <c r="G113" s="75" t="s">
        <v>343</v>
      </c>
      <c r="H113" s="75" t="s">
        <v>112</v>
      </c>
      <c r="I113" s="77">
        <v>204410.026186</v>
      </c>
      <c r="J113" s="79">
        <v>388.5</v>
      </c>
      <c r="K113" s="77">
        <v>18.847013178000001</v>
      </c>
      <c r="L113" s="77">
        <v>812.97996501399996</v>
      </c>
      <c r="M113" s="80">
        <v>1.2399341871454795E-3</v>
      </c>
      <c r="N113" s="80">
        <f t="shared" si="1"/>
        <v>1.027154332334521E-3</v>
      </c>
      <c r="O113" s="80">
        <f>L113/'סכום נכסי הקרן'!$C$42</f>
        <v>2.5527460160120879E-4</v>
      </c>
    </row>
    <row r="114" spans="2:15">
      <c r="B114" s="74" t="s">
        <v>524</v>
      </c>
      <c r="C114" s="70" t="s">
        <v>525</v>
      </c>
      <c r="D114" s="75" t="s">
        <v>100</v>
      </c>
      <c r="E114" s="75" t="s">
        <v>218</v>
      </c>
      <c r="F114" s="70" t="s">
        <v>526</v>
      </c>
      <c r="G114" s="75" t="s">
        <v>527</v>
      </c>
      <c r="H114" s="75" t="s">
        <v>112</v>
      </c>
      <c r="I114" s="77">
        <v>6966.264791999999</v>
      </c>
      <c r="J114" s="79">
        <v>1964</v>
      </c>
      <c r="K114" s="70"/>
      <c r="L114" s="77">
        <v>136.81744051199999</v>
      </c>
      <c r="M114" s="80">
        <v>1.5587986187501619E-3</v>
      </c>
      <c r="N114" s="80">
        <f t="shared" si="1"/>
        <v>1.7286111934923431E-4</v>
      </c>
      <c r="O114" s="80">
        <f>L114/'סכום נכסי הקרן'!$C$42</f>
        <v>4.2960489952783079E-5</v>
      </c>
    </row>
    <row r="115" spans="2:15">
      <c r="B115" s="74" t="s">
        <v>528</v>
      </c>
      <c r="C115" s="70" t="s">
        <v>529</v>
      </c>
      <c r="D115" s="75" t="s">
        <v>100</v>
      </c>
      <c r="E115" s="75" t="s">
        <v>218</v>
      </c>
      <c r="F115" s="70" t="s">
        <v>530</v>
      </c>
      <c r="G115" s="75" t="s">
        <v>109</v>
      </c>
      <c r="H115" s="75" t="s">
        <v>112</v>
      </c>
      <c r="I115" s="77">
        <v>91056.538352000003</v>
      </c>
      <c r="J115" s="79">
        <v>455</v>
      </c>
      <c r="K115" s="77">
        <v>1.6552258179999999</v>
      </c>
      <c r="L115" s="77">
        <v>415.96247532000001</v>
      </c>
      <c r="M115" s="80">
        <v>1.6552267599082295E-3</v>
      </c>
      <c r="N115" s="80">
        <f t="shared" si="1"/>
        <v>5.2554512657168823E-4</v>
      </c>
      <c r="O115" s="80">
        <f>L115/'סכום נכסי הקרן'!$C$42</f>
        <v>1.3061165064078437E-4</v>
      </c>
    </row>
    <row r="116" spans="2:15">
      <c r="B116" s="74" t="s">
        <v>531</v>
      </c>
      <c r="C116" s="70" t="s">
        <v>532</v>
      </c>
      <c r="D116" s="75" t="s">
        <v>100</v>
      </c>
      <c r="E116" s="75" t="s">
        <v>218</v>
      </c>
      <c r="F116" s="70" t="s">
        <v>533</v>
      </c>
      <c r="G116" s="75" t="s">
        <v>109</v>
      </c>
      <c r="H116" s="75" t="s">
        <v>112</v>
      </c>
      <c r="I116" s="77">
        <v>40040.366971000003</v>
      </c>
      <c r="J116" s="79">
        <v>2137</v>
      </c>
      <c r="K116" s="70"/>
      <c r="L116" s="77">
        <v>855.66264216599996</v>
      </c>
      <c r="M116" s="80">
        <v>2.3696241919960344E-3</v>
      </c>
      <c r="N116" s="80">
        <f t="shared" si="1"/>
        <v>1.0810814875400708E-3</v>
      </c>
      <c r="O116" s="80">
        <f>L116/'סכום נכסי הקרן'!$C$42</f>
        <v>2.6867690408607041E-4</v>
      </c>
    </row>
    <row r="117" spans="2:15">
      <c r="B117" s="74" t="s">
        <v>534</v>
      </c>
      <c r="C117" s="70" t="s">
        <v>535</v>
      </c>
      <c r="D117" s="75" t="s">
        <v>100</v>
      </c>
      <c r="E117" s="75" t="s">
        <v>218</v>
      </c>
      <c r="F117" s="70" t="s">
        <v>536</v>
      </c>
      <c r="G117" s="75" t="s">
        <v>238</v>
      </c>
      <c r="H117" s="75" t="s">
        <v>112</v>
      </c>
      <c r="I117" s="77">
        <v>13141.927890000001</v>
      </c>
      <c r="J117" s="79">
        <v>9584</v>
      </c>
      <c r="K117" s="70"/>
      <c r="L117" s="77">
        <v>1259.522368978</v>
      </c>
      <c r="M117" s="80">
        <v>3.2854819725000001E-3</v>
      </c>
      <c r="N117" s="80">
        <f t="shared" si="1"/>
        <v>1.5913354739876193E-3</v>
      </c>
      <c r="O117" s="80">
        <f>L117/'סכום נכסי הקרן'!$C$42</f>
        <v>3.9548830818128815E-4</v>
      </c>
    </row>
    <row r="118" spans="2:15">
      <c r="B118" s="74" t="s">
        <v>537</v>
      </c>
      <c r="C118" s="70" t="s">
        <v>538</v>
      </c>
      <c r="D118" s="75" t="s">
        <v>100</v>
      </c>
      <c r="E118" s="75" t="s">
        <v>218</v>
      </c>
      <c r="F118" s="70" t="s">
        <v>539</v>
      </c>
      <c r="G118" s="75" t="s">
        <v>108</v>
      </c>
      <c r="H118" s="75" t="s">
        <v>112</v>
      </c>
      <c r="I118" s="77">
        <v>50064.487200000003</v>
      </c>
      <c r="J118" s="79">
        <v>510.5</v>
      </c>
      <c r="K118" s="70"/>
      <c r="L118" s="77">
        <v>255.579207156</v>
      </c>
      <c r="M118" s="80">
        <v>8.8590322337592459E-4</v>
      </c>
      <c r="N118" s="80">
        <f t="shared" si="1"/>
        <v>3.2290991313714193E-4</v>
      </c>
      <c r="O118" s="80">
        <f>L118/'סכום נכסי הקרן'!$C$42</f>
        <v>8.0251522905828556E-5</v>
      </c>
    </row>
    <row r="119" spans="2:15">
      <c r="B119" s="74" t="s">
        <v>540</v>
      </c>
      <c r="C119" s="70" t="s">
        <v>541</v>
      </c>
      <c r="D119" s="75" t="s">
        <v>100</v>
      </c>
      <c r="E119" s="75" t="s">
        <v>218</v>
      </c>
      <c r="F119" s="70" t="s">
        <v>542</v>
      </c>
      <c r="G119" s="75" t="s">
        <v>108</v>
      </c>
      <c r="H119" s="75" t="s">
        <v>112</v>
      </c>
      <c r="I119" s="77">
        <v>7963.1204909999997</v>
      </c>
      <c r="J119" s="79">
        <v>8193</v>
      </c>
      <c r="K119" s="77">
        <v>15.261559401000001</v>
      </c>
      <c r="L119" s="77">
        <v>667.68002730299997</v>
      </c>
      <c r="M119" s="80">
        <v>7.1174868912140361E-4</v>
      </c>
      <c r="N119" s="80">
        <f t="shared" si="1"/>
        <v>8.4357605620170189E-4</v>
      </c>
      <c r="O119" s="80">
        <f>L119/'סכום נכסי הקרן'!$C$42</f>
        <v>2.0965061908250401E-4</v>
      </c>
    </row>
    <row r="120" spans="2:15">
      <c r="B120" s="74" t="s">
        <v>543</v>
      </c>
      <c r="C120" s="70" t="s">
        <v>544</v>
      </c>
      <c r="D120" s="75" t="s">
        <v>100</v>
      </c>
      <c r="E120" s="75" t="s">
        <v>218</v>
      </c>
      <c r="F120" s="70" t="s">
        <v>545</v>
      </c>
      <c r="G120" s="75" t="s">
        <v>214</v>
      </c>
      <c r="H120" s="75" t="s">
        <v>112</v>
      </c>
      <c r="I120" s="77">
        <v>4042.0606750000002</v>
      </c>
      <c r="J120" s="79">
        <v>4338</v>
      </c>
      <c r="K120" s="70"/>
      <c r="L120" s="77">
        <v>175.34459208599998</v>
      </c>
      <c r="M120" s="80">
        <v>3.1449398506214898E-4</v>
      </c>
      <c r="N120" s="80">
        <f t="shared" si="1"/>
        <v>2.2153800236573198E-4</v>
      </c>
      <c r="O120" s="80">
        <f>L120/'סכום נכסי הקרן'!$C$42</f>
        <v>5.5057963066665863E-5</v>
      </c>
    </row>
    <row r="121" spans="2:15">
      <c r="B121" s="74" t="s">
        <v>546</v>
      </c>
      <c r="C121" s="70" t="s">
        <v>547</v>
      </c>
      <c r="D121" s="75" t="s">
        <v>100</v>
      </c>
      <c r="E121" s="75" t="s">
        <v>218</v>
      </c>
      <c r="F121" s="70" t="s">
        <v>548</v>
      </c>
      <c r="G121" s="75" t="s">
        <v>549</v>
      </c>
      <c r="H121" s="75" t="s">
        <v>112</v>
      </c>
      <c r="I121" s="77">
        <v>45622.244391</v>
      </c>
      <c r="J121" s="79">
        <v>276.39999999999998</v>
      </c>
      <c r="K121" s="70"/>
      <c r="L121" s="77">
        <v>126.099883537</v>
      </c>
      <c r="M121" s="80">
        <v>2.3488366978257494E-3</v>
      </c>
      <c r="N121" s="80">
        <f t="shared" si="1"/>
        <v>1.5932009059986812E-4</v>
      </c>
      <c r="O121" s="80">
        <f>L121/'סכום נכסי הקרן'!$C$42</f>
        <v>3.9595191661718468E-5</v>
      </c>
    </row>
    <row r="122" spans="2:15">
      <c r="B122" s="74" t="s">
        <v>550</v>
      </c>
      <c r="C122" s="70" t="s">
        <v>551</v>
      </c>
      <c r="D122" s="75" t="s">
        <v>100</v>
      </c>
      <c r="E122" s="75" t="s">
        <v>218</v>
      </c>
      <c r="F122" s="70" t="s">
        <v>552</v>
      </c>
      <c r="G122" s="75" t="s">
        <v>220</v>
      </c>
      <c r="H122" s="75" t="s">
        <v>112</v>
      </c>
      <c r="I122" s="77">
        <v>26068.724506000002</v>
      </c>
      <c r="J122" s="79">
        <v>3768</v>
      </c>
      <c r="K122" s="70"/>
      <c r="L122" s="77">
        <v>982.26953940300007</v>
      </c>
      <c r="M122" s="80">
        <v>1.6262493166549056E-3</v>
      </c>
      <c r="N122" s="80">
        <f t="shared" si="1"/>
        <v>1.2410421613534492E-3</v>
      </c>
      <c r="O122" s="80">
        <f>L122/'סכום נכסי הקרן'!$C$42</f>
        <v>3.0843129735895236E-4</v>
      </c>
    </row>
    <row r="123" spans="2:15">
      <c r="B123" s="74" t="s">
        <v>553</v>
      </c>
      <c r="C123" s="70" t="s">
        <v>554</v>
      </c>
      <c r="D123" s="75" t="s">
        <v>100</v>
      </c>
      <c r="E123" s="75" t="s">
        <v>218</v>
      </c>
      <c r="F123" s="70" t="s">
        <v>555</v>
      </c>
      <c r="G123" s="75" t="s">
        <v>134</v>
      </c>
      <c r="H123" s="75" t="s">
        <v>112</v>
      </c>
      <c r="I123" s="77">
        <v>2664.4737289999994</v>
      </c>
      <c r="J123" s="79">
        <v>7258</v>
      </c>
      <c r="K123" s="70"/>
      <c r="L123" s="77">
        <v>193.38750326500005</v>
      </c>
      <c r="M123" s="80">
        <v>2.5171188242005901E-4</v>
      </c>
      <c r="N123" s="80">
        <f t="shared" si="1"/>
        <v>2.4433420298934481E-4</v>
      </c>
      <c r="O123" s="80">
        <f>L123/'סכום נכסי הקרן'!$C$42</f>
        <v>6.0723412599442386E-5</v>
      </c>
    </row>
    <row r="124" spans="2:15">
      <c r="B124" s="74" t="s">
        <v>556</v>
      </c>
      <c r="C124" s="70" t="s">
        <v>557</v>
      </c>
      <c r="D124" s="75" t="s">
        <v>100</v>
      </c>
      <c r="E124" s="75" t="s">
        <v>218</v>
      </c>
      <c r="F124" s="70" t="s">
        <v>558</v>
      </c>
      <c r="G124" s="75" t="s">
        <v>527</v>
      </c>
      <c r="H124" s="75" t="s">
        <v>112</v>
      </c>
      <c r="I124" s="77">
        <v>27382.347395000001</v>
      </c>
      <c r="J124" s="79">
        <v>432.8</v>
      </c>
      <c r="K124" s="70"/>
      <c r="L124" s="77">
        <v>118.51079962799999</v>
      </c>
      <c r="M124" s="80">
        <v>5.2738617394428337E-4</v>
      </c>
      <c r="N124" s="80">
        <f t="shared" si="1"/>
        <v>1.4973171111816057E-4</v>
      </c>
      <c r="O124" s="80">
        <f>L124/'סכום נכסי הקרן'!$C$42</f>
        <v>3.7212229651880061E-5</v>
      </c>
    </row>
    <row r="125" spans="2:15">
      <c r="B125" s="74" t="s">
        <v>559</v>
      </c>
      <c r="C125" s="70" t="s">
        <v>560</v>
      </c>
      <c r="D125" s="75" t="s">
        <v>100</v>
      </c>
      <c r="E125" s="75" t="s">
        <v>218</v>
      </c>
      <c r="F125" s="70" t="s">
        <v>561</v>
      </c>
      <c r="G125" s="75" t="s">
        <v>238</v>
      </c>
      <c r="H125" s="75" t="s">
        <v>112</v>
      </c>
      <c r="I125" s="77">
        <v>28704.870080000001</v>
      </c>
      <c r="J125" s="79">
        <v>2097</v>
      </c>
      <c r="K125" s="70"/>
      <c r="L125" s="77">
        <v>601.94112557699998</v>
      </c>
      <c r="M125" s="80">
        <v>1.0254019368735349E-3</v>
      </c>
      <c r="N125" s="80">
        <f t="shared" si="1"/>
        <v>7.6051866165740775E-4</v>
      </c>
      <c r="O125" s="80">
        <f>L125/'סכום נכסי הקרן'!$C$42</f>
        <v>1.8900869348779801E-4</v>
      </c>
    </row>
    <row r="126" spans="2:15">
      <c r="B126" s="74" t="s">
        <v>562</v>
      </c>
      <c r="C126" s="70" t="s">
        <v>563</v>
      </c>
      <c r="D126" s="75" t="s">
        <v>100</v>
      </c>
      <c r="E126" s="75" t="s">
        <v>218</v>
      </c>
      <c r="F126" s="70" t="s">
        <v>564</v>
      </c>
      <c r="G126" s="75" t="s">
        <v>109</v>
      </c>
      <c r="H126" s="75" t="s">
        <v>112</v>
      </c>
      <c r="I126" s="77">
        <v>15323.821683</v>
      </c>
      <c r="J126" s="79">
        <v>1946</v>
      </c>
      <c r="K126" s="70"/>
      <c r="L126" s="77">
        <v>298.20156995100001</v>
      </c>
      <c r="M126" s="80">
        <v>2.3198913137044588E-3</v>
      </c>
      <c r="N126" s="80">
        <f t="shared" si="1"/>
        <v>3.7676086455445517E-4</v>
      </c>
      <c r="O126" s="80">
        <f>L126/'סכום נכסי הקרן'!$C$42</f>
        <v>9.3634886764750271E-5</v>
      </c>
    </row>
    <row r="127" spans="2:15">
      <c r="B127" s="74" t="s">
        <v>565</v>
      </c>
      <c r="C127" s="70" t="s">
        <v>566</v>
      </c>
      <c r="D127" s="75" t="s">
        <v>100</v>
      </c>
      <c r="E127" s="75" t="s">
        <v>218</v>
      </c>
      <c r="F127" s="70" t="s">
        <v>567</v>
      </c>
      <c r="G127" s="75" t="s">
        <v>238</v>
      </c>
      <c r="H127" s="75" t="s">
        <v>112</v>
      </c>
      <c r="I127" s="77">
        <v>6680.6481440000007</v>
      </c>
      <c r="J127" s="79">
        <v>11000</v>
      </c>
      <c r="K127" s="70"/>
      <c r="L127" s="77">
        <v>734.87129583800004</v>
      </c>
      <c r="M127" s="80">
        <v>1.3200216683850313E-3</v>
      </c>
      <c r="N127" s="80">
        <f t="shared" si="1"/>
        <v>9.2846843429319516E-4</v>
      </c>
      <c r="O127" s="80">
        <f>L127/'סכום נכסי הקרן'!$C$42</f>
        <v>2.3074858587687218E-4</v>
      </c>
    </row>
    <row r="128" spans="2:15">
      <c r="B128" s="74" t="s">
        <v>568</v>
      </c>
      <c r="C128" s="70" t="s">
        <v>569</v>
      </c>
      <c r="D128" s="75" t="s">
        <v>100</v>
      </c>
      <c r="E128" s="75" t="s">
        <v>218</v>
      </c>
      <c r="F128" s="70" t="s">
        <v>570</v>
      </c>
      <c r="G128" s="75" t="s">
        <v>571</v>
      </c>
      <c r="H128" s="75" t="s">
        <v>112</v>
      </c>
      <c r="I128" s="77">
        <v>20575.210907000001</v>
      </c>
      <c r="J128" s="79">
        <v>483.4</v>
      </c>
      <c r="K128" s="70"/>
      <c r="L128" s="77">
        <v>99.460569481000007</v>
      </c>
      <c r="M128" s="80">
        <v>6.9943200608164771E-4</v>
      </c>
      <c r="N128" s="80">
        <f t="shared" si="1"/>
        <v>1.256628197929927E-4</v>
      </c>
      <c r="O128" s="80">
        <f>L128/'סכום נכסי הקרן'!$C$42</f>
        <v>3.123048333528662E-5</v>
      </c>
    </row>
    <row r="129" spans="2:15">
      <c r="B129" s="74" t="s">
        <v>572</v>
      </c>
      <c r="C129" s="70" t="s">
        <v>573</v>
      </c>
      <c r="D129" s="75" t="s">
        <v>100</v>
      </c>
      <c r="E129" s="75" t="s">
        <v>218</v>
      </c>
      <c r="F129" s="70" t="s">
        <v>574</v>
      </c>
      <c r="G129" s="75" t="s">
        <v>214</v>
      </c>
      <c r="H129" s="75" t="s">
        <v>112</v>
      </c>
      <c r="I129" s="77">
        <v>41720.406000000003</v>
      </c>
      <c r="J129" s="79">
        <v>1211</v>
      </c>
      <c r="K129" s="70"/>
      <c r="L129" s="77">
        <v>505.23411665999998</v>
      </c>
      <c r="M129" s="80">
        <v>9.1539694973045212E-4</v>
      </c>
      <c r="N129" s="80">
        <f t="shared" si="1"/>
        <v>6.3833481033150313E-4</v>
      </c>
      <c r="O129" s="80">
        <f>L129/'סכום נכסי הקרן'!$C$42</f>
        <v>1.5864282441880245E-4</v>
      </c>
    </row>
    <row r="130" spans="2:15">
      <c r="B130" s="74" t="s">
        <v>575</v>
      </c>
      <c r="C130" s="70" t="s">
        <v>576</v>
      </c>
      <c r="D130" s="75" t="s">
        <v>100</v>
      </c>
      <c r="E130" s="75" t="s">
        <v>218</v>
      </c>
      <c r="F130" s="70" t="s">
        <v>577</v>
      </c>
      <c r="G130" s="75" t="s">
        <v>424</v>
      </c>
      <c r="H130" s="75" t="s">
        <v>112</v>
      </c>
      <c r="I130" s="77">
        <v>42273.556002999998</v>
      </c>
      <c r="J130" s="79">
        <v>108.9</v>
      </c>
      <c r="K130" s="70"/>
      <c r="L130" s="77">
        <v>46.035902425000003</v>
      </c>
      <c r="M130" s="80">
        <v>4.3001646989329222E-4</v>
      </c>
      <c r="N130" s="80">
        <f t="shared" si="1"/>
        <v>5.8163766210344113E-5</v>
      </c>
      <c r="O130" s="80">
        <f>L130/'סכום נכסי הקרן'!$C$42</f>
        <v>1.4455210652936111E-5</v>
      </c>
    </row>
    <row r="131" spans="2:15">
      <c r="B131" s="74" t="s">
        <v>578</v>
      </c>
      <c r="C131" s="70" t="s">
        <v>579</v>
      </c>
      <c r="D131" s="75" t="s">
        <v>100</v>
      </c>
      <c r="E131" s="75" t="s">
        <v>218</v>
      </c>
      <c r="F131" s="70" t="s">
        <v>580</v>
      </c>
      <c r="G131" s="75" t="s">
        <v>571</v>
      </c>
      <c r="H131" s="75" t="s">
        <v>112</v>
      </c>
      <c r="I131" s="77">
        <v>45904.086593000007</v>
      </c>
      <c r="J131" s="79">
        <v>3999</v>
      </c>
      <c r="K131" s="70"/>
      <c r="L131" s="77">
        <v>1835.7044228650002</v>
      </c>
      <c r="M131" s="80">
        <v>1.8561558961386017E-3</v>
      </c>
      <c r="N131" s="80">
        <f t="shared" si="1"/>
        <v>2.3193090014204179E-3</v>
      </c>
      <c r="O131" s="80">
        <f>L131/'סכום נכסי הקרן'!$C$42</f>
        <v>5.764086882465427E-4</v>
      </c>
    </row>
    <row r="132" spans="2:15">
      <c r="B132" s="74" t="s">
        <v>581</v>
      </c>
      <c r="C132" s="70" t="s">
        <v>582</v>
      </c>
      <c r="D132" s="75" t="s">
        <v>100</v>
      </c>
      <c r="E132" s="75" t="s">
        <v>218</v>
      </c>
      <c r="F132" s="70" t="s">
        <v>583</v>
      </c>
      <c r="G132" s="75" t="s">
        <v>326</v>
      </c>
      <c r="H132" s="75" t="s">
        <v>112</v>
      </c>
      <c r="I132" s="77">
        <v>13916.467226999997</v>
      </c>
      <c r="J132" s="79">
        <v>7908</v>
      </c>
      <c r="K132" s="70"/>
      <c r="L132" s="77">
        <v>1100.514228342</v>
      </c>
      <c r="M132" s="80">
        <v>1.5725687082441709E-3</v>
      </c>
      <c r="N132" s="80">
        <f t="shared" si="1"/>
        <v>1.3904376566251562E-3</v>
      </c>
      <c r="O132" s="80">
        <f>L132/'סכום נכסי הקרן'!$C$42</f>
        <v>3.455599686169732E-4</v>
      </c>
    </row>
    <row r="133" spans="2:15">
      <c r="B133" s="74" t="s">
        <v>584</v>
      </c>
      <c r="C133" s="70" t="s">
        <v>585</v>
      </c>
      <c r="D133" s="75" t="s">
        <v>100</v>
      </c>
      <c r="E133" s="75" t="s">
        <v>218</v>
      </c>
      <c r="F133" s="70" t="s">
        <v>586</v>
      </c>
      <c r="G133" s="75" t="s">
        <v>108</v>
      </c>
      <c r="H133" s="75" t="s">
        <v>112</v>
      </c>
      <c r="I133" s="77">
        <v>172722.48083999997</v>
      </c>
      <c r="J133" s="79">
        <v>221.9</v>
      </c>
      <c r="K133" s="70"/>
      <c r="L133" s="77">
        <v>383.27118498400006</v>
      </c>
      <c r="M133" s="80">
        <v>1.153457694481413E-3</v>
      </c>
      <c r="N133" s="80">
        <f t="shared" si="1"/>
        <v>4.8424152507684724E-4</v>
      </c>
      <c r="O133" s="80">
        <f>L133/'סכום נכסי הקרן'!$C$42</f>
        <v>1.2034663000622528E-4</v>
      </c>
    </row>
    <row r="134" spans="2:15">
      <c r="B134" s="74" t="s">
        <v>587</v>
      </c>
      <c r="C134" s="70" t="s">
        <v>588</v>
      </c>
      <c r="D134" s="75" t="s">
        <v>100</v>
      </c>
      <c r="E134" s="75" t="s">
        <v>218</v>
      </c>
      <c r="F134" s="70" t="s">
        <v>589</v>
      </c>
      <c r="G134" s="75" t="s">
        <v>134</v>
      </c>
      <c r="H134" s="75" t="s">
        <v>112</v>
      </c>
      <c r="I134" s="77">
        <v>20166.083083000001</v>
      </c>
      <c r="J134" s="79">
        <v>318.89999999999998</v>
      </c>
      <c r="K134" s="70"/>
      <c r="L134" s="77">
        <v>64.309639049999987</v>
      </c>
      <c r="M134" s="80">
        <v>1.1373726317101523E-3</v>
      </c>
      <c r="N134" s="80">
        <f t="shared" si="1"/>
        <v>8.1251601766027848E-5</v>
      </c>
      <c r="O134" s="80">
        <f>L134/'סכום נכסי הקרן'!$C$42</f>
        <v>2.0193139061334169E-5</v>
      </c>
    </row>
    <row r="135" spans="2:15">
      <c r="B135" s="74" t="s">
        <v>590</v>
      </c>
      <c r="C135" s="70" t="s">
        <v>591</v>
      </c>
      <c r="D135" s="75" t="s">
        <v>100</v>
      </c>
      <c r="E135" s="75" t="s">
        <v>218</v>
      </c>
      <c r="F135" s="70" t="s">
        <v>592</v>
      </c>
      <c r="G135" s="75" t="s">
        <v>109</v>
      </c>
      <c r="H135" s="75" t="s">
        <v>112</v>
      </c>
      <c r="I135" s="77">
        <v>162709.5834</v>
      </c>
      <c r="J135" s="79">
        <v>365.1</v>
      </c>
      <c r="K135" s="70"/>
      <c r="L135" s="77">
        <v>594.05268899299995</v>
      </c>
      <c r="M135" s="80">
        <v>2.0406658474801864E-3</v>
      </c>
      <c r="N135" s="80">
        <f t="shared" si="1"/>
        <v>7.5055206695484058E-4</v>
      </c>
      <c r="O135" s="80">
        <f>L135/'סכום נכסי הקרן'!$C$42</f>
        <v>1.8653173514577746E-4</v>
      </c>
    </row>
    <row r="136" spans="2:15">
      <c r="B136" s="74" t="s">
        <v>593</v>
      </c>
      <c r="C136" s="70" t="s">
        <v>594</v>
      </c>
      <c r="D136" s="75" t="s">
        <v>100</v>
      </c>
      <c r="E136" s="75" t="s">
        <v>218</v>
      </c>
      <c r="F136" s="70" t="s">
        <v>595</v>
      </c>
      <c r="G136" s="75" t="s">
        <v>134</v>
      </c>
      <c r="H136" s="75" t="s">
        <v>112</v>
      </c>
      <c r="I136" s="77">
        <v>168354.750676</v>
      </c>
      <c r="J136" s="79">
        <v>194.5</v>
      </c>
      <c r="K136" s="70"/>
      <c r="L136" s="77">
        <v>327.449990168</v>
      </c>
      <c r="M136" s="80">
        <v>1.5565411862304643E-3</v>
      </c>
      <c r="N136" s="80">
        <f t="shared" si="1"/>
        <v>4.137145938377036E-4</v>
      </c>
      <c r="O136" s="80">
        <f>L136/'סכום נכסי הקרן'!$C$42</f>
        <v>1.0281885087170196E-4</v>
      </c>
    </row>
    <row r="137" spans="2:15">
      <c r="B137" s="74" t="s">
        <v>596</v>
      </c>
      <c r="C137" s="70" t="s">
        <v>597</v>
      </c>
      <c r="D137" s="75" t="s">
        <v>100</v>
      </c>
      <c r="E137" s="75" t="s">
        <v>218</v>
      </c>
      <c r="F137" s="70" t="s">
        <v>598</v>
      </c>
      <c r="G137" s="75" t="s">
        <v>226</v>
      </c>
      <c r="H137" s="75" t="s">
        <v>112</v>
      </c>
      <c r="I137" s="77">
        <v>56461.993133000004</v>
      </c>
      <c r="J137" s="79">
        <v>885</v>
      </c>
      <c r="K137" s="70"/>
      <c r="L137" s="77">
        <v>499.688639669</v>
      </c>
      <c r="M137" s="80">
        <v>1.6493999864395246E-3</v>
      </c>
      <c r="N137" s="80">
        <f t="shared" si="1"/>
        <v>6.3132841292776274E-4</v>
      </c>
      <c r="O137" s="80">
        <f>L137/'סכום נכסי הקרן'!$C$42</f>
        <v>1.5690155219748539E-4</v>
      </c>
    </row>
    <row r="138" spans="2:15">
      <c r="B138" s="74" t="s">
        <v>599</v>
      </c>
      <c r="C138" s="70" t="s">
        <v>600</v>
      </c>
      <c r="D138" s="75" t="s">
        <v>100</v>
      </c>
      <c r="E138" s="75" t="s">
        <v>218</v>
      </c>
      <c r="F138" s="70" t="s">
        <v>601</v>
      </c>
      <c r="G138" s="75" t="s">
        <v>136</v>
      </c>
      <c r="H138" s="75" t="s">
        <v>112</v>
      </c>
      <c r="I138" s="77">
        <v>14007.417712</v>
      </c>
      <c r="J138" s="79">
        <v>2060</v>
      </c>
      <c r="K138" s="70"/>
      <c r="L138" s="77">
        <v>288.55280487699997</v>
      </c>
      <c r="M138" s="80">
        <v>1.1866888532261225E-3</v>
      </c>
      <c r="N138" s="80">
        <f t="shared" si="1"/>
        <v>3.6457019409031098E-4</v>
      </c>
      <c r="O138" s="80">
        <f>L138/'סכום נכסי הקרן'!$C$42</f>
        <v>9.0605187674728301E-5</v>
      </c>
    </row>
    <row r="139" spans="2:15">
      <c r="B139" s="74" t="s">
        <v>602</v>
      </c>
      <c r="C139" s="70" t="s">
        <v>603</v>
      </c>
      <c r="D139" s="75" t="s">
        <v>100</v>
      </c>
      <c r="E139" s="75" t="s">
        <v>218</v>
      </c>
      <c r="F139" s="70" t="s">
        <v>604</v>
      </c>
      <c r="G139" s="75" t="s">
        <v>110</v>
      </c>
      <c r="H139" s="75" t="s">
        <v>112</v>
      </c>
      <c r="I139" s="77">
        <v>66506.895548</v>
      </c>
      <c r="J139" s="79">
        <v>834</v>
      </c>
      <c r="K139" s="70"/>
      <c r="L139" s="77">
        <v>554.66750887400008</v>
      </c>
      <c r="M139" s="80">
        <v>9.7666866730328097E-4</v>
      </c>
      <c r="N139" s="80">
        <f t="shared" si="1"/>
        <v>7.0079111326601319E-4</v>
      </c>
      <c r="O139" s="80">
        <f>L139/'סכום נכסי הקרן'!$C$42</f>
        <v>1.7416484223754152E-4</v>
      </c>
    </row>
    <row r="140" spans="2:15">
      <c r="B140" s="74" t="s">
        <v>605</v>
      </c>
      <c r="C140" s="70" t="s">
        <v>606</v>
      </c>
      <c r="D140" s="75" t="s">
        <v>100</v>
      </c>
      <c r="E140" s="75" t="s">
        <v>218</v>
      </c>
      <c r="F140" s="70" t="s">
        <v>607</v>
      </c>
      <c r="G140" s="75" t="s">
        <v>226</v>
      </c>
      <c r="H140" s="75" t="s">
        <v>112</v>
      </c>
      <c r="I140" s="77">
        <v>35250.593179000003</v>
      </c>
      <c r="J140" s="79">
        <v>702.2</v>
      </c>
      <c r="K140" s="70"/>
      <c r="L140" s="77">
        <v>247.52966534699999</v>
      </c>
      <c r="M140" s="80">
        <v>2.3222091076233252E-3</v>
      </c>
      <c r="N140" s="80">
        <f t="shared" ref="N140:N199" si="2">IFERROR(L140/$L$11,0)</f>
        <v>3.1273977106939754E-4</v>
      </c>
      <c r="O140" s="80">
        <f>L140/'סכום נכסי הקרן'!$C$42</f>
        <v>7.7723977742609967E-5</v>
      </c>
    </row>
    <row r="141" spans="2:15">
      <c r="B141" s="74" t="s">
        <v>608</v>
      </c>
      <c r="C141" s="70" t="s">
        <v>609</v>
      </c>
      <c r="D141" s="75" t="s">
        <v>100</v>
      </c>
      <c r="E141" s="75" t="s">
        <v>218</v>
      </c>
      <c r="F141" s="70" t="s">
        <v>610</v>
      </c>
      <c r="G141" s="75" t="s">
        <v>134</v>
      </c>
      <c r="H141" s="75" t="s">
        <v>112</v>
      </c>
      <c r="I141" s="77">
        <v>42400.448618000002</v>
      </c>
      <c r="J141" s="79">
        <v>676</v>
      </c>
      <c r="K141" s="70"/>
      <c r="L141" s="77">
        <v>286.62703265599998</v>
      </c>
      <c r="M141" s="80">
        <v>2.1594210682909687E-3</v>
      </c>
      <c r="N141" s="80">
        <f t="shared" si="2"/>
        <v>3.6213708950592492E-4</v>
      </c>
      <c r="O141" s="80">
        <f>L141/'סכום נכסי הקרן'!$C$42</f>
        <v>9.0000497820554601E-5</v>
      </c>
    </row>
    <row r="142" spans="2:15">
      <c r="B142" s="74" t="s">
        <v>611</v>
      </c>
      <c r="C142" s="70" t="s">
        <v>612</v>
      </c>
      <c r="D142" s="75" t="s">
        <v>100</v>
      </c>
      <c r="E142" s="75" t="s">
        <v>218</v>
      </c>
      <c r="F142" s="70" t="s">
        <v>613</v>
      </c>
      <c r="G142" s="75" t="s">
        <v>424</v>
      </c>
      <c r="H142" s="75" t="s">
        <v>112</v>
      </c>
      <c r="I142" s="77">
        <v>175523.88094199999</v>
      </c>
      <c r="J142" s="79">
        <v>51.5</v>
      </c>
      <c r="K142" s="70"/>
      <c r="L142" s="77">
        <v>90.394798684999998</v>
      </c>
      <c r="M142" s="80">
        <v>1.9297766266097712E-3</v>
      </c>
      <c r="N142" s="80">
        <f t="shared" si="2"/>
        <v>1.1420872971722702E-4</v>
      </c>
      <c r="O142" s="80">
        <f>L142/'סכום נכסי הקרן'!$C$42</f>
        <v>2.8383843654422007E-5</v>
      </c>
    </row>
    <row r="143" spans="2:15">
      <c r="B143" s="74" t="s">
        <v>614</v>
      </c>
      <c r="C143" s="70" t="s">
        <v>615</v>
      </c>
      <c r="D143" s="75" t="s">
        <v>100</v>
      </c>
      <c r="E143" s="75" t="s">
        <v>218</v>
      </c>
      <c r="F143" s="70" t="s">
        <v>616</v>
      </c>
      <c r="G143" s="75" t="s">
        <v>347</v>
      </c>
      <c r="H143" s="75" t="s">
        <v>112</v>
      </c>
      <c r="I143" s="77">
        <v>105452.352184</v>
      </c>
      <c r="J143" s="79">
        <v>97.2</v>
      </c>
      <c r="K143" s="70"/>
      <c r="L143" s="77">
        <v>102.499686406</v>
      </c>
      <c r="M143" s="80">
        <v>6.0310170020957336E-4</v>
      </c>
      <c r="N143" s="80">
        <f t="shared" si="2"/>
        <v>1.2950257261633706E-4</v>
      </c>
      <c r="O143" s="80">
        <f>L143/'סכום נכסי הקרן'!$C$42</f>
        <v>3.2184761909956664E-5</v>
      </c>
    </row>
    <row r="144" spans="2:15">
      <c r="B144" s="74" t="s">
        <v>617</v>
      </c>
      <c r="C144" s="70" t="s">
        <v>618</v>
      </c>
      <c r="D144" s="75" t="s">
        <v>100</v>
      </c>
      <c r="E144" s="75" t="s">
        <v>218</v>
      </c>
      <c r="F144" s="70" t="s">
        <v>619</v>
      </c>
      <c r="G144" s="75" t="s">
        <v>319</v>
      </c>
      <c r="H144" s="75" t="s">
        <v>112</v>
      </c>
      <c r="I144" s="77">
        <v>24453.268666</v>
      </c>
      <c r="J144" s="79">
        <v>1780</v>
      </c>
      <c r="K144" s="70"/>
      <c r="L144" s="77">
        <v>435.26818225</v>
      </c>
      <c r="M144" s="80">
        <v>1.7179108462330372E-3</v>
      </c>
      <c r="N144" s="80">
        <f t="shared" si="2"/>
        <v>5.4993679840284904E-4</v>
      </c>
      <c r="O144" s="80">
        <f>L144/'סכום נכסי הקרן'!$C$42</f>
        <v>1.3667361631923816E-4</v>
      </c>
    </row>
    <row r="145" spans="2:15">
      <c r="B145" s="74" t="s">
        <v>620</v>
      </c>
      <c r="C145" s="70" t="s">
        <v>621</v>
      </c>
      <c r="D145" s="75" t="s">
        <v>100</v>
      </c>
      <c r="E145" s="75" t="s">
        <v>218</v>
      </c>
      <c r="F145" s="70" t="s">
        <v>622</v>
      </c>
      <c r="G145" s="75" t="s">
        <v>623</v>
      </c>
      <c r="H145" s="75" t="s">
        <v>112</v>
      </c>
      <c r="I145" s="77">
        <v>149782.53646100001</v>
      </c>
      <c r="J145" s="79">
        <v>670.4</v>
      </c>
      <c r="K145" s="70"/>
      <c r="L145" s="77">
        <v>1004.142124352</v>
      </c>
      <c r="M145" s="80">
        <v>1.5917492341443878E-3</v>
      </c>
      <c r="N145" s="80">
        <f t="shared" si="2"/>
        <v>1.2686769387853054E-3</v>
      </c>
      <c r="O145" s="80">
        <f>L145/'סכום נכסי הקרן'!$C$42</f>
        <v>3.1529925923885971E-4</v>
      </c>
    </row>
    <row r="146" spans="2:15">
      <c r="B146" s="74" t="s">
        <v>624</v>
      </c>
      <c r="C146" s="70" t="s">
        <v>625</v>
      </c>
      <c r="D146" s="75" t="s">
        <v>100</v>
      </c>
      <c r="E146" s="75" t="s">
        <v>218</v>
      </c>
      <c r="F146" s="70" t="s">
        <v>626</v>
      </c>
      <c r="G146" s="75" t="s">
        <v>326</v>
      </c>
      <c r="H146" s="75" t="s">
        <v>112</v>
      </c>
      <c r="I146" s="77">
        <v>21138.567806999999</v>
      </c>
      <c r="J146" s="79">
        <v>227.3</v>
      </c>
      <c r="K146" s="70"/>
      <c r="L146" s="77">
        <v>48.047964544000003</v>
      </c>
      <c r="M146" s="80">
        <v>2.8734541182479838E-4</v>
      </c>
      <c r="N146" s="80">
        <f t="shared" si="2"/>
        <v>6.0705893213955378E-5</v>
      </c>
      <c r="O146" s="80">
        <f>L146/'סכום נכסי הקרן'!$C$42</f>
        <v>1.5086995417540689E-5</v>
      </c>
    </row>
    <row r="147" spans="2:15">
      <c r="B147" s="74" t="s">
        <v>627</v>
      </c>
      <c r="C147" s="70" t="s">
        <v>628</v>
      </c>
      <c r="D147" s="75" t="s">
        <v>100</v>
      </c>
      <c r="E147" s="75" t="s">
        <v>218</v>
      </c>
      <c r="F147" s="70" t="s">
        <v>629</v>
      </c>
      <c r="G147" s="75" t="s">
        <v>214</v>
      </c>
      <c r="H147" s="75" t="s">
        <v>112</v>
      </c>
      <c r="I147" s="77">
        <v>47753.719073</v>
      </c>
      <c r="J147" s="79">
        <v>428.7</v>
      </c>
      <c r="K147" s="70"/>
      <c r="L147" s="77">
        <v>204.72019362399999</v>
      </c>
      <c r="M147" s="80">
        <v>6.5660308974586706E-4</v>
      </c>
      <c r="N147" s="80">
        <f t="shared" si="2"/>
        <v>2.5865241807481988E-4</v>
      </c>
      <c r="O147" s="80">
        <f>L147/'סכום נכסי הקרן'!$C$42</f>
        <v>6.4281861935169563E-5</v>
      </c>
    </row>
    <row r="148" spans="2:15">
      <c r="B148" s="74" t="s">
        <v>630</v>
      </c>
      <c r="C148" s="70" t="s">
        <v>631</v>
      </c>
      <c r="D148" s="75" t="s">
        <v>100</v>
      </c>
      <c r="E148" s="75" t="s">
        <v>218</v>
      </c>
      <c r="F148" s="70" t="s">
        <v>632</v>
      </c>
      <c r="G148" s="75" t="s">
        <v>347</v>
      </c>
      <c r="H148" s="75" t="s">
        <v>112</v>
      </c>
      <c r="I148" s="77">
        <v>70124.284211000006</v>
      </c>
      <c r="J148" s="79">
        <v>353.6</v>
      </c>
      <c r="K148" s="70"/>
      <c r="L148" s="77">
        <v>247.95946896999999</v>
      </c>
      <c r="M148" s="80">
        <v>5.6155189921633711E-4</v>
      </c>
      <c r="N148" s="80">
        <f t="shared" si="2"/>
        <v>3.1328280370539853E-4</v>
      </c>
      <c r="O148" s="80">
        <f>L148/'סכום נכסי הקרן'!$C$42</f>
        <v>7.7858935494768346E-5</v>
      </c>
    </row>
    <row r="149" spans="2:15">
      <c r="B149" s="74" t="s">
        <v>633</v>
      </c>
      <c r="C149" s="70" t="s">
        <v>634</v>
      </c>
      <c r="D149" s="75" t="s">
        <v>100</v>
      </c>
      <c r="E149" s="75" t="s">
        <v>218</v>
      </c>
      <c r="F149" s="70" t="s">
        <v>635</v>
      </c>
      <c r="G149" s="75" t="s">
        <v>483</v>
      </c>
      <c r="H149" s="75" t="s">
        <v>112</v>
      </c>
      <c r="I149" s="77">
        <v>16822.75243</v>
      </c>
      <c r="J149" s="79">
        <v>7273</v>
      </c>
      <c r="K149" s="70"/>
      <c r="L149" s="77">
        <v>1223.5187842160001</v>
      </c>
      <c r="M149" s="80">
        <v>2.8366091815020211E-4</v>
      </c>
      <c r="N149" s="80">
        <f t="shared" si="2"/>
        <v>1.5458469753045988E-3</v>
      </c>
      <c r="O149" s="80">
        <f>L149/'סכום נכסי הקרן'!$C$42</f>
        <v>3.8418323160885798E-4</v>
      </c>
    </row>
    <row r="150" spans="2:15">
      <c r="B150" s="74" t="s">
        <v>636</v>
      </c>
      <c r="C150" s="70" t="s">
        <v>637</v>
      </c>
      <c r="D150" s="75" t="s">
        <v>100</v>
      </c>
      <c r="E150" s="75" t="s">
        <v>218</v>
      </c>
      <c r="F150" s="70" t="s">
        <v>638</v>
      </c>
      <c r="G150" s="75" t="s">
        <v>109</v>
      </c>
      <c r="H150" s="75" t="s">
        <v>112</v>
      </c>
      <c r="I150" s="77">
        <v>24473.544783000001</v>
      </c>
      <c r="J150" s="79">
        <v>1355</v>
      </c>
      <c r="K150" s="77">
        <v>24.473544783000001</v>
      </c>
      <c r="L150" s="77">
        <v>356.09007659299999</v>
      </c>
      <c r="M150" s="80">
        <v>2.1235776852208256E-3</v>
      </c>
      <c r="N150" s="80">
        <f t="shared" si="2"/>
        <v>4.498997276858265E-4</v>
      </c>
      <c r="O150" s="80">
        <f>L150/'סכום נכסי הקרן'!$C$42</f>
        <v>1.1181179899661691E-4</v>
      </c>
    </row>
    <row r="151" spans="2:15">
      <c r="B151" s="74" t="s">
        <v>639</v>
      </c>
      <c r="C151" s="70" t="s">
        <v>640</v>
      </c>
      <c r="D151" s="75" t="s">
        <v>100</v>
      </c>
      <c r="E151" s="75" t="s">
        <v>218</v>
      </c>
      <c r="F151" s="70" t="s">
        <v>641</v>
      </c>
      <c r="G151" s="75" t="s">
        <v>257</v>
      </c>
      <c r="H151" s="75" t="s">
        <v>112</v>
      </c>
      <c r="I151" s="77">
        <v>10265.931702</v>
      </c>
      <c r="J151" s="79">
        <v>26800</v>
      </c>
      <c r="K151" s="70"/>
      <c r="L151" s="77">
        <v>2751.269696241</v>
      </c>
      <c r="M151" s="80">
        <v>2.8124360861017722E-3</v>
      </c>
      <c r="N151" s="80">
        <f t="shared" si="2"/>
        <v>3.4760740848834566E-3</v>
      </c>
      <c r="O151" s="80">
        <f>L151/'סכום נכסי הקרן'!$C$42</f>
        <v>8.6389493693526085E-4</v>
      </c>
    </row>
    <row r="152" spans="2:15">
      <c r="B152" s="74" t="s">
        <v>642</v>
      </c>
      <c r="C152" s="70" t="s">
        <v>643</v>
      </c>
      <c r="D152" s="75" t="s">
        <v>100</v>
      </c>
      <c r="E152" s="75" t="s">
        <v>218</v>
      </c>
      <c r="F152" s="70" t="s">
        <v>644</v>
      </c>
      <c r="G152" s="75" t="s">
        <v>424</v>
      </c>
      <c r="H152" s="75" t="s">
        <v>112</v>
      </c>
      <c r="I152" s="77">
        <v>29850.950493</v>
      </c>
      <c r="J152" s="79">
        <v>654.6</v>
      </c>
      <c r="K152" s="70"/>
      <c r="L152" s="77">
        <v>195.40432192700001</v>
      </c>
      <c r="M152" s="80">
        <v>1.3647681704409039E-3</v>
      </c>
      <c r="N152" s="80">
        <f t="shared" si="2"/>
        <v>2.4688233961675938E-4</v>
      </c>
      <c r="O152" s="80">
        <f>L152/'סכום נכסי הקרן'!$C$42</f>
        <v>6.1356690912069757E-5</v>
      </c>
    </row>
    <row r="153" spans="2:15">
      <c r="B153" s="74" t="s">
        <v>645</v>
      </c>
      <c r="C153" s="70" t="s">
        <v>646</v>
      </c>
      <c r="D153" s="75" t="s">
        <v>100</v>
      </c>
      <c r="E153" s="75" t="s">
        <v>218</v>
      </c>
      <c r="F153" s="70" t="s">
        <v>647</v>
      </c>
      <c r="G153" s="75" t="s">
        <v>319</v>
      </c>
      <c r="H153" s="75" t="s">
        <v>112</v>
      </c>
      <c r="I153" s="77">
        <v>1031.248542</v>
      </c>
      <c r="J153" s="79">
        <v>11220</v>
      </c>
      <c r="K153" s="70"/>
      <c r="L153" s="77">
        <v>115.7060863</v>
      </c>
      <c r="M153" s="80">
        <v>3.1016635527173771E-4</v>
      </c>
      <c r="N153" s="80">
        <f t="shared" si="2"/>
        <v>1.4618811401886187E-4</v>
      </c>
      <c r="O153" s="80">
        <f>L153/'סכום נכסי הקרן'!$C$42</f>
        <v>3.6331553487371544E-5</v>
      </c>
    </row>
    <row r="154" spans="2:15">
      <c r="B154" s="74" t="s">
        <v>648</v>
      </c>
      <c r="C154" s="70" t="s">
        <v>649</v>
      </c>
      <c r="D154" s="75" t="s">
        <v>100</v>
      </c>
      <c r="E154" s="75" t="s">
        <v>218</v>
      </c>
      <c r="F154" s="70" t="s">
        <v>650</v>
      </c>
      <c r="G154" s="75" t="s">
        <v>108</v>
      </c>
      <c r="H154" s="75" t="s">
        <v>112</v>
      </c>
      <c r="I154" s="77">
        <v>66320.07157</v>
      </c>
      <c r="J154" s="79">
        <v>881.6</v>
      </c>
      <c r="K154" s="70"/>
      <c r="L154" s="77">
        <v>584.67775100599999</v>
      </c>
      <c r="M154" s="80">
        <v>1.6738993554459608E-3</v>
      </c>
      <c r="N154" s="80">
        <f t="shared" si="2"/>
        <v>7.3870736157080489E-4</v>
      </c>
      <c r="O154" s="80">
        <f>L154/'סכום נכסי הקרן'!$C$42</f>
        <v>1.8358801738807573E-4</v>
      </c>
    </row>
    <row r="155" spans="2:15">
      <c r="B155" s="74" t="s">
        <v>654</v>
      </c>
      <c r="C155" s="70" t="s">
        <v>655</v>
      </c>
      <c r="D155" s="75" t="s">
        <v>100</v>
      </c>
      <c r="E155" s="75" t="s">
        <v>218</v>
      </c>
      <c r="F155" s="70" t="s">
        <v>656</v>
      </c>
      <c r="G155" s="75" t="s">
        <v>238</v>
      </c>
      <c r="H155" s="75" t="s">
        <v>112</v>
      </c>
      <c r="I155" s="77">
        <v>32181.723555</v>
      </c>
      <c r="J155" s="79">
        <v>7550</v>
      </c>
      <c r="K155" s="70"/>
      <c r="L155" s="77">
        <v>2429.7201283869999</v>
      </c>
      <c r="M155" s="80">
        <v>1.2872689421999999E-3</v>
      </c>
      <c r="N155" s="80">
        <f t="shared" si="2"/>
        <v>3.0698143418455806E-3</v>
      </c>
      <c r="O155" s="80">
        <f>L155/'סכום נכסי הקרן'!$C$42</f>
        <v>7.6292881063280368E-4</v>
      </c>
    </row>
    <row r="156" spans="2:15">
      <c r="B156" s="74" t="s">
        <v>657</v>
      </c>
      <c r="C156" s="70" t="s">
        <v>658</v>
      </c>
      <c r="D156" s="75" t="s">
        <v>100</v>
      </c>
      <c r="E156" s="75" t="s">
        <v>218</v>
      </c>
      <c r="F156" s="70" t="s">
        <v>659</v>
      </c>
      <c r="G156" s="75" t="s">
        <v>347</v>
      </c>
      <c r="H156" s="75" t="s">
        <v>112</v>
      </c>
      <c r="I156" s="77">
        <v>93278.003949999998</v>
      </c>
      <c r="J156" s="79">
        <v>701.5</v>
      </c>
      <c r="K156" s="77">
        <v>40.270259758000002</v>
      </c>
      <c r="L156" s="77">
        <v>694.61545757299996</v>
      </c>
      <c r="M156" s="80">
        <v>6.7117105341644382E-4</v>
      </c>
      <c r="N156" s="80">
        <f t="shared" si="2"/>
        <v>8.7760745314350533E-4</v>
      </c>
      <c r="O156" s="80">
        <f>L156/'סכום נכסי הקרן'!$C$42</f>
        <v>2.181083074967726E-4</v>
      </c>
    </row>
    <row r="157" spans="2:15">
      <c r="B157" s="74" t="s">
        <v>660</v>
      </c>
      <c r="C157" s="70" t="s">
        <v>661</v>
      </c>
      <c r="D157" s="75" t="s">
        <v>100</v>
      </c>
      <c r="E157" s="75" t="s">
        <v>218</v>
      </c>
      <c r="F157" s="70" t="s">
        <v>662</v>
      </c>
      <c r="G157" s="75" t="s">
        <v>134</v>
      </c>
      <c r="H157" s="75" t="s">
        <v>112</v>
      </c>
      <c r="I157" s="77">
        <v>13767.733980000001</v>
      </c>
      <c r="J157" s="79">
        <v>546.4</v>
      </c>
      <c r="K157" s="70"/>
      <c r="L157" s="77">
        <v>75.226898467000012</v>
      </c>
      <c r="M157" s="80">
        <v>1.8162168795872961E-3</v>
      </c>
      <c r="N157" s="80">
        <f t="shared" si="2"/>
        <v>9.5044943287301764E-5</v>
      </c>
      <c r="O157" s="80">
        <f>L157/'סכום נכסי הקרן'!$C$42</f>
        <v>2.3621143647159027E-5</v>
      </c>
    </row>
    <row r="158" spans="2:15">
      <c r="B158" s="74" t="s">
        <v>663</v>
      </c>
      <c r="C158" s="70" t="s">
        <v>664</v>
      </c>
      <c r="D158" s="75" t="s">
        <v>100</v>
      </c>
      <c r="E158" s="75" t="s">
        <v>218</v>
      </c>
      <c r="F158" s="70" t="s">
        <v>665</v>
      </c>
      <c r="G158" s="75" t="s">
        <v>214</v>
      </c>
      <c r="H158" s="75" t="s">
        <v>112</v>
      </c>
      <c r="I158" s="77">
        <v>45096.066629999994</v>
      </c>
      <c r="J158" s="79">
        <v>701.5</v>
      </c>
      <c r="K158" s="70"/>
      <c r="L158" s="77">
        <v>316.34890751400002</v>
      </c>
      <c r="M158" s="80">
        <v>1.6126484228156514E-3</v>
      </c>
      <c r="N158" s="80">
        <f t="shared" si="2"/>
        <v>3.9968900202442528E-4</v>
      </c>
      <c r="O158" s="80">
        <f>L158/'סכום נכסי הקרן'!$C$42</f>
        <v>9.9333126039856767E-5</v>
      </c>
    </row>
    <row r="159" spans="2:15">
      <c r="B159" s="74" t="s">
        <v>666</v>
      </c>
      <c r="C159" s="70" t="s">
        <v>667</v>
      </c>
      <c r="D159" s="75" t="s">
        <v>100</v>
      </c>
      <c r="E159" s="75" t="s">
        <v>218</v>
      </c>
      <c r="F159" s="70" t="s">
        <v>668</v>
      </c>
      <c r="G159" s="75" t="s">
        <v>136</v>
      </c>
      <c r="H159" s="75" t="s">
        <v>112</v>
      </c>
      <c r="I159" s="77">
        <v>275208.80420000001</v>
      </c>
      <c r="J159" s="79">
        <v>44.1</v>
      </c>
      <c r="K159" s="70"/>
      <c r="L159" s="77">
        <v>121.36708271499998</v>
      </c>
      <c r="M159" s="80">
        <v>2.0046030988803091E-3</v>
      </c>
      <c r="N159" s="80">
        <f t="shared" si="2"/>
        <v>1.5334046369933313E-4</v>
      </c>
      <c r="O159" s="80">
        <f>L159/'סכום נכסי הקרן'!$C$42</f>
        <v>3.8109098650468034E-5</v>
      </c>
    </row>
    <row r="160" spans="2:15">
      <c r="B160" s="74" t="s">
        <v>669</v>
      </c>
      <c r="C160" s="70" t="s">
        <v>670</v>
      </c>
      <c r="D160" s="75" t="s">
        <v>100</v>
      </c>
      <c r="E160" s="75" t="s">
        <v>218</v>
      </c>
      <c r="F160" s="70" t="s">
        <v>671</v>
      </c>
      <c r="G160" s="75" t="s">
        <v>520</v>
      </c>
      <c r="H160" s="75" t="s">
        <v>112</v>
      </c>
      <c r="I160" s="77">
        <v>2982.4178510000002</v>
      </c>
      <c r="J160" s="79">
        <v>711</v>
      </c>
      <c r="K160" s="70"/>
      <c r="L160" s="77">
        <v>21.204990865000003</v>
      </c>
      <c r="M160" s="80">
        <v>1.5993655403569786E-4</v>
      </c>
      <c r="N160" s="80">
        <f t="shared" si="2"/>
        <v>2.6791309960170566E-5</v>
      </c>
      <c r="O160" s="80">
        <f>L160/'סכום נכסי הקרן'!$C$42</f>
        <v>6.6583382469049305E-6</v>
      </c>
    </row>
    <row r="161" spans="2:15">
      <c r="B161" s="74" t="s">
        <v>672</v>
      </c>
      <c r="C161" s="70" t="s">
        <v>673</v>
      </c>
      <c r="D161" s="75" t="s">
        <v>100</v>
      </c>
      <c r="E161" s="75" t="s">
        <v>218</v>
      </c>
      <c r="F161" s="70" t="s">
        <v>674</v>
      </c>
      <c r="G161" s="75" t="s">
        <v>226</v>
      </c>
      <c r="H161" s="75" t="s">
        <v>112</v>
      </c>
      <c r="I161" s="77">
        <v>268896.27730999998</v>
      </c>
      <c r="J161" s="79">
        <v>861.4</v>
      </c>
      <c r="K161" s="77">
        <v>30.233890834999997</v>
      </c>
      <c r="L161" s="77">
        <v>2346.506423503</v>
      </c>
      <c r="M161" s="80">
        <v>2.5194812265738995E-3</v>
      </c>
      <c r="N161" s="80">
        <f t="shared" si="2"/>
        <v>2.9646785191199433E-3</v>
      </c>
      <c r="O161" s="80">
        <f>L161/'סכום נכסי הקרן'!$C$42</f>
        <v>7.3679982065005811E-4</v>
      </c>
    </row>
    <row r="162" spans="2:15">
      <c r="B162" s="74" t="s">
        <v>675</v>
      </c>
      <c r="C162" s="70" t="s">
        <v>676</v>
      </c>
      <c r="D162" s="75" t="s">
        <v>100</v>
      </c>
      <c r="E162" s="75" t="s">
        <v>218</v>
      </c>
      <c r="F162" s="70" t="s">
        <v>677</v>
      </c>
      <c r="G162" s="75" t="s">
        <v>134</v>
      </c>
      <c r="H162" s="75" t="s">
        <v>112</v>
      </c>
      <c r="I162" s="77">
        <v>112229.99902100001</v>
      </c>
      <c r="J162" s="79">
        <v>265.39999999999998</v>
      </c>
      <c r="K162" s="70"/>
      <c r="L162" s="77">
        <v>297.85841731699998</v>
      </c>
      <c r="M162" s="80">
        <v>1.4672777515886849E-3</v>
      </c>
      <c r="N162" s="80">
        <f t="shared" si="2"/>
        <v>3.7632731055579167E-4</v>
      </c>
      <c r="O162" s="80">
        <f>L162/'סכום נכסי הקרן'!$C$42</f>
        <v>9.3527137305104909E-5</v>
      </c>
    </row>
    <row r="163" spans="2:15">
      <c r="B163" s="74" t="s">
        <v>678</v>
      </c>
      <c r="C163" s="70" t="s">
        <v>679</v>
      </c>
      <c r="D163" s="75" t="s">
        <v>100</v>
      </c>
      <c r="E163" s="75" t="s">
        <v>218</v>
      </c>
      <c r="F163" s="70" t="s">
        <v>680</v>
      </c>
      <c r="G163" s="75" t="s">
        <v>257</v>
      </c>
      <c r="H163" s="75" t="s">
        <v>112</v>
      </c>
      <c r="I163" s="77">
        <v>319.01571000000001</v>
      </c>
      <c r="J163" s="79">
        <v>168.7</v>
      </c>
      <c r="K163" s="70"/>
      <c r="L163" s="77">
        <v>0.53817967799999999</v>
      </c>
      <c r="M163" s="80">
        <v>4.6533574070727258E-5</v>
      </c>
      <c r="N163" s="80">
        <f t="shared" si="2"/>
        <v>6.7995966889857868E-7</v>
      </c>
      <c r="O163" s="80">
        <f>L163/'סכום נכסי הקרן'!$C$42</f>
        <v>1.6898768580225839E-7</v>
      </c>
    </row>
    <row r="164" spans="2:15">
      <c r="B164" s="74" t="s">
        <v>681</v>
      </c>
      <c r="C164" s="70" t="s">
        <v>682</v>
      </c>
      <c r="D164" s="75" t="s">
        <v>100</v>
      </c>
      <c r="E164" s="75" t="s">
        <v>218</v>
      </c>
      <c r="F164" s="70" t="s">
        <v>683</v>
      </c>
      <c r="G164" s="75" t="s">
        <v>684</v>
      </c>
      <c r="H164" s="75" t="s">
        <v>112</v>
      </c>
      <c r="I164" s="77">
        <v>33897.829875000003</v>
      </c>
      <c r="J164" s="79">
        <v>751.1</v>
      </c>
      <c r="K164" s="70"/>
      <c r="L164" s="77">
        <v>254.60660019100001</v>
      </c>
      <c r="M164" s="80">
        <v>6.7907443550978145E-4</v>
      </c>
      <c r="N164" s="80">
        <f t="shared" si="2"/>
        <v>3.2168107909356095E-4</v>
      </c>
      <c r="O164" s="80">
        <f>L164/'סכום נכסי הקרן'!$C$42</f>
        <v>7.994612564367012E-5</v>
      </c>
    </row>
    <row r="165" spans="2:15">
      <c r="B165" s="74" t="s">
        <v>685</v>
      </c>
      <c r="C165" s="70" t="s">
        <v>686</v>
      </c>
      <c r="D165" s="75" t="s">
        <v>100</v>
      </c>
      <c r="E165" s="75" t="s">
        <v>218</v>
      </c>
      <c r="F165" s="70" t="s">
        <v>687</v>
      </c>
      <c r="G165" s="75" t="s">
        <v>226</v>
      </c>
      <c r="H165" s="75" t="s">
        <v>112</v>
      </c>
      <c r="I165" s="77">
        <v>15401.233895999998</v>
      </c>
      <c r="J165" s="79">
        <v>490</v>
      </c>
      <c r="K165" s="70"/>
      <c r="L165" s="77">
        <v>75.466046091999999</v>
      </c>
      <c r="M165" s="80">
        <v>1.026141929244121E-3</v>
      </c>
      <c r="N165" s="80">
        <f t="shared" si="2"/>
        <v>9.5347092823154118E-5</v>
      </c>
      <c r="O165" s="80">
        <f>L165/'סכום נכסי הקרן'!$C$42</f>
        <v>2.36962356756504E-5</v>
      </c>
    </row>
    <row r="166" spans="2:15">
      <c r="B166" s="74" t="s">
        <v>688</v>
      </c>
      <c r="C166" s="70" t="s">
        <v>689</v>
      </c>
      <c r="D166" s="75" t="s">
        <v>100</v>
      </c>
      <c r="E166" s="75" t="s">
        <v>218</v>
      </c>
      <c r="F166" s="70" t="s">
        <v>690</v>
      </c>
      <c r="G166" s="75" t="s">
        <v>226</v>
      </c>
      <c r="H166" s="75" t="s">
        <v>112</v>
      </c>
      <c r="I166" s="77">
        <v>33789.711443</v>
      </c>
      <c r="J166" s="79">
        <v>2190</v>
      </c>
      <c r="K166" s="70"/>
      <c r="L166" s="77">
        <v>739.99468059799995</v>
      </c>
      <c r="M166" s="80">
        <v>1.3134721781165892E-3</v>
      </c>
      <c r="N166" s="80">
        <f t="shared" si="2"/>
        <v>9.3494154196979077E-4</v>
      </c>
      <c r="O166" s="80">
        <f>L166/'סכום נכסי הקרן'!$C$42</f>
        <v>2.3235732171261465E-4</v>
      </c>
    </row>
    <row r="167" spans="2:15">
      <c r="B167" s="74" t="s">
        <v>691</v>
      </c>
      <c r="C167" s="70" t="s">
        <v>692</v>
      </c>
      <c r="D167" s="75" t="s">
        <v>100</v>
      </c>
      <c r="E167" s="75" t="s">
        <v>218</v>
      </c>
      <c r="F167" s="70" t="s">
        <v>693</v>
      </c>
      <c r="G167" s="75" t="s">
        <v>428</v>
      </c>
      <c r="H167" s="75" t="s">
        <v>112</v>
      </c>
      <c r="I167" s="77">
        <v>468789.15169799997</v>
      </c>
      <c r="J167" s="79">
        <v>150.1</v>
      </c>
      <c r="K167" s="70"/>
      <c r="L167" s="77">
        <v>703.65251680300003</v>
      </c>
      <c r="M167" s="80">
        <v>2.0529643590658547E-3</v>
      </c>
      <c r="N167" s="80">
        <f t="shared" si="2"/>
        <v>8.8902526777501147E-4</v>
      </c>
      <c r="O167" s="80">
        <f>L167/'סכום נכסי הקרן'!$C$42</f>
        <v>2.2094593178502312E-4</v>
      </c>
    </row>
    <row r="168" spans="2:15">
      <c r="B168" s="74" t="s">
        <v>694</v>
      </c>
      <c r="C168" s="70" t="s">
        <v>695</v>
      </c>
      <c r="D168" s="75" t="s">
        <v>100</v>
      </c>
      <c r="E168" s="75" t="s">
        <v>218</v>
      </c>
      <c r="F168" s="70" t="s">
        <v>696</v>
      </c>
      <c r="G168" s="75" t="s">
        <v>326</v>
      </c>
      <c r="H168" s="75" t="s">
        <v>112</v>
      </c>
      <c r="I168" s="77">
        <v>187741.82699999999</v>
      </c>
      <c r="J168" s="79">
        <v>414.8</v>
      </c>
      <c r="K168" s="70"/>
      <c r="L168" s="77">
        <v>778.75309839600004</v>
      </c>
      <c r="M168" s="80">
        <v>6.5299233765782057E-4</v>
      </c>
      <c r="N168" s="80">
        <f t="shared" si="2"/>
        <v>9.839106168165019E-4</v>
      </c>
      <c r="O168" s="80">
        <f>L168/'סכום נכסי הקרן'!$C$42</f>
        <v>2.445274121058106E-4</v>
      </c>
    </row>
    <row r="169" spans="2:15">
      <c r="B169" s="74" t="s">
        <v>697</v>
      </c>
      <c r="C169" s="70" t="s">
        <v>698</v>
      </c>
      <c r="D169" s="75" t="s">
        <v>100</v>
      </c>
      <c r="E169" s="75" t="s">
        <v>218</v>
      </c>
      <c r="F169" s="70" t="s">
        <v>699</v>
      </c>
      <c r="G169" s="75" t="s">
        <v>238</v>
      </c>
      <c r="H169" s="75" t="s">
        <v>112</v>
      </c>
      <c r="I169" s="77">
        <v>157744.855086</v>
      </c>
      <c r="J169" s="79">
        <v>483.7</v>
      </c>
      <c r="K169" s="70"/>
      <c r="L169" s="77">
        <v>763.01186405099998</v>
      </c>
      <c r="M169" s="80">
        <v>1.0344082085889789E-3</v>
      </c>
      <c r="N169" s="80">
        <f t="shared" si="2"/>
        <v>9.6402245505413763E-4</v>
      </c>
      <c r="O169" s="80">
        <f>L169/'סכום נכסי הקרן'!$C$42</f>
        <v>2.3958468596364555E-4</v>
      </c>
    </row>
    <row r="170" spans="2:15">
      <c r="B170" s="74" t="s">
        <v>700</v>
      </c>
      <c r="C170" s="70" t="s">
        <v>701</v>
      </c>
      <c r="D170" s="75" t="s">
        <v>100</v>
      </c>
      <c r="E170" s="75" t="s">
        <v>218</v>
      </c>
      <c r="F170" s="70" t="s">
        <v>702</v>
      </c>
      <c r="G170" s="75" t="s">
        <v>326</v>
      </c>
      <c r="H170" s="75" t="s">
        <v>112</v>
      </c>
      <c r="I170" s="77">
        <v>2928.7099210000001</v>
      </c>
      <c r="J170" s="79">
        <v>17030</v>
      </c>
      <c r="K170" s="70"/>
      <c r="L170" s="77">
        <v>498.75929947700001</v>
      </c>
      <c r="M170" s="80">
        <v>1.2955058529134519E-3</v>
      </c>
      <c r="N170" s="80">
        <f t="shared" si="2"/>
        <v>6.3015424401154736E-4</v>
      </c>
      <c r="O170" s="80">
        <f>L170/'סכום נכסי הקרן'!$C$42</f>
        <v>1.5660974064311245E-4</v>
      </c>
    </row>
    <row r="171" spans="2:15">
      <c r="B171" s="74" t="s">
        <v>703</v>
      </c>
      <c r="C171" s="70" t="s">
        <v>704</v>
      </c>
      <c r="D171" s="75" t="s">
        <v>100</v>
      </c>
      <c r="E171" s="75" t="s">
        <v>218</v>
      </c>
      <c r="F171" s="70" t="s">
        <v>705</v>
      </c>
      <c r="G171" s="75" t="s">
        <v>706</v>
      </c>
      <c r="H171" s="75" t="s">
        <v>112</v>
      </c>
      <c r="I171" s="77">
        <v>13844.395226000001</v>
      </c>
      <c r="J171" s="79">
        <v>1684</v>
      </c>
      <c r="K171" s="70"/>
      <c r="L171" s="77">
        <v>233.13961560600001</v>
      </c>
      <c r="M171" s="80">
        <v>3.0888907182822437E-4</v>
      </c>
      <c r="N171" s="80">
        <f t="shared" si="2"/>
        <v>2.9455875484506432E-4</v>
      </c>
      <c r="O171" s="80">
        <f>L171/'סכום נכסי הקרן'!$C$42</f>
        <v>7.320552172556397E-5</v>
      </c>
    </row>
    <row r="172" spans="2:15">
      <c r="B172" s="74" t="s">
        <v>707</v>
      </c>
      <c r="C172" s="70" t="s">
        <v>708</v>
      </c>
      <c r="D172" s="75" t="s">
        <v>100</v>
      </c>
      <c r="E172" s="75" t="s">
        <v>218</v>
      </c>
      <c r="F172" s="70" t="s">
        <v>709</v>
      </c>
      <c r="G172" s="75" t="s">
        <v>238</v>
      </c>
      <c r="H172" s="75" t="s">
        <v>112</v>
      </c>
      <c r="I172" s="77">
        <v>22359.846123000003</v>
      </c>
      <c r="J172" s="79">
        <v>5.0999999999999996</v>
      </c>
      <c r="K172" s="70"/>
      <c r="L172" s="77">
        <v>1.140352201</v>
      </c>
      <c r="M172" s="80">
        <v>9.0968118274501939E-4</v>
      </c>
      <c r="N172" s="80">
        <f t="shared" si="2"/>
        <v>1.4407706881487365E-6</v>
      </c>
      <c r="O172" s="80">
        <f>L172/'סכום נכסי הקרן'!$C$42</f>
        <v>3.5806903776567684E-7</v>
      </c>
    </row>
    <row r="173" spans="2:15">
      <c r="B173" s="74" t="s">
        <v>710</v>
      </c>
      <c r="C173" s="70" t="s">
        <v>711</v>
      </c>
      <c r="D173" s="75" t="s">
        <v>100</v>
      </c>
      <c r="E173" s="75" t="s">
        <v>218</v>
      </c>
      <c r="F173" s="70" t="s">
        <v>712</v>
      </c>
      <c r="G173" s="75" t="s">
        <v>319</v>
      </c>
      <c r="H173" s="75" t="s">
        <v>112</v>
      </c>
      <c r="I173" s="77">
        <v>17802.889928000001</v>
      </c>
      <c r="J173" s="79">
        <v>7922</v>
      </c>
      <c r="K173" s="70"/>
      <c r="L173" s="77">
        <v>1410.3449400889999</v>
      </c>
      <c r="M173" s="80">
        <v>1.4154515446350613E-3</v>
      </c>
      <c r="N173" s="80">
        <f t="shared" si="2"/>
        <v>1.7818912859353677E-3</v>
      </c>
      <c r="O173" s="80">
        <f>L173/'סכום נכסי הקרן'!$C$42</f>
        <v>4.4284639006485275E-4</v>
      </c>
    </row>
    <row r="174" spans="2:15">
      <c r="B174" s="74" t="s">
        <v>713</v>
      </c>
      <c r="C174" s="70" t="s">
        <v>714</v>
      </c>
      <c r="D174" s="75" t="s">
        <v>100</v>
      </c>
      <c r="E174" s="75" t="s">
        <v>218</v>
      </c>
      <c r="F174" s="70" t="s">
        <v>715</v>
      </c>
      <c r="G174" s="75" t="s">
        <v>226</v>
      </c>
      <c r="H174" s="75" t="s">
        <v>112</v>
      </c>
      <c r="I174" s="77">
        <v>172717.09890800004</v>
      </c>
      <c r="J174" s="79">
        <v>470.4</v>
      </c>
      <c r="K174" s="70"/>
      <c r="L174" s="77">
        <v>812.46123330299997</v>
      </c>
      <c r="M174" s="80">
        <v>2.0225184242087255E-3</v>
      </c>
      <c r="N174" s="80">
        <f t="shared" si="2"/>
        <v>1.0264989440750283E-3</v>
      </c>
      <c r="O174" s="80">
        <f>L174/'סכום נכסי הקרן'!$C$42</f>
        <v>2.5511172055055323E-4</v>
      </c>
    </row>
    <row r="175" spans="2:15">
      <c r="B175" s="74" t="s">
        <v>716</v>
      </c>
      <c r="C175" s="70" t="s">
        <v>717</v>
      </c>
      <c r="D175" s="75" t="s">
        <v>100</v>
      </c>
      <c r="E175" s="75" t="s">
        <v>218</v>
      </c>
      <c r="F175" s="70" t="s">
        <v>718</v>
      </c>
      <c r="G175" s="75" t="s">
        <v>234</v>
      </c>
      <c r="H175" s="75" t="s">
        <v>112</v>
      </c>
      <c r="I175" s="77">
        <v>231548.25330000001</v>
      </c>
      <c r="J175" s="79">
        <v>576</v>
      </c>
      <c r="K175" s="70"/>
      <c r="L175" s="77">
        <v>1333.717939008</v>
      </c>
      <c r="M175" s="80">
        <v>3.2566460877336248E-3</v>
      </c>
      <c r="N175" s="80">
        <f t="shared" si="2"/>
        <v>1.6850773919634594E-3</v>
      </c>
      <c r="O175" s="80">
        <f>L175/'סכום נכסי הקרן'!$C$42</f>
        <v>4.187856161040691E-4</v>
      </c>
    </row>
    <row r="176" spans="2:15">
      <c r="B176" s="74" t="s">
        <v>719</v>
      </c>
      <c r="C176" s="70" t="s">
        <v>720</v>
      </c>
      <c r="D176" s="75" t="s">
        <v>100</v>
      </c>
      <c r="E176" s="75" t="s">
        <v>218</v>
      </c>
      <c r="F176" s="70" t="s">
        <v>721</v>
      </c>
      <c r="G176" s="75" t="s">
        <v>136</v>
      </c>
      <c r="H176" s="75" t="s">
        <v>112</v>
      </c>
      <c r="I176" s="77">
        <v>39238.041842999999</v>
      </c>
      <c r="J176" s="79">
        <v>68.400000000000006</v>
      </c>
      <c r="K176" s="70"/>
      <c r="L176" s="77">
        <v>26.838820621</v>
      </c>
      <c r="M176" s="80">
        <v>9.9936845734381195E-4</v>
      </c>
      <c r="N176" s="80">
        <f t="shared" si="2"/>
        <v>3.3909336099241385E-5</v>
      </c>
      <c r="O176" s="80">
        <f>L176/'סכום נכסי הקרן'!$C$42</f>
        <v>8.4273531160809117E-6</v>
      </c>
    </row>
    <row r="177" spans="2:15">
      <c r="B177" s="74" t="s">
        <v>722</v>
      </c>
      <c r="C177" s="70" t="s">
        <v>723</v>
      </c>
      <c r="D177" s="75" t="s">
        <v>100</v>
      </c>
      <c r="E177" s="75" t="s">
        <v>218</v>
      </c>
      <c r="F177" s="70" t="s">
        <v>724</v>
      </c>
      <c r="G177" s="75" t="s">
        <v>257</v>
      </c>
      <c r="H177" s="75" t="s">
        <v>112</v>
      </c>
      <c r="I177" s="77">
        <v>47857.456862000006</v>
      </c>
      <c r="J177" s="79">
        <v>2540</v>
      </c>
      <c r="K177" s="70"/>
      <c r="L177" s="77">
        <v>1215.579404305</v>
      </c>
      <c r="M177" s="80">
        <v>1.3409206181563464E-3</v>
      </c>
      <c r="N177" s="80">
        <f t="shared" si="2"/>
        <v>1.5358160165816579E-3</v>
      </c>
      <c r="O177" s="80">
        <f>L177/'סכום נכסי הקרן'!$C$42</f>
        <v>3.8169027713155264E-4</v>
      </c>
    </row>
    <row r="178" spans="2:15">
      <c r="B178" s="74" t="s">
        <v>725</v>
      </c>
      <c r="C178" s="70" t="s">
        <v>726</v>
      </c>
      <c r="D178" s="75" t="s">
        <v>100</v>
      </c>
      <c r="E178" s="75" t="s">
        <v>218</v>
      </c>
      <c r="F178" s="70" t="s">
        <v>727</v>
      </c>
      <c r="G178" s="75" t="s">
        <v>226</v>
      </c>
      <c r="H178" s="75" t="s">
        <v>112</v>
      </c>
      <c r="I178" s="77">
        <v>10430.101500000001</v>
      </c>
      <c r="J178" s="79">
        <v>5790</v>
      </c>
      <c r="K178" s="70"/>
      <c r="L178" s="77">
        <v>603.90287684999998</v>
      </c>
      <c r="M178" s="80">
        <v>1.2411172921773484E-3</v>
      </c>
      <c r="N178" s="80">
        <f t="shared" si="2"/>
        <v>7.6299722374471586E-4</v>
      </c>
      <c r="O178" s="80">
        <f>L178/'סכום נכסי הקרן'!$C$42</f>
        <v>1.8962468071529029E-4</v>
      </c>
    </row>
    <row r="179" spans="2:15">
      <c r="B179" s="74" t="s">
        <v>728</v>
      </c>
      <c r="C179" s="70" t="s">
        <v>729</v>
      </c>
      <c r="D179" s="75" t="s">
        <v>100</v>
      </c>
      <c r="E179" s="75" t="s">
        <v>218</v>
      </c>
      <c r="F179" s="70" t="s">
        <v>730</v>
      </c>
      <c r="G179" s="75" t="s">
        <v>226</v>
      </c>
      <c r="H179" s="75" t="s">
        <v>112</v>
      </c>
      <c r="I179" s="77">
        <v>40898.347119999999</v>
      </c>
      <c r="J179" s="79">
        <v>1013</v>
      </c>
      <c r="K179" s="77">
        <v>6.745241763000001</v>
      </c>
      <c r="L179" s="77">
        <v>421.04549809000002</v>
      </c>
      <c r="M179" s="80">
        <v>2.4528157015336416E-3</v>
      </c>
      <c r="N179" s="80">
        <f t="shared" si="2"/>
        <v>5.3196723915040428E-4</v>
      </c>
      <c r="O179" s="80">
        <f>L179/'סכום נכסי הקרן'!$C$42</f>
        <v>1.3220771286664656E-4</v>
      </c>
    </row>
    <row r="180" spans="2:15">
      <c r="B180" s="74" t="s">
        <v>731</v>
      </c>
      <c r="C180" s="70" t="s">
        <v>732</v>
      </c>
      <c r="D180" s="75" t="s">
        <v>100</v>
      </c>
      <c r="E180" s="75" t="s">
        <v>218</v>
      </c>
      <c r="F180" s="70" t="s">
        <v>733</v>
      </c>
      <c r="G180" s="75" t="s">
        <v>107</v>
      </c>
      <c r="H180" s="75" t="s">
        <v>112</v>
      </c>
      <c r="I180" s="77">
        <v>33178.152871999999</v>
      </c>
      <c r="J180" s="79">
        <v>819.8</v>
      </c>
      <c r="K180" s="70"/>
      <c r="L180" s="77">
        <v>271.99449724099998</v>
      </c>
      <c r="M180" s="80">
        <v>1.6588247023648817E-3</v>
      </c>
      <c r="N180" s="80">
        <f t="shared" si="2"/>
        <v>3.4364970630909944E-4</v>
      </c>
      <c r="O180" s="80">
        <f>L180/'סכום נכסי הקרן'!$C$42</f>
        <v>8.5405901632178206E-5</v>
      </c>
    </row>
    <row r="181" spans="2:15">
      <c r="B181" s="74" t="s">
        <v>734</v>
      </c>
      <c r="C181" s="70" t="s">
        <v>735</v>
      </c>
      <c r="D181" s="75" t="s">
        <v>100</v>
      </c>
      <c r="E181" s="75" t="s">
        <v>218</v>
      </c>
      <c r="F181" s="70" t="s">
        <v>736</v>
      </c>
      <c r="G181" s="75" t="s">
        <v>107</v>
      </c>
      <c r="H181" s="75" t="s">
        <v>112</v>
      </c>
      <c r="I181" s="77">
        <v>138523.03328999999</v>
      </c>
      <c r="J181" s="79">
        <v>1003</v>
      </c>
      <c r="K181" s="70"/>
      <c r="L181" s="77">
        <v>1389.3860238969999</v>
      </c>
      <c r="M181" s="80">
        <v>1.5653102624022695E-3</v>
      </c>
      <c r="N181" s="80">
        <f t="shared" si="2"/>
        <v>1.7554108774455002E-3</v>
      </c>
      <c r="O181" s="80">
        <f>L181/'סכום נכסי הקרן'!$C$42</f>
        <v>4.3626531893007541E-4</v>
      </c>
    </row>
    <row r="182" spans="2:15">
      <c r="B182" s="76"/>
      <c r="C182" s="70"/>
      <c r="D182" s="70"/>
      <c r="E182" s="70"/>
      <c r="F182" s="70"/>
      <c r="G182" s="70"/>
      <c r="H182" s="70"/>
      <c r="I182" s="77"/>
      <c r="J182" s="79"/>
      <c r="K182" s="70"/>
      <c r="L182" s="70"/>
      <c r="M182" s="70"/>
      <c r="N182" s="80"/>
      <c r="O182" s="70"/>
    </row>
    <row r="183" spans="2:15">
      <c r="B183" s="86" t="s">
        <v>174</v>
      </c>
      <c r="C183" s="73"/>
      <c r="D183" s="73"/>
      <c r="E183" s="73"/>
      <c r="F183" s="73"/>
      <c r="G183" s="73"/>
      <c r="H183" s="73"/>
      <c r="I183" s="81"/>
      <c r="J183" s="83"/>
      <c r="K183" s="81">
        <v>28.025411257999998</v>
      </c>
      <c r="L183" s="81">
        <f>L184+L211</f>
        <v>186994.100576514</v>
      </c>
      <c r="M183" s="73"/>
      <c r="N183" s="84">
        <f t="shared" si="2"/>
        <v>0.23625649929129056</v>
      </c>
      <c r="O183" s="84">
        <f>L183/'סכום נכסי הקרן'!$C$42</f>
        <v>5.8715892864129759E-2</v>
      </c>
    </row>
    <row r="184" spans="2:15">
      <c r="B184" s="72" t="s">
        <v>48</v>
      </c>
      <c r="C184" s="73"/>
      <c r="D184" s="73"/>
      <c r="E184" s="73"/>
      <c r="F184" s="73"/>
      <c r="G184" s="73"/>
      <c r="H184" s="73"/>
      <c r="I184" s="81"/>
      <c r="J184" s="83"/>
      <c r="K184" s="73"/>
      <c r="L184" s="81">
        <f>SUM(L185:L209)</f>
        <v>77140.934870571</v>
      </c>
      <c r="M184" s="73"/>
      <c r="N184" s="84">
        <f t="shared" si="2"/>
        <v>9.7463220328286485E-2</v>
      </c>
      <c r="O184" s="84">
        <f>L184/'סכום נכסי הקרן'!$C$42</f>
        <v>2.4222148470646136E-2</v>
      </c>
    </row>
    <row r="185" spans="2:15">
      <c r="B185" s="74" t="s">
        <v>737</v>
      </c>
      <c r="C185" s="70" t="s">
        <v>738</v>
      </c>
      <c r="D185" s="75" t="s">
        <v>739</v>
      </c>
      <c r="E185" s="75" t="s">
        <v>207</v>
      </c>
      <c r="F185" s="70" t="s">
        <v>740</v>
      </c>
      <c r="G185" s="75" t="s">
        <v>741</v>
      </c>
      <c r="H185" s="75" t="s">
        <v>111</v>
      </c>
      <c r="I185" s="77">
        <v>29204.284199999998</v>
      </c>
      <c r="J185" s="79">
        <v>319</v>
      </c>
      <c r="K185" s="70"/>
      <c r="L185" s="77">
        <v>336.77942475200001</v>
      </c>
      <c r="M185" s="80">
        <v>4.5034965986086143E-4</v>
      </c>
      <c r="N185" s="80">
        <f t="shared" si="2"/>
        <v>4.2550180823851865E-4</v>
      </c>
      <c r="O185" s="80">
        <f>L185/'סכום נכסי הקרן'!$C$42</f>
        <v>1.0574828062284489E-4</v>
      </c>
    </row>
    <row r="186" spans="2:15">
      <c r="B186" s="74" t="s">
        <v>742</v>
      </c>
      <c r="C186" s="70" t="s">
        <v>743</v>
      </c>
      <c r="D186" s="75" t="s">
        <v>739</v>
      </c>
      <c r="E186" s="75" t="s">
        <v>207</v>
      </c>
      <c r="F186" s="70" t="s">
        <v>486</v>
      </c>
      <c r="G186" s="75" t="s">
        <v>284</v>
      </c>
      <c r="H186" s="75" t="s">
        <v>111</v>
      </c>
      <c r="I186" s="77">
        <v>31957.267770999999</v>
      </c>
      <c r="J186" s="79">
        <v>2835</v>
      </c>
      <c r="K186" s="70"/>
      <c r="L186" s="77">
        <v>3275.1485768149996</v>
      </c>
      <c r="M186" s="80">
        <v>7.1954854445355134E-4</v>
      </c>
      <c r="N186" s="80">
        <f t="shared" si="2"/>
        <v>4.1379655028237206E-3</v>
      </c>
      <c r="O186" s="80">
        <f>L186/'סכום נכסי הקרן'!$C$42</f>
        <v>1.0283921918258067E-3</v>
      </c>
    </row>
    <row r="187" spans="2:15">
      <c r="B187" s="74" t="s">
        <v>744</v>
      </c>
      <c r="C187" s="70" t="s">
        <v>745</v>
      </c>
      <c r="D187" s="75" t="s">
        <v>739</v>
      </c>
      <c r="E187" s="75" t="s">
        <v>207</v>
      </c>
      <c r="F187" s="70" t="s">
        <v>746</v>
      </c>
      <c r="G187" s="75" t="s">
        <v>747</v>
      </c>
      <c r="H187" s="75" t="s">
        <v>111</v>
      </c>
      <c r="I187" s="77">
        <v>4360.3873729999996</v>
      </c>
      <c r="J187" s="79">
        <v>13000</v>
      </c>
      <c r="K187" s="70"/>
      <c r="L187" s="77">
        <v>2049.1640458880001</v>
      </c>
      <c r="M187" s="80">
        <v>3.6107491603290463E-5</v>
      </c>
      <c r="N187" s="80">
        <f t="shared" si="2"/>
        <v>2.5890031956221069E-3</v>
      </c>
      <c r="O187" s="80">
        <f>L187/'סכום נכסי הקרן'!$C$42</f>
        <v>6.4343471910844978E-4</v>
      </c>
    </row>
    <row r="188" spans="2:15">
      <c r="B188" s="74" t="s">
        <v>748</v>
      </c>
      <c r="C188" s="70" t="s">
        <v>749</v>
      </c>
      <c r="D188" s="75" t="s">
        <v>739</v>
      </c>
      <c r="E188" s="75" t="s">
        <v>207</v>
      </c>
      <c r="F188" s="70" t="s">
        <v>750</v>
      </c>
      <c r="G188" s="75" t="s">
        <v>747</v>
      </c>
      <c r="H188" s="75" t="s">
        <v>111</v>
      </c>
      <c r="I188" s="77">
        <v>3154.0626939999997</v>
      </c>
      <c r="J188" s="79">
        <v>14798</v>
      </c>
      <c r="K188" s="70"/>
      <c r="L188" s="77">
        <v>1687.2585835970001</v>
      </c>
      <c r="M188" s="80">
        <v>7.7464318897708088E-5</v>
      </c>
      <c r="N188" s="80">
        <f t="shared" si="2"/>
        <v>2.1317560561045579E-3</v>
      </c>
      <c r="O188" s="80">
        <f>L188/'סכום נכסי הקרן'!$C$42</f>
        <v>5.2979689692417807E-4</v>
      </c>
    </row>
    <row r="189" spans="2:15">
      <c r="B189" s="74" t="s">
        <v>751</v>
      </c>
      <c r="C189" s="70" t="s">
        <v>752</v>
      </c>
      <c r="D189" s="75" t="s">
        <v>739</v>
      </c>
      <c r="E189" s="75" t="s">
        <v>207</v>
      </c>
      <c r="F189" s="70" t="s">
        <v>229</v>
      </c>
      <c r="G189" s="75" t="s">
        <v>230</v>
      </c>
      <c r="H189" s="75" t="s">
        <v>111</v>
      </c>
      <c r="I189" s="77">
        <v>146.021421</v>
      </c>
      <c r="J189" s="79">
        <v>17021</v>
      </c>
      <c r="K189" s="70"/>
      <c r="L189" s="77">
        <v>89.848316437000008</v>
      </c>
      <c r="M189" s="80">
        <v>3.292862792735405E-6</v>
      </c>
      <c r="N189" s="80">
        <f t="shared" si="2"/>
        <v>1.1351828021941261E-4</v>
      </c>
      <c r="O189" s="80">
        <f>L189/'סכום נכסי הקרן'!$C$42</f>
        <v>2.8212248972949225E-5</v>
      </c>
    </row>
    <row r="190" spans="2:15">
      <c r="B190" s="74" t="s">
        <v>755</v>
      </c>
      <c r="C190" s="70" t="s">
        <v>756</v>
      </c>
      <c r="D190" s="75" t="s">
        <v>757</v>
      </c>
      <c r="E190" s="75" t="s">
        <v>207</v>
      </c>
      <c r="F190" s="70" t="s">
        <v>758</v>
      </c>
      <c r="G190" s="75" t="s">
        <v>759</v>
      </c>
      <c r="H190" s="75" t="s">
        <v>111</v>
      </c>
      <c r="I190" s="77">
        <v>4166.8881300000003</v>
      </c>
      <c r="J190" s="79">
        <v>3492</v>
      </c>
      <c r="K190" s="70"/>
      <c r="L190" s="77">
        <v>526.01045663699995</v>
      </c>
      <c r="M190" s="80">
        <v>1.1035930745252019E-4</v>
      </c>
      <c r="N190" s="80">
        <f t="shared" si="2"/>
        <v>6.6458454407132897E-4</v>
      </c>
      <c r="O190" s="80">
        <f>L190/'סכום נכסי הקרן'!$C$42</f>
        <v>1.6516656687076879E-4</v>
      </c>
    </row>
    <row r="191" spans="2:15">
      <c r="B191" s="74" t="s">
        <v>760</v>
      </c>
      <c r="C191" s="70" t="s">
        <v>761</v>
      </c>
      <c r="D191" s="75" t="s">
        <v>757</v>
      </c>
      <c r="E191" s="75" t="s">
        <v>207</v>
      </c>
      <c r="F191" s="70" t="s">
        <v>762</v>
      </c>
      <c r="G191" s="75" t="s">
        <v>763</v>
      </c>
      <c r="H191" s="75" t="s">
        <v>111</v>
      </c>
      <c r="I191" s="77">
        <v>17105.366460000001</v>
      </c>
      <c r="J191" s="79">
        <v>3223</v>
      </c>
      <c r="K191" s="70"/>
      <c r="L191" s="77">
        <v>1992.9710490359996</v>
      </c>
      <c r="M191" s="80">
        <v>1.0932075755073577E-4</v>
      </c>
      <c r="N191" s="80">
        <f t="shared" si="2"/>
        <v>2.5180065134807472E-3</v>
      </c>
      <c r="O191" s="80">
        <f>L191/'סכום נכסי הקרן'!$C$42</f>
        <v>6.257901946410782E-4</v>
      </c>
    </row>
    <row r="192" spans="2:15">
      <c r="B192" s="74" t="s">
        <v>764</v>
      </c>
      <c r="C192" s="70" t="s">
        <v>765</v>
      </c>
      <c r="D192" s="75" t="s">
        <v>739</v>
      </c>
      <c r="E192" s="75" t="s">
        <v>207</v>
      </c>
      <c r="F192" s="70" t="s">
        <v>766</v>
      </c>
      <c r="G192" s="75" t="s">
        <v>767</v>
      </c>
      <c r="H192" s="75" t="s">
        <v>111</v>
      </c>
      <c r="I192" s="77">
        <v>20529.902546000001</v>
      </c>
      <c r="J192" s="79">
        <v>3196</v>
      </c>
      <c r="K192" s="70"/>
      <c r="L192" s="77">
        <v>2371.9305026530001</v>
      </c>
      <c r="M192" s="80">
        <v>2.471068328192171E-4</v>
      </c>
      <c r="N192" s="80">
        <f t="shared" si="2"/>
        <v>2.996800409164415E-3</v>
      </c>
      <c r="O192" s="80">
        <f>L192/'סכום נכסי הקרן'!$C$42</f>
        <v>7.4478294687135697E-4</v>
      </c>
    </row>
    <row r="193" spans="2:15">
      <c r="B193" s="74" t="s">
        <v>768</v>
      </c>
      <c r="C193" s="70" t="s">
        <v>769</v>
      </c>
      <c r="D193" s="75" t="s">
        <v>757</v>
      </c>
      <c r="E193" s="75" t="s">
        <v>207</v>
      </c>
      <c r="F193" s="70" t="s">
        <v>770</v>
      </c>
      <c r="G193" s="75" t="s">
        <v>771</v>
      </c>
      <c r="H193" s="75" t="s">
        <v>111</v>
      </c>
      <c r="I193" s="77">
        <v>26457.162346999998</v>
      </c>
      <c r="J193" s="79">
        <v>141</v>
      </c>
      <c r="K193" s="70"/>
      <c r="L193" s="77">
        <v>134.85612500900001</v>
      </c>
      <c r="M193" s="80">
        <v>1.9413655826002583E-4</v>
      </c>
      <c r="N193" s="80">
        <f t="shared" si="2"/>
        <v>1.7038310783274314E-4</v>
      </c>
      <c r="O193" s="80">
        <f>L193/'סכום נכסי הקרן'!$C$42</f>
        <v>4.2344639556477222E-5</v>
      </c>
    </row>
    <row r="194" spans="2:15">
      <c r="B194" s="74" t="s">
        <v>772</v>
      </c>
      <c r="C194" s="70" t="s">
        <v>773</v>
      </c>
      <c r="D194" s="75" t="s">
        <v>757</v>
      </c>
      <c r="E194" s="75" t="s">
        <v>207</v>
      </c>
      <c r="F194" s="70" t="s">
        <v>774</v>
      </c>
      <c r="G194" s="75" t="s">
        <v>741</v>
      </c>
      <c r="H194" s="75" t="s">
        <v>111</v>
      </c>
      <c r="I194" s="77">
        <v>43076.319194999996</v>
      </c>
      <c r="J194" s="79">
        <v>350</v>
      </c>
      <c r="K194" s="70"/>
      <c r="L194" s="77">
        <v>545.02312861500002</v>
      </c>
      <c r="M194" s="80">
        <v>3.1718177725552685E-4</v>
      </c>
      <c r="N194" s="80">
        <f t="shared" si="2"/>
        <v>6.8860598276831043E-4</v>
      </c>
      <c r="O194" s="80">
        <f>L194/'סכום נכסי הקרן'!$C$42</f>
        <v>1.7113651997345669E-4</v>
      </c>
    </row>
    <row r="195" spans="2:15">
      <c r="B195" s="74" t="s">
        <v>775</v>
      </c>
      <c r="C195" s="70" t="s">
        <v>776</v>
      </c>
      <c r="D195" s="75" t="s">
        <v>739</v>
      </c>
      <c r="E195" s="75" t="s">
        <v>207</v>
      </c>
      <c r="F195" s="70" t="s">
        <v>777</v>
      </c>
      <c r="G195" s="75" t="s">
        <v>747</v>
      </c>
      <c r="H195" s="75" t="s">
        <v>111</v>
      </c>
      <c r="I195" s="77">
        <v>3129.0304500000002</v>
      </c>
      <c r="J195" s="79">
        <v>1970</v>
      </c>
      <c r="K195" s="70"/>
      <c r="L195" s="77">
        <v>222.83546801200001</v>
      </c>
      <c r="M195" s="80">
        <v>3.0763806864202734E-5</v>
      </c>
      <c r="N195" s="80">
        <f t="shared" si="2"/>
        <v>2.8154004553159536E-4</v>
      </c>
      <c r="O195" s="80">
        <f>L195/'סכום נכסי הקרן'!$C$42</f>
        <v>6.9970033417001407E-5</v>
      </c>
    </row>
    <row r="196" spans="2:15">
      <c r="B196" s="74" t="s">
        <v>778</v>
      </c>
      <c r="C196" s="70" t="s">
        <v>779</v>
      </c>
      <c r="D196" s="75" t="s">
        <v>739</v>
      </c>
      <c r="E196" s="75" t="s">
        <v>207</v>
      </c>
      <c r="F196" s="70" t="s">
        <v>780</v>
      </c>
      <c r="G196" s="75" t="s">
        <v>781</v>
      </c>
      <c r="H196" s="75" t="s">
        <v>111</v>
      </c>
      <c r="I196" s="77">
        <v>9881.1026770000008</v>
      </c>
      <c r="J196" s="79">
        <v>1936</v>
      </c>
      <c r="K196" s="70"/>
      <c r="L196" s="77">
        <v>691.54280432500002</v>
      </c>
      <c r="M196" s="80">
        <v>1.984768377064873E-4</v>
      </c>
      <c r="N196" s="80">
        <f t="shared" si="2"/>
        <v>8.7372532906755652E-4</v>
      </c>
      <c r="O196" s="80">
        <f>L196/'סכום נכסי הקרן'!$C$42</f>
        <v>2.1714349856236258E-4</v>
      </c>
    </row>
    <row r="197" spans="2:15">
      <c r="B197" s="74" t="s">
        <v>784</v>
      </c>
      <c r="C197" s="70" t="s">
        <v>785</v>
      </c>
      <c r="D197" s="75" t="s">
        <v>739</v>
      </c>
      <c r="E197" s="75" t="s">
        <v>207</v>
      </c>
      <c r="F197" s="70" t="s">
        <v>786</v>
      </c>
      <c r="G197" s="75" t="s">
        <v>747</v>
      </c>
      <c r="H197" s="75" t="s">
        <v>111</v>
      </c>
      <c r="I197" s="77">
        <v>3138.354961</v>
      </c>
      <c r="J197" s="79">
        <v>14275</v>
      </c>
      <c r="K197" s="70"/>
      <c r="L197" s="77">
        <v>1619.5206167019999</v>
      </c>
      <c r="M197" s="80">
        <v>6.5741414363121539E-5</v>
      </c>
      <c r="N197" s="80">
        <f t="shared" si="2"/>
        <v>2.0461729554699273E-3</v>
      </c>
      <c r="O197" s="80">
        <f>L197/'סכום נכסי הקרן'!$C$42</f>
        <v>5.0852726758946344E-4</v>
      </c>
    </row>
    <row r="198" spans="2:15">
      <c r="B198" s="74" t="s">
        <v>787</v>
      </c>
      <c r="C198" s="70" t="s">
        <v>788</v>
      </c>
      <c r="D198" s="75" t="s">
        <v>739</v>
      </c>
      <c r="E198" s="75" t="s">
        <v>207</v>
      </c>
      <c r="F198" s="70" t="s">
        <v>309</v>
      </c>
      <c r="G198" s="75" t="s">
        <v>136</v>
      </c>
      <c r="H198" s="75" t="s">
        <v>111</v>
      </c>
      <c r="I198" s="77">
        <v>25048.305956</v>
      </c>
      <c r="J198" s="79">
        <v>22889</v>
      </c>
      <c r="K198" s="70"/>
      <c r="L198" s="77">
        <v>20725.903902489001</v>
      </c>
      <c r="M198" s="80">
        <v>3.9362472693678862E-4</v>
      </c>
      <c r="N198" s="80">
        <f t="shared" si="2"/>
        <v>2.6186010604362101E-2</v>
      </c>
      <c r="O198" s="80">
        <f>L198/'סכום נכסי הקרן'!$C$42</f>
        <v>6.5079055932721645E-3</v>
      </c>
    </row>
    <row r="199" spans="2:15">
      <c r="B199" s="74" t="s">
        <v>789</v>
      </c>
      <c r="C199" s="70" t="s">
        <v>790</v>
      </c>
      <c r="D199" s="75" t="s">
        <v>739</v>
      </c>
      <c r="E199" s="75" t="s">
        <v>207</v>
      </c>
      <c r="F199" s="70" t="s">
        <v>303</v>
      </c>
      <c r="G199" s="75" t="s">
        <v>284</v>
      </c>
      <c r="H199" s="75" t="s">
        <v>111</v>
      </c>
      <c r="I199" s="77">
        <v>21938.362592000001</v>
      </c>
      <c r="J199" s="79">
        <v>10447</v>
      </c>
      <c r="K199" s="70"/>
      <c r="L199" s="77">
        <v>8285.221175087001</v>
      </c>
      <c r="M199" s="80">
        <v>7.6497658355346358E-4</v>
      </c>
      <c r="N199" s="80">
        <f t="shared" si="2"/>
        <v>1.0467909654075883E-2</v>
      </c>
      <c r="O199" s="80">
        <f>L199/'סכום נכסי הקרן'!$C$42</f>
        <v>2.6015481631356213E-3</v>
      </c>
    </row>
    <row r="200" spans="2:15">
      <c r="B200" s="74" t="s">
        <v>793</v>
      </c>
      <c r="C200" s="70" t="s">
        <v>794</v>
      </c>
      <c r="D200" s="75" t="s">
        <v>739</v>
      </c>
      <c r="E200" s="75" t="s">
        <v>207</v>
      </c>
      <c r="F200" s="70" t="s">
        <v>479</v>
      </c>
      <c r="G200" s="75" t="s">
        <v>136</v>
      </c>
      <c r="H200" s="75" t="s">
        <v>111</v>
      </c>
      <c r="I200" s="77">
        <v>40031.543104999997</v>
      </c>
      <c r="J200" s="79">
        <v>3958</v>
      </c>
      <c r="K200" s="70"/>
      <c r="L200" s="77">
        <v>5727.7812409430007</v>
      </c>
      <c r="M200" s="80">
        <v>8.9630279620019873E-4</v>
      </c>
      <c r="N200" s="80">
        <f t="shared" ref="N200:N211" si="3">IFERROR(L200/$L$11,0)</f>
        <v>7.2367285412718481E-3</v>
      </c>
      <c r="O200" s="80">
        <f>L200/'סכום נכסי הקרן'!$C$42</f>
        <v>1.7985155074706212E-3</v>
      </c>
    </row>
    <row r="201" spans="2:15">
      <c r="B201" s="74" t="s">
        <v>795</v>
      </c>
      <c r="C201" s="70" t="s">
        <v>796</v>
      </c>
      <c r="D201" s="75" t="s">
        <v>757</v>
      </c>
      <c r="E201" s="75" t="s">
        <v>207</v>
      </c>
      <c r="F201" s="70" t="s">
        <v>797</v>
      </c>
      <c r="G201" s="75" t="s">
        <v>747</v>
      </c>
      <c r="H201" s="75" t="s">
        <v>111</v>
      </c>
      <c r="I201" s="77">
        <v>15406.282064999999</v>
      </c>
      <c r="J201" s="79">
        <v>564</v>
      </c>
      <c r="K201" s="70"/>
      <c r="L201" s="77">
        <v>314.11252249</v>
      </c>
      <c r="M201" s="80">
        <v>1.4848524847364952E-4</v>
      </c>
      <c r="N201" s="80">
        <f t="shared" si="3"/>
        <v>3.9686345568254206E-4</v>
      </c>
      <c r="O201" s="80">
        <f>L201/'סכום נכסי הקרן'!$C$42</f>
        <v>9.8630904188647087E-5</v>
      </c>
    </row>
    <row r="202" spans="2:15">
      <c r="B202" s="74" t="s">
        <v>800</v>
      </c>
      <c r="C202" s="70" t="s">
        <v>801</v>
      </c>
      <c r="D202" s="75" t="s">
        <v>757</v>
      </c>
      <c r="E202" s="75" t="s">
        <v>207</v>
      </c>
      <c r="F202" s="70" t="s">
        <v>802</v>
      </c>
      <c r="G202" s="75" t="s">
        <v>747</v>
      </c>
      <c r="H202" s="75" t="s">
        <v>111</v>
      </c>
      <c r="I202" s="77">
        <v>33104.099151000002</v>
      </c>
      <c r="J202" s="79">
        <v>676</v>
      </c>
      <c r="K202" s="70"/>
      <c r="L202" s="77">
        <v>808.97811258900003</v>
      </c>
      <c r="M202" s="80">
        <v>4.3102123265375522E-4</v>
      </c>
      <c r="N202" s="80">
        <f t="shared" si="3"/>
        <v>1.0220982175068558E-3</v>
      </c>
      <c r="O202" s="80">
        <f>L202/'סכום נכסי הקרן'!$C$42</f>
        <v>2.540180253909438E-4</v>
      </c>
    </row>
    <row r="203" spans="2:15">
      <c r="B203" s="74" t="s">
        <v>803</v>
      </c>
      <c r="C203" s="70" t="s">
        <v>804</v>
      </c>
      <c r="D203" s="75" t="s">
        <v>739</v>
      </c>
      <c r="E203" s="75" t="s">
        <v>207</v>
      </c>
      <c r="F203" s="70" t="s">
        <v>805</v>
      </c>
      <c r="G203" s="75" t="s">
        <v>806</v>
      </c>
      <c r="H203" s="75" t="s">
        <v>111</v>
      </c>
      <c r="I203" s="77">
        <v>25671.316779000001</v>
      </c>
      <c r="J203" s="79">
        <v>388</v>
      </c>
      <c r="K203" s="70"/>
      <c r="L203" s="77">
        <v>360.07102334000001</v>
      </c>
      <c r="M203" s="80">
        <v>9.9906048683779053E-4</v>
      </c>
      <c r="N203" s="80">
        <f t="shared" si="3"/>
        <v>4.5492942936845487E-4</v>
      </c>
      <c r="O203" s="80">
        <f>L203/'סכום נכסי הקרן'!$C$42</f>
        <v>1.1306181085246695E-4</v>
      </c>
    </row>
    <row r="204" spans="2:15">
      <c r="B204" s="74" t="s">
        <v>807</v>
      </c>
      <c r="C204" s="70" t="s">
        <v>808</v>
      </c>
      <c r="D204" s="75" t="s">
        <v>739</v>
      </c>
      <c r="E204" s="75" t="s">
        <v>207</v>
      </c>
      <c r="F204" s="70" t="s">
        <v>208</v>
      </c>
      <c r="G204" s="75" t="s">
        <v>209</v>
      </c>
      <c r="H204" s="75" t="s">
        <v>111</v>
      </c>
      <c r="I204" s="77">
        <v>5399.8304280000002</v>
      </c>
      <c r="J204" s="79">
        <v>30395</v>
      </c>
      <c r="K204" s="70"/>
      <c r="L204" s="77">
        <v>5933.221628069</v>
      </c>
      <c r="M204" s="80">
        <v>9.61737604522788E-5</v>
      </c>
      <c r="N204" s="80">
        <f t="shared" si="3"/>
        <v>7.4962908832162979E-3</v>
      </c>
      <c r="O204" s="80">
        <f>L204/'סכום נכסי הקרן'!$C$42</f>
        <v>1.8630235091843957E-3</v>
      </c>
    </row>
    <row r="205" spans="2:15">
      <c r="B205" s="74" t="s">
        <v>809</v>
      </c>
      <c r="C205" s="70" t="s">
        <v>810</v>
      </c>
      <c r="D205" s="75" t="s">
        <v>739</v>
      </c>
      <c r="E205" s="75" t="s">
        <v>207</v>
      </c>
      <c r="F205" s="70" t="s">
        <v>811</v>
      </c>
      <c r="G205" s="75" t="s">
        <v>747</v>
      </c>
      <c r="H205" s="75" t="s">
        <v>115</v>
      </c>
      <c r="I205" s="77">
        <v>277440.69990000001</v>
      </c>
      <c r="J205" s="79">
        <v>13.5</v>
      </c>
      <c r="K205" s="70"/>
      <c r="L205" s="77">
        <v>90.486313230000007</v>
      </c>
      <c r="M205" s="80">
        <v>5.1682372937560865E-4</v>
      </c>
      <c r="N205" s="80">
        <f t="shared" si="3"/>
        <v>1.1432435318325766E-4</v>
      </c>
      <c r="O205" s="80">
        <f>L205/'סכום נכסי הקרן'!$C$42</f>
        <v>2.8412579096894063E-5</v>
      </c>
    </row>
    <row r="206" spans="2:15">
      <c r="B206" s="74" t="s">
        <v>812</v>
      </c>
      <c r="C206" s="70" t="s">
        <v>813</v>
      </c>
      <c r="D206" s="75" t="s">
        <v>739</v>
      </c>
      <c r="E206" s="75" t="s">
        <v>207</v>
      </c>
      <c r="F206" s="70" t="s">
        <v>287</v>
      </c>
      <c r="G206" s="75" t="s">
        <v>288</v>
      </c>
      <c r="H206" s="75" t="s">
        <v>111</v>
      </c>
      <c r="I206" s="77">
        <v>486726.94455800002</v>
      </c>
      <c r="J206" s="79">
        <v>885</v>
      </c>
      <c r="K206" s="70"/>
      <c r="L206" s="77">
        <v>15571.733455520998</v>
      </c>
      <c r="M206" s="80">
        <v>4.3823816634612299E-4</v>
      </c>
      <c r="N206" s="80">
        <f t="shared" si="3"/>
        <v>1.9674006948647692E-2</v>
      </c>
      <c r="O206" s="80">
        <f>L206/'סכום נכסי הקרן'!$C$42</f>
        <v>4.8895030937569101E-3</v>
      </c>
    </row>
    <row r="207" spans="2:15">
      <c r="B207" s="74" t="s">
        <v>814</v>
      </c>
      <c r="C207" s="70" t="s">
        <v>815</v>
      </c>
      <c r="D207" s="75" t="s">
        <v>739</v>
      </c>
      <c r="E207" s="75" t="s">
        <v>207</v>
      </c>
      <c r="F207" s="70" t="s">
        <v>283</v>
      </c>
      <c r="G207" s="75" t="s">
        <v>284</v>
      </c>
      <c r="H207" s="75" t="s">
        <v>111</v>
      </c>
      <c r="I207" s="77">
        <v>11698.527004</v>
      </c>
      <c r="J207" s="79">
        <v>4247</v>
      </c>
      <c r="K207" s="70"/>
      <c r="L207" s="77">
        <v>1796.0637373840002</v>
      </c>
      <c r="M207" s="80">
        <v>1.0629724375249694E-4</v>
      </c>
      <c r="N207" s="80">
        <f t="shared" si="3"/>
        <v>2.2692252311176425E-3</v>
      </c>
      <c r="O207" s="80">
        <f>L207/'סכום נכסי הקרן'!$C$42</f>
        <v>5.6396156700267927E-4</v>
      </c>
    </row>
    <row r="208" spans="2:15">
      <c r="B208" s="74" t="s">
        <v>816</v>
      </c>
      <c r="C208" s="70" t="s">
        <v>817</v>
      </c>
      <c r="D208" s="75" t="s">
        <v>739</v>
      </c>
      <c r="E208" s="75" t="s">
        <v>207</v>
      </c>
      <c r="F208" s="70" t="s">
        <v>818</v>
      </c>
      <c r="G208" s="75" t="s">
        <v>806</v>
      </c>
      <c r="H208" s="75" t="s">
        <v>111</v>
      </c>
      <c r="I208" s="77">
        <v>14566.721475</v>
      </c>
      <c r="J208" s="79">
        <v>924</v>
      </c>
      <c r="K208" s="70"/>
      <c r="L208" s="77">
        <v>486.56637085099999</v>
      </c>
      <c r="M208" s="80">
        <v>6.2143334932700516E-4</v>
      </c>
      <c r="N208" s="80">
        <f t="shared" si="3"/>
        <v>6.147491663946274E-4</v>
      </c>
      <c r="O208" s="80">
        <f>L208/'סכום נכסי הקרן'!$C$42</f>
        <v>1.5278117766333408E-4</v>
      </c>
    </row>
    <row r="209" spans="2:15">
      <c r="B209" s="74" t="s">
        <v>819</v>
      </c>
      <c r="C209" s="70" t="s">
        <v>820</v>
      </c>
      <c r="D209" s="75" t="s">
        <v>739</v>
      </c>
      <c r="E209" s="75" t="s">
        <v>207</v>
      </c>
      <c r="F209" s="70" t="s">
        <v>821</v>
      </c>
      <c r="G209" s="75" t="s">
        <v>747</v>
      </c>
      <c r="H209" s="75" t="s">
        <v>111</v>
      </c>
      <c r="I209" s="77">
        <v>4151.8896439999999</v>
      </c>
      <c r="J209" s="79">
        <v>9980</v>
      </c>
      <c r="K209" s="70"/>
      <c r="L209" s="77">
        <v>1497.9062901000002</v>
      </c>
      <c r="M209" s="80">
        <v>7.3128315282441669E-5</v>
      </c>
      <c r="N209" s="80">
        <f t="shared" si="3"/>
        <v>1.892520113064348E-3</v>
      </c>
      <c r="O209" s="80">
        <f>L209/'סכום נכסי הקרן'!$C$42</f>
        <v>4.703405346952646E-4</v>
      </c>
    </row>
    <row r="210" spans="2:15">
      <c r="B210" s="76"/>
      <c r="C210" s="70"/>
      <c r="D210" s="70"/>
      <c r="E210" s="70"/>
      <c r="F210" s="70"/>
      <c r="G210" s="70"/>
      <c r="H210" s="70"/>
      <c r="I210" s="77"/>
      <c r="J210" s="79"/>
      <c r="K210" s="70"/>
      <c r="L210" s="70"/>
      <c r="M210" s="70"/>
      <c r="N210" s="80"/>
      <c r="O210" s="70"/>
    </row>
    <row r="211" spans="2:15">
      <c r="B211" s="72" t="s">
        <v>47</v>
      </c>
      <c r="C211" s="73"/>
      <c r="D211" s="73"/>
      <c r="E211" s="73"/>
      <c r="F211" s="73"/>
      <c r="G211" s="73"/>
      <c r="H211" s="73"/>
      <c r="I211" s="81"/>
      <c r="J211" s="83"/>
      <c r="K211" s="81">
        <v>28.025411257999998</v>
      </c>
      <c r="L211" s="81">
        <f>SUM(L212:L247)</f>
        <v>109853.165705943</v>
      </c>
      <c r="M211" s="73"/>
      <c r="N211" s="84">
        <f t="shared" si="3"/>
        <v>0.13879327896300406</v>
      </c>
      <c r="O211" s="84">
        <f>L211/'סכום נכסי הקרן'!$C$42</f>
        <v>3.449374439348362E-2</v>
      </c>
    </row>
    <row r="212" spans="2:15">
      <c r="B212" s="74" t="s">
        <v>822</v>
      </c>
      <c r="C212" s="70" t="s">
        <v>823</v>
      </c>
      <c r="D212" s="75" t="s">
        <v>757</v>
      </c>
      <c r="E212" s="75" t="s">
        <v>207</v>
      </c>
      <c r="F212" s="70"/>
      <c r="G212" s="75" t="s">
        <v>781</v>
      </c>
      <c r="H212" s="75" t="s">
        <v>111</v>
      </c>
      <c r="I212" s="77">
        <v>5721.0822500000013</v>
      </c>
      <c r="J212" s="79">
        <v>13520</v>
      </c>
      <c r="K212" s="70"/>
      <c r="L212" s="77">
        <v>2796.1675075229996</v>
      </c>
      <c r="M212" s="80">
        <v>7.6437848271703124E-5</v>
      </c>
      <c r="N212" s="80">
        <f t="shared" ref="N212:N247" si="4">IFERROR(L212/$L$11,0)</f>
        <v>3.5327999371249073E-3</v>
      </c>
      <c r="O212" s="80">
        <f>L212/'סכום נכסי הקרן'!$C$42</f>
        <v>8.7799278851956319E-4</v>
      </c>
    </row>
    <row r="213" spans="2:15">
      <c r="B213" s="74" t="s">
        <v>824</v>
      </c>
      <c r="C213" s="70" t="s">
        <v>825</v>
      </c>
      <c r="D213" s="75" t="s">
        <v>739</v>
      </c>
      <c r="E213" s="75" t="s">
        <v>207</v>
      </c>
      <c r="F213" s="70"/>
      <c r="G213" s="75" t="s">
        <v>771</v>
      </c>
      <c r="H213" s="75" t="s">
        <v>111</v>
      </c>
      <c r="I213" s="77">
        <v>6908.1656249999996</v>
      </c>
      <c r="J213" s="79">
        <v>10400</v>
      </c>
      <c r="K213" s="70"/>
      <c r="L213" s="77">
        <v>2597.1939483599999</v>
      </c>
      <c r="M213" s="80">
        <v>1.1575344545911527E-6</v>
      </c>
      <c r="N213" s="80">
        <f t="shared" si="4"/>
        <v>3.2814080675715477E-3</v>
      </c>
      <c r="O213" s="80">
        <f>L213/'סכום נכסי הקרן'!$C$42</f>
        <v>8.155153619772811E-4</v>
      </c>
    </row>
    <row r="214" spans="2:15">
      <c r="B214" s="74" t="s">
        <v>826</v>
      </c>
      <c r="C214" s="70" t="s">
        <v>827</v>
      </c>
      <c r="D214" s="75" t="s">
        <v>739</v>
      </c>
      <c r="E214" s="75" t="s">
        <v>207</v>
      </c>
      <c r="F214" s="70"/>
      <c r="G214" s="75" t="s">
        <v>763</v>
      </c>
      <c r="H214" s="75" t="s">
        <v>111</v>
      </c>
      <c r="I214" s="77">
        <v>7666.250215</v>
      </c>
      <c r="J214" s="79">
        <v>10329</v>
      </c>
      <c r="K214" s="70"/>
      <c r="L214" s="77">
        <v>2862.526849717</v>
      </c>
      <c r="M214" s="80">
        <v>7.4812685506123835E-7</v>
      </c>
      <c r="N214" s="80">
        <f t="shared" si="4"/>
        <v>3.6166412232066163E-3</v>
      </c>
      <c r="O214" s="80">
        <f>L214/'סכום נכסי הקרן'!$C$42</f>
        <v>8.9882953157607881E-4</v>
      </c>
    </row>
    <row r="215" spans="2:15">
      <c r="B215" s="74" t="s">
        <v>828</v>
      </c>
      <c r="C215" s="70" t="s">
        <v>829</v>
      </c>
      <c r="D215" s="75" t="s">
        <v>739</v>
      </c>
      <c r="E215" s="75" t="s">
        <v>207</v>
      </c>
      <c r="F215" s="70"/>
      <c r="G215" s="75" t="s">
        <v>741</v>
      </c>
      <c r="H215" s="75" t="s">
        <v>111</v>
      </c>
      <c r="I215" s="77">
        <v>7868.3874930000002</v>
      </c>
      <c r="J215" s="79">
        <v>16490</v>
      </c>
      <c r="K215" s="70"/>
      <c r="L215" s="77">
        <v>4690.4520079450003</v>
      </c>
      <c r="M215" s="80">
        <v>4.9730845327117161E-7</v>
      </c>
      <c r="N215" s="80">
        <f t="shared" si="4"/>
        <v>5.9261215625220172E-3</v>
      </c>
      <c r="O215" s="80">
        <f>L215/'סכום נכסי הקרן'!$C$42</f>
        <v>1.4727955413232486E-3</v>
      </c>
    </row>
    <row r="216" spans="2:15">
      <c r="B216" s="74" t="s">
        <v>830</v>
      </c>
      <c r="C216" s="70" t="s">
        <v>831</v>
      </c>
      <c r="D216" s="75" t="s">
        <v>24</v>
      </c>
      <c r="E216" s="75" t="s">
        <v>207</v>
      </c>
      <c r="F216" s="70"/>
      <c r="G216" s="75" t="s">
        <v>832</v>
      </c>
      <c r="H216" s="75" t="s">
        <v>113</v>
      </c>
      <c r="I216" s="77">
        <v>158537.5428</v>
      </c>
      <c r="J216" s="79">
        <v>132.44999999999999</v>
      </c>
      <c r="K216" s="70"/>
      <c r="L216" s="77">
        <v>825.69505602000004</v>
      </c>
      <c r="M216" s="80">
        <v>1.0314567426312804E-4</v>
      </c>
      <c r="N216" s="80">
        <f t="shared" si="4"/>
        <v>1.0432191326677194E-3</v>
      </c>
      <c r="O216" s="80">
        <f>L216/'סכום נכסי הקרן'!$C$42</f>
        <v>2.5926712285703567E-4</v>
      </c>
    </row>
    <row r="217" spans="2:15">
      <c r="B217" s="74" t="s">
        <v>833</v>
      </c>
      <c r="C217" s="70" t="s">
        <v>834</v>
      </c>
      <c r="D217" s="75" t="s">
        <v>24</v>
      </c>
      <c r="E217" s="75" t="s">
        <v>207</v>
      </c>
      <c r="F217" s="70"/>
      <c r="G217" s="75" t="s">
        <v>209</v>
      </c>
      <c r="H217" s="75" t="s">
        <v>113</v>
      </c>
      <c r="I217" s="77">
        <v>1945.1679649999999</v>
      </c>
      <c r="J217" s="79">
        <v>62520</v>
      </c>
      <c r="K217" s="70"/>
      <c r="L217" s="77">
        <v>4782.0231778779998</v>
      </c>
      <c r="M217" s="80">
        <v>4.8250645309677746E-6</v>
      </c>
      <c r="N217" s="80">
        <f t="shared" si="4"/>
        <v>6.0418165709617408E-3</v>
      </c>
      <c r="O217" s="80">
        <f>L217/'סכום נכסי הקרן'!$C$42</f>
        <v>1.5015487639471303E-3</v>
      </c>
    </row>
    <row r="218" spans="2:15">
      <c r="B218" s="74" t="s">
        <v>835</v>
      </c>
      <c r="C218" s="70" t="s">
        <v>836</v>
      </c>
      <c r="D218" s="75" t="s">
        <v>757</v>
      </c>
      <c r="E218" s="75" t="s">
        <v>207</v>
      </c>
      <c r="F218" s="70"/>
      <c r="G218" s="75" t="s">
        <v>781</v>
      </c>
      <c r="H218" s="75" t="s">
        <v>111</v>
      </c>
      <c r="I218" s="77">
        <v>6796.6457129999999</v>
      </c>
      <c r="J218" s="79">
        <v>21243</v>
      </c>
      <c r="K218" s="70"/>
      <c r="L218" s="77">
        <v>5219.3783874580004</v>
      </c>
      <c r="M218" s="80">
        <v>1.1343300740224754E-5</v>
      </c>
      <c r="N218" s="80">
        <f t="shared" si="4"/>
        <v>6.5943902106841337E-3</v>
      </c>
      <c r="O218" s="80">
        <f>L218/'סכום נכסי הקרן'!$C$42</f>
        <v>1.6388777040051122E-3</v>
      </c>
    </row>
    <row r="219" spans="2:15">
      <c r="B219" s="74" t="s">
        <v>837</v>
      </c>
      <c r="C219" s="70" t="s">
        <v>838</v>
      </c>
      <c r="D219" s="75" t="s">
        <v>739</v>
      </c>
      <c r="E219" s="75" t="s">
        <v>207</v>
      </c>
      <c r="F219" s="70"/>
      <c r="G219" s="75" t="s">
        <v>209</v>
      </c>
      <c r="H219" s="75" t="s">
        <v>111</v>
      </c>
      <c r="I219" s="77">
        <v>1784.9776620000002</v>
      </c>
      <c r="J219" s="79">
        <v>64154</v>
      </c>
      <c r="K219" s="70"/>
      <c r="L219" s="77">
        <v>4139.6614679450004</v>
      </c>
      <c r="M219" s="80">
        <v>4.281305706840378E-6</v>
      </c>
      <c r="N219" s="80">
        <f t="shared" si="4"/>
        <v>5.2302287807606263E-3</v>
      </c>
      <c r="O219" s="80">
        <f>L219/'סכום נכסי הקרן'!$C$42</f>
        <v>1.2998480620310703E-3</v>
      </c>
    </row>
    <row r="220" spans="2:15">
      <c r="B220" s="74" t="s">
        <v>839</v>
      </c>
      <c r="C220" s="70" t="s">
        <v>840</v>
      </c>
      <c r="D220" s="75" t="s">
        <v>739</v>
      </c>
      <c r="E220" s="75" t="s">
        <v>207</v>
      </c>
      <c r="F220" s="70"/>
      <c r="G220" s="75" t="s">
        <v>841</v>
      </c>
      <c r="H220" s="75" t="s">
        <v>111</v>
      </c>
      <c r="I220" s="77">
        <v>20860.203000000001</v>
      </c>
      <c r="J220" s="79">
        <v>1015</v>
      </c>
      <c r="K220" s="70"/>
      <c r="L220" s="77">
        <v>765.40778352699999</v>
      </c>
      <c r="M220" s="80">
        <v>6.2457098214567747E-4</v>
      </c>
      <c r="N220" s="80">
        <f t="shared" si="4"/>
        <v>9.6704956417810689E-4</v>
      </c>
      <c r="O220" s="80">
        <f>L220/'סכום נכסי הקרן'!$C$42</f>
        <v>2.403370014154709E-4</v>
      </c>
    </row>
    <row r="221" spans="2:15">
      <c r="B221" s="74" t="s">
        <v>842</v>
      </c>
      <c r="C221" s="70" t="s">
        <v>843</v>
      </c>
      <c r="D221" s="75" t="s">
        <v>739</v>
      </c>
      <c r="E221" s="75" t="s">
        <v>207</v>
      </c>
      <c r="F221" s="70"/>
      <c r="G221" s="75" t="s">
        <v>747</v>
      </c>
      <c r="H221" s="75" t="s">
        <v>111</v>
      </c>
      <c r="I221" s="77">
        <v>2741.0306740000001</v>
      </c>
      <c r="J221" s="79">
        <v>13726</v>
      </c>
      <c r="K221" s="70"/>
      <c r="L221" s="77">
        <v>1360.0854412819999</v>
      </c>
      <c r="M221" s="80">
        <v>1.2295077526795635E-5</v>
      </c>
      <c r="N221" s="80">
        <f t="shared" si="4"/>
        <v>1.7183912439144272E-3</v>
      </c>
      <c r="O221" s="80">
        <f>L221/'סכום נכסי הקרן'!$C$42</f>
        <v>4.2706497590120555E-4</v>
      </c>
    </row>
    <row r="222" spans="2:15">
      <c r="B222" s="74" t="s">
        <v>844</v>
      </c>
      <c r="C222" s="70" t="s">
        <v>845</v>
      </c>
      <c r="D222" s="75" t="s">
        <v>757</v>
      </c>
      <c r="E222" s="75" t="s">
        <v>207</v>
      </c>
      <c r="F222" s="70"/>
      <c r="G222" s="75" t="s">
        <v>781</v>
      </c>
      <c r="H222" s="75" t="s">
        <v>111</v>
      </c>
      <c r="I222" s="77">
        <v>2059.58961</v>
      </c>
      <c r="J222" s="79">
        <v>41288</v>
      </c>
      <c r="K222" s="77">
        <v>9.3067705499999995</v>
      </c>
      <c r="L222" s="77">
        <v>3083.3703103589996</v>
      </c>
      <c r="M222" s="80">
        <v>6.9505055733694372E-6</v>
      </c>
      <c r="N222" s="80">
        <f t="shared" si="4"/>
        <v>3.8956644797788391E-3</v>
      </c>
      <c r="O222" s="80">
        <f>L222/'סכום נכסי הקרן'!$C$42</f>
        <v>9.6817407739234365E-4</v>
      </c>
    </row>
    <row r="223" spans="2:15">
      <c r="B223" s="74" t="s">
        <v>846</v>
      </c>
      <c r="C223" s="70" t="s">
        <v>847</v>
      </c>
      <c r="D223" s="75" t="s">
        <v>24</v>
      </c>
      <c r="E223" s="75" t="s">
        <v>207</v>
      </c>
      <c r="F223" s="70"/>
      <c r="G223" s="75" t="s">
        <v>781</v>
      </c>
      <c r="H223" s="75" t="s">
        <v>113</v>
      </c>
      <c r="I223" s="77">
        <v>6979.7203449999997</v>
      </c>
      <c r="J223" s="79">
        <v>9974</v>
      </c>
      <c r="K223" s="70"/>
      <c r="L223" s="77">
        <v>2737.4297634120003</v>
      </c>
      <c r="M223" s="80">
        <v>7.1221636173469387E-5</v>
      </c>
      <c r="N223" s="80">
        <f t="shared" si="4"/>
        <v>3.4585881103499009E-3</v>
      </c>
      <c r="O223" s="80">
        <f>L223/'סכום נכסי הקרן'!$C$42</f>
        <v>8.5954921687923271E-4</v>
      </c>
    </row>
    <row r="224" spans="2:15">
      <c r="B224" s="74" t="s">
        <v>848</v>
      </c>
      <c r="C224" s="70" t="s">
        <v>849</v>
      </c>
      <c r="D224" s="75" t="s">
        <v>757</v>
      </c>
      <c r="E224" s="75" t="s">
        <v>207</v>
      </c>
      <c r="F224" s="70"/>
      <c r="G224" s="75" t="s">
        <v>781</v>
      </c>
      <c r="H224" s="75" t="s">
        <v>111</v>
      </c>
      <c r="I224" s="77">
        <v>6407.6121199999998</v>
      </c>
      <c r="J224" s="79">
        <v>8714</v>
      </c>
      <c r="K224" s="70"/>
      <c r="L224" s="77">
        <v>2018.468942295</v>
      </c>
      <c r="M224" s="80">
        <v>1.1213881904095205E-5</v>
      </c>
      <c r="N224" s="80">
        <f t="shared" si="4"/>
        <v>2.5502216634886994E-3</v>
      </c>
      <c r="O224" s="80">
        <f>L224/'סכום נכסי הקרן'!$C$42</f>
        <v>6.3379649839205609E-4</v>
      </c>
    </row>
    <row r="225" spans="2:15">
      <c r="B225" s="74" t="s">
        <v>753</v>
      </c>
      <c r="C225" s="70" t="s">
        <v>754</v>
      </c>
      <c r="D225" s="75" t="s">
        <v>101</v>
      </c>
      <c r="E225" s="75" t="s">
        <v>207</v>
      </c>
      <c r="F225" s="70"/>
      <c r="G225" s="75" t="s">
        <v>107</v>
      </c>
      <c r="H225" s="75" t="s">
        <v>114</v>
      </c>
      <c r="I225" s="77">
        <v>82779.397542999999</v>
      </c>
      <c r="J225" s="79">
        <v>1302</v>
      </c>
      <c r="K225" s="70"/>
      <c r="L225" s="77">
        <v>4814.6934635790003</v>
      </c>
      <c r="M225" s="80">
        <v>4.6261533734800824E-4</v>
      </c>
      <c r="N225" s="80">
        <f t="shared" si="4"/>
        <v>6.0830936342849574E-3</v>
      </c>
      <c r="O225" s="80">
        <f>L225/'סכום נכסי הקרן'!$C$42</f>
        <v>1.5118071891549113E-3</v>
      </c>
    </row>
    <row r="226" spans="2:15">
      <c r="B226" s="74" t="s">
        <v>850</v>
      </c>
      <c r="C226" s="70" t="s">
        <v>851</v>
      </c>
      <c r="D226" s="75" t="s">
        <v>757</v>
      </c>
      <c r="E226" s="75" t="s">
        <v>207</v>
      </c>
      <c r="F226" s="70"/>
      <c r="G226" s="75" t="s">
        <v>852</v>
      </c>
      <c r="H226" s="75" t="s">
        <v>111</v>
      </c>
      <c r="I226" s="77">
        <v>3184.766298</v>
      </c>
      <c r="J226" s="79">
        <v>24646</v>
      </c>
      <c r="K226" s="70"/>
      <c r="L226" s="77">
        <v>2837.476769332</v>
      </c>
      <c r="M226" s="80">
        <v>1.3746510134064465E-5</v>
      </c>
      <c r="N226" s="80">
        <f t="shared" si="4"/>
        <v>3.5849918595075515E-3</v>
      </c>
      <c r="O226" s="80">
        <f>L226/'סכום נכסי הקרן'!$C$42</f>
        <v>8.9096384045754182E-4</v>
      </c>
    </row>
    <row r="227" spans="2:15">
      <c r="B227" s="74" t="s">
        <v>853</v>
      </c>
      <c r="C227" s="70" t="s">
        <v>854</v>
      </c>
      <c r="D227" s="75" t="s">
        <v>739</v>
      </c>
      <c r="E227" s="75" t="s">
        <v>207</v>
      </c>
      <c r="F227" s="70"/>
      <c r="G227" s="75" t="s">
        <v>747</v>
      </c>
      <c r="H227" s="75" t="s">
        <v>111</v>
      </c>
      <c r="I227" s="77">
        <v>4803.0617410000004</v>
      </c>
      <c r="J227" s="79">
        <v>6646</v>
      </c>
      <c r="K227" s="70"/>
      <c r="L227" s="77">
        <v>1153.9495121990001</v>
      </c>
      <c r="M227" s="80">
        <v>6.125836307955335E-6</v>
      </c>
      <c r="N227" s="80">
        <f t="shared" si="4"/>
        <v>1.4579501239370626E-3</v>
      </c>
      <c r="O227" s="80">
        <f>L227/'סכום נכסי הקרן'!$C$42</f>
        <v>3.6233857496037589E-4</v>
      </c>
    </row>
    <row r="228" spans="2:15">
      <c r="B228" s="74" t="s">
        <v>782</v>
      </c>
      <c r="C228" s="70" t="s">
        <v>783</v>
      </c>
      <c r="D228" s="75" t="s">
        <v>739</v>
      </c>
      <c r="E228" s="75" t="s">
        <v>207</v>
      </c>
      <c r="F228" s="70"/>
      <c r="G228" s="75" t="s">
        <v>781</v>
      </c>
      <c r="H228" s="75" t="s">
        <v>111</v>
      </c>
      <c r="I228" s="77">
        <v>27321.796901000002</v>
      </c>
      <c r="J228" s="79">
        <v>1297</v>
      </c>
      <c r="K228" s="70"/>
      <c r="L228" s="77">
        <v>1281.024796508</v>
      </c>
      <c r="M228" s="80">
        <v>1.0486281568463393E-4</v>
      </c>
      <c r="N228" s="80">
        <f t="shared" si="4"/>
        <v>1.6185025783980807E-3</v>
      </c>
      <c r="O228" s="80">
        <f>L228/'סכום נכסי הקרן'!$C$42</f>
        <v>4.0224004113584516E-4</v>
      </c>
    </row>
    <row r="229" spans="2:15">
      <c r="B229" s="74" t="s">
        <v>855</v>
      </c>
      <c r="C229" s="70" t="s">
        <v>856</v>
      </c>
      <c r="D229" s="75" t="s">
        <v>739</v>
      </c>
      <c r="E229" s="75" t="s">
        <v>207</v>
      </c>
      <c r="F229" s="70"/>
      <c r="G229" s="75" t="s">
        <v>771</v>
      </c>
      <c r="H229" s="75" t="s">
        <v>111</v>
      </c>
      <c r="I229" s="77">
        <v>7322.985279999999</v>
      </c>
      <c r="J229" s="79">
        <v>21194</v>
      </c>
      <c r="K229" s="70"/>
      <c r="L229" s="77">
        <v>5610.6011033790001</v>
      </c>
      <c r="M229" s="80">
        <v>3.2901009781239616E-6</v>
      </c>
      <c r="N229" s="80">
        <f t="shared" si="4"/>
        <v>7.0886780466199338E-3</v>
      </c>
      <c r="O229" s="80">
        <f>L229/'סכום נכסי הקרן'!$C$42</f>
        <v>1.7617211038942549E-3</v>
      </c>
    </row>
    <row r="230" spans="2:15">
      <c r="B230" s="74" t="s">
        <v>857</v>
      </c>
      <c r="C230" s="70" t="s">
        <v>858</v>
      </c>
      <c r="D230" s="75" t="s">
        <v>757</v>
      </c>
      <c r="E230" s="75" t="s">
        <v>207</v>
      </c>
      <c r="F230" s="70"/>
      <c r="G230" s="75" t="s">
        <v>841</v>
      </c>
      <c r="H230" s="75" t="s">
        <v>111</v>
      </c>
      <c r="I230" s="77">
        <v>12567.386957000001</v>
      </c>
      <c r="J230" s="79">
        <v>8780</v>
      </c>
      <c r="K230" s="70"/>
      <c r="L230" s="77">
        <v>3988.8509179690004</v>
      </c>
      <c r="M230" s="80">
        <v>7.4719584520532481E-6</v>
      </c>
      <c r="N230" s="80">
        <f t="shared" si="4"/>
        <v>5.0396881568389382E-3</v>
      </c>
      <c r="O230" s="80">
        <f>L230/'סכום נכסי הקרן'!$C$42</f>
        <v>1.252493754767521E-3</v>
      </c>
    </row>
    <row r="231" spans="2:15">
      <c r="B231" s="74" t="s">
        <v>859</v>
      </c>
      <c r="C231" s="70" t="s">
        <v>860</v>
      </c>
      <c r="D231" s="75" t="s">
        <v>757</v>
      </c>
      <c r="E231" s="75" t="s">
        <v>207</v>
      </c>
      <c r="F231" s="70"/>
      <c r="G231" s="75" t="s">
        <v>861</v>
      </c>
      <c r="H231" s="75" t="s">
        <v>111</v>
      </c>
      <c r="I231" s="77">
        <v>2503.2243600000002</v>
      </c>
      <c r="J231" s="79">
        <v>7385</v>
      </c>
      <c r="K231" s="77">
        <v>4.7960527129999999</v>
      </c>
      <c r="L231" s="77">
        <v>673.07622784700015</v>
      </c>
      <c r="M231" s="80">
        <v>5.0140309677135626E-6</v>
      </c>
      <c r="N231" s="80">
        <f t="shared" si="4"/>
        <v>8.5039385123410497E-4</v>
      </c>
      <c r="O231" s="80">
        <f>L231/'סכום נכסי הקרן'!$C$42</f>
        <v>2.1134501870280234E-4</v>
      </c>
    </row>
    <row r="232" spans="2:15">
      <c r="B232" s="74" t="s">
        <v>791</v>
      </c>
      <c r="C232" s="70" t="s">
        <v>792</v>
      </c>
      <c r="D232" s="75" t="s">
        <v>757</v>
      </c>
      <c r="E232" s="75" t="s">
        <v>207</v>
      </c>
      <c r="F232" s="70"/>
      <c r="G232" s="75" t="s">
        <v>214</v>
      </c>
      <c r="H232" s="75" t="s">
        <v>111</v>
      </c>
      <c r="I232" s="77">
        <v>23749.883481000001</v>
      </c>
      <c r="J232" s="79">
        <v>8477</v>
      </c>
      <c r="K232" s="70"/>
      <c r="L232" s="77">
        <v>7277.9986059920002</v>
      </c>
      <c r="M232" s="80">
        <v>3.9428109124193975E-4</v>
      </c>
      <c r="N232" s="80">
        <f t="shared" si="4"/>
        <v>9.1953407471001489E-3</v>
      </c>
      <c r="O232" s="80">
        <f>L232/'סכום נכסי הקרן'!$C$42</f>
        <v>2.2852816484435347E-3</v>
      </c>
    </row>
    <row r="233" spans="2:15">
      <c r="B233" s="74" t="s">
        <v>862</v>
      </c>
      <c r="C233" s="70" t="s">
        <v>863</v>
      </c>
      <c r="D233" s="75" t="s">
        <v>757</v>
      </c>
      <c r="E233" s="75" t="s">
        <v>207</v>
      </c>
      <c r="F233" s="70"/>
      <c r="G233" s="75" t="s">
        <v>747</v>
      </c>
      <c r="H233" s="75" t="s">
        <v>111</v>
      </c>
      <c r="I233" s="77">
        <v>4837.5645169999998</v>
      </c>
      <c r="J233" s="79">
        <v>19974</v>
      </c>
      <c r="K233" s="70"/>
      <c r="L233" s="77">
        <v>3493.0123185409998</v>
      </c>
      <c r="M233" s="80">
        <v>1.5986244396057522E-5</v>
      </c>
      <c r="N233" s="80">
        <f t="shared" si="4"/>
        <v>4.4132240526068229E-3</v>
      </c>
      <c r="O233" s="80">
        <f>L233/'סכום נכסי הקרן'!$C$42</f>
        <v>1.0968011099613177E-3</v>
      </c>
    </row>
    <row r="234" spans="2:15">
      <c r="B234" s="74" t="s">
        <v>864</v>
      </c>
      <c r="C234" s="70" t="s">
        <v>865</v>
      </c>
      <c r="D234" s="75" t="s">
        <v>757</v>
      </c>
      <c r="E234" s="75" t="s">
        <v>207</v>
      </c>
      <c r="F234" s="70"/>
      <c r="G234" s="75" t="s">
        <v>806</v>
      </c>
      <c r="H234" s="75" t="s">
        <v>111</v>
      </c>
      <c r="I234" s="77">
        <v>19451.679649999998</v>
      </c>
      <c r="J234" s="79">
        <v>4080</v>
      </c>
      <c r="K234" s="70"/>
      <c r="L234" s="77">
        <v>2868.9671349379996</v>
      </c>
      <c r="M234" s="80">
        <v>3.4461894077084668E-6</v>
      </c>
      <c r="N234" s="80">
        <f t="shared" si="4"/>
        <v>3.6247781603402462E-3</v>
      </c>
      <c r="O234" s="80">
        <f>L234/'סכום נכסי הקרן'!$C$42</f>
        <v>9.0085177236273891E-4</v>
      </c>
    </row>
    <row r="235" spans="2:15">
      <c r="B235" s="74" t="s">
        <v>866</v>
      </c>
      <c r="C235" s="70" t="s">
        <v>867</v>
      </c>
      <c r="D235" s="75" t="s">
        <v>739</v>
      </c>
      <c r="E235" s="75" t="s">
        <v>207</v>
      </c>
      <c r="F235" s="70"/>
      <c r="G235" s="75" t="s">
        <v>209</v>
      </c>
      <c r="H235" s="75" t="s">
        <v>111</v>
      </c>
      <c r="I235" s="77">
        <v>6178.76883</v>
      </c>
      <c r="J235" s="79">
        <v>12758</v>
      </c>
      <c r="K235" s="70"/>
      <c r="L235" s="77">
        <v>2849.658688303</v>
      </c>
      <c r="M235" s="80">
        <v>5.5414967085201796E-6</v>
      </c>
      <c r="N235" s="80">
        <f t="shared" si="4"/>
        <v>3.6003830270463426E-3</v>
      </c>
      <c r="O235" s="80">
        <f>L235/'סכום נכסי הקרן'!$C$42</f>
        <v>8.9478894642064713E-4</v>
      </c>
    </row>
    <row r="236" spans="2:15">
      <c r="B236" s="74" t="s">
        <v>868</v>
      </c>
      <c r="C236" s="70" t="s">
        <v>869</v>
      </c>
      <c r="D236" s="75" t="s">
        <v>757</v>
      </c>
      <c r="E236" s="75" t="s">
        <v>207</v>
      </c>
      <c r="F236" s="70"/>
      <c r="G236" s="75" t="s">
        <v>781</v>
      </c>
      <c r="H236" s="75" t="s">
        <v>111</v>
      </c>
      <c r="I236" s="77">
        <v>8238.35844</v>
      </c>
      <c r="J236" s="79">
        <v>9793</v>
      </c>
      <c r="K236" s="70"/>
      <c r="L236" s="77">
        <v>2916.5185279359994</v>
      </c>
      <c r="M236" s="80">
        <v>5.6303396878830079E-6</v>
      </c>
      <c r="N236" s="80">
        <f t="shared" si="4"/>
        <v>3.684856663413315E-3</v>
      </c>
      <c r="O236" s="80">
        <f>L236/'סכום נכסי הקרן'!$C$42</f>
        <v>9.1578284499124806E-4</v>
      </c>
    </row>
    <row r="237" spans="2:15">
      <c r="B237" s="74" t="s">
        <v>870</v>
      </c>
      <c r="C237" s="70" t="s">
        <v>871</v>
      </c>
      <c r="D237" s="75" t="s">
        <v>24</v>
      </c>
      <c r="E237" s="75" t="s">
        <v>207</v>
      </c>
      <c r="F237" s="70"/>
      <c r="G237" s="75" t="s">
        <v>106</v>
      </c>
      <c r="H237" s="75" t="s">
        <v>113</v>
      </c>
      <c r="I237" s="77">
        <v>5698.197921</v>
      </c>
      <c r="J237" s="79">
        <v>13654</v>
      </c>
      <c r="K237" s="70"/>
      <c r="L237" s="77">
        <v>3059.3772106749998</v>
      </c>
      <c r="M237" s="80">
        <v>1.3336588273898198E-5</v>
      </c>
      <c r="N237" s="80">
        <f t="shared" si="4"/>
        <v>3.8653505515799688E-3</v>
      </c>
      <c r="O237" s="80">
        <f>L237/'סכום נכסי הקרן'!$C$42</f>
        <v>9.6064027677413813E-4</v>
      </c>
    </row>
    <row r="238" spans="2:15">
      <c r="B238" s="74" t="s">
        <v>872</v>
      </c>
      <c r="C238" s="70" t="s">
        <v>873</v>
      </c>
      <c r="D238" s="75" t="s">
        <v>24</v>
      </c>
      <c r="E238" s="75" t="s">
        <v>207</v>
      </c>
      <c r="F238" s="70"/>
      <c r="G238" s="75" t="s">
        <v>741</v>
      </c>
      <c r="H238" s="75" t="s">
        <v>111</v>
      </c>
      <c r="I238" s="77">
        <v>837.56644100000005</v>
      </c>
      <c r="J238" s="79">
        <v>122850</v>
      </c>
      <c r="K238" s="70"/>
      <c r="L238" s="77">
        <v>3719.6555993349998</v>
      </c>
      <c r="M238" s="80">
        <v>3.5075249139518494E-6</v>
      </c>
      <c r="N238" s="80">
        <f t="shared" si="4"/>
        <v>4.6995750548213203E-3</v>
      </c>
      <c r="O238" s="80">
        <f>L238/'סכום נכסי הקרן'!$C$42</f>
        <v>1.1679667914049963E-3</v>
      </c>
    </row>
    <row r="239" spans="2:15">
      <c r="B239" s="74" t="s">
        <v>798</v>
      </c>
      <c r="C239" s="70" t="s">
        <v>799</v>
      </c>
      <c r="D239" s="75" t="s">
        <v>739</v>
      </c>
      <c r="E239" s="75" t="s">
        <v>207</v>
      </c>
      <c r="F239" s="70"/>
      <c r="G239" s="75" t="s">
        <v>136</v>
      </c>
      <c r="H239" s="75" t="s">
        <v>111</v>
      </c>
      <c r="I239" s="77">
        <v>2537.12219</v>
      </c>
      <c r="J239" s="79">
        <v>2172</v>
      </c>
      <c r="K239" s="70"/>
      <c r="L239" s="77">
        <v>199.20925257599998</v>
      </c>
      <c r="M239" s="80">
        <v>4.4148045017909463E-5</v>
      </c>
      <c r="N239" s="80">
        <f t="shared" si="4"/>
        <v>2.5168965488717371E-4</v>
      </c>
      <c r="O239" s="80">
        <f>L239/'סכום נכסי הקרן'!$C$42</f>
        <v>6.2551433952910828E-5</v>
      </c>
    </row>
    <row r="240" spans="2:15">
      <c r="B240" s="74" t="s">
        <v>874</v>
      </c>
      <c r="C240" s="70" t="s">
        <v>875</v>
      </c>
      <c r="D240" s="75" t="s">
        <v>24</v>
      </c>
      <c r="E240" s="75" t="s">
        <v>207</v>
      </c>
      <c r="F240" s="70"/>
      <c r="G240" s="75" t="s">
        <v>781</v>
      </c>
      <c r="H240" s="75" t="s">
        <v>113</v>
      </c>
      <c r="I240" s="77">
        <v>8673.1606909999991</v>
      </c>
      <c r="J240" s="79">
        <v>15368</v>
      </c>
      <c r="K240" s="70"/>
      <c r="L240" s="77">
        <v>5241.1953073670002</v>
      </c>
      <c r="M240" s="80">
        <v>1.5186951846317841E-5</v>
      </c>
      <c r="N240" s="80">
        <f t="shared" si="4"/>
        <v>6.6219546584775531E-3</v>
      </c>
      <c r="O240" s="80">
        <f>L240/'סכום נכסי הקרן'!$C$42</f>
        <v>1.6457281871382844E-3</v>
      </c>
    </row>
    <row r="241" spans="2:15">
      <c r="B241" s="74" t="s">
        <v>876</v>
      </c>
      <c r="C241" s="70" t="s">
        <v>877</v>
      </c>
      <c r="D241" s="75" t="s">
        <v>739</v>
      </c>
      <c r="E241" s="75" t="s">
        <v>207</v>
      </c>
      <c r="F241" s="70"/>
      <c r="G241" s="75" t="s">
        <v>747</v>
      </c>
      <c r="H241" s="75" t="s">
        <v>111</v>
      </c>
      <c r="I241" s="77">
        <v>22946.223300000001</v>
      </c>
      <c r="J241" s="79">
        <v>1636</v>
      </c>
      <c r="K241" s="70"/>
      <c r="L241" s="77">
        <v>1357.0717706749999</v>
      </c>
      <c r="M241" s="80">
        <v>9.7637836670407042E-5</v>
      </c>
      <c r="N241" s="80">
        <f t="shared" si="4"/>
        <v>1.71458364107866E-3</v>
      </c>
      <c r="O241" s="80">
        <f>L241/'סכום נכסי הקרן'!$C$42</f>
        <v>4.2611868743572538E-4</v>
      </c>
    </row>
    <row r="242" spans="2:15">
      <c r="B242" s="74" t="s">
        <v>878</v>
      </c>
      <c r="C242" s="70" t="s">
        <v>879</v>
      </c>
      <c r="D242" s="75" t="s">
        <v>24</v>
      </c>
      <c r="E242" s="75" t="s">
        <v>207</v>
      </c>
      <c r="F242" s="70"/>
      <c r="G242" s="75" t="s">
        <v>781</v>
      </c>
      <c r="H242" s="75" t="s">
        <v>113</v>
      </c>
      <c r="I242" s="77">
        <v>7208.5636350000013</v>
      </c>
      <c r="J242" s="79">
        <v>14912</v>
      </c>
      <c r="K242" s="70"/>
      <c r="L242" s="77">
        <v>4226.8830365779995</v>
      </c>
      <c r="M242" s="80">
        <v>9.0107045437500011E-6</v>
      </c>
      <c r="N242" s="80">
        <f t="shared" si="4"/>
        <v>5.3404283132827534E-3</v>
      </c>
      <c r="O242" s="80">
        <f>L242/'סכום נכסי הקרן'!$C$42</f>
        <v>1.3272355157716283E-3</v>
      </c>
    </row>
    <row r="243" spans="2:15">
      <c r="B243" s="74" t="s">
        <v>880</v>
      </c>
      <c r="C243" s="70" t="s">
        <v>881</v>
      </c>
      <c r="D243" s="75" t="s">
        <v>757</v>
      </c>
      <c r="E243" s="75" t="s">
        <v>207</v>
      </c>
      <c r="F243" s="70"/>
      <c r="G243" s="75" t="s">
        <v>771</v>
      </c>
      <c r="H243" s="75" t="s">
        <v>111</v>
      </c>
      <c r="I243" s="77">
        <v>63899.703936999998</v>
      </c>
      <c r="J243" s="79">
        <v>272</v>
      </c>
      <c r="K243" s="70"/>
      <c r="L243" s="77">
        <v>628.313008911</v>
      </c>
      <c r="M243" s="80">
        <v>2.1611393384911908E-4</v>
      </c>
      <c r="N243" s="80">
        <f t="shared" si="4"/>
        <v>7.9383804883058644E-4</v>
      </c>
      <c r="O243" s="80">
        <f>L243/'סכום נכסי הקרן'!$C$42</f>
        <v>1.9728942893180675E-4</v>
      </c>
    </row>
    <row r="244" spans="2:15">
      <c r="B244" s="74" t="s">
        <v>882</v>
      </c>
      <c r="C244" s="70" t="s">
        <v>883</v>
      </c>
      <c r="D244" s="75" t="s">
        <v>757</v>
      </c>
      <c r="E244" s="75" t="s">
        <v>207</v>
      </c>
      <c r="F244" s="70"/>
      <c r="G244" s="75" t="s">
        <v>209</v>
      </c>
      <c r="H244" s="75" t="s">
        <v>111</v>
      </c>
      <c r="I244" s="77">
        <v>8581.6233749999992</v>
      </c>
      <c r="J244" s="79">
        <v>9302</v>
      </c>
      <c r="K244" s="77">
        <v>13.922587995000001</v>
      </c>
      <c r="L244" s="77">
        <v>2899.6419099240002</v>
      </c>
      <c r="M244" s="80">
        <v>1.6546084126082813E-6</v>
      </c>
      <c r="N244" s="80">
        <f t="shared" si="4"/>
        <v>3.6635340084252778E-3</v>
      </c>
      <c r="O244" s="80">
        <f>L244/'סכום נכסי הקרן'!$C$42</f>
        <v>9.1048360992422562E-4</v>
      </c>
    </row>
    <row r="245" spans="2:15">
      <c r="B245" s="74" t="s">
        <v>884</v>
      </c>
      <c r="C245" s="70" t="s">
        <v>885</v>
      </c>
      <c r="D245" s="75" t="s">
        <v>739</v>
      </c>
      <c r="E245" s="75" t="s">
        <v>207</v>
      </c>
      <c r="F245" s="70"/>
      <c r="G245" s="75" t="s">
        <v>767</v>
      </c>
      <c r="H245" s="75" t="s">
        <v>111</v>
      </c>
      <c r="I245" s="77">
        <v>41720.406000000003</v>
      </c>
      <c r="J245" s="79">
        <v>69.510000000000005</v>
      </c>
      <c r="K245" s="70"/>
      <c r="L245" s="77">
        <v>104.834472971</v>
      </c>
      <c r="M245" s="80">
        <v>2.5722260259600064E-4</v>
      </c>
      <c r="N245" s="80">
        <f t="shared" si="4"/>
        <v>1.3245244375525853E-4</v>
      </c>
      <c r="O245" s="80">
        <f>L245/'סכום נכסי הקרן'!$C$42</f>
        <v>3.2917881711001164E-5</v>
      </c>
    </row>
    <row r="246" spans="2:15">
      <c r="B246" s="74" t="s">
        <v>886</v>
      </c>
      <c r="C246" s="70" t="s">
        <v>887</v>
      </c>
      <c r="D246" s="75" t="s">
        <v>24</v>
      </c>
      <c r="E246" s="75" t="s">
        <v>207</v>
      </c>
      <c r="F246" s="70"/>
      <c r="G246" s="75" t="s">
        <v>781</v>
      </c>
      <c r="H246" s="75" t="s">
        <v>113</v>
      </c>
      <c r="I246" s="77">
        <v>8205.4278909999994</v>
      </c>
      <c r="J246" s="79">
        <v>13635</v>
      </c>
      <c r="K246" s="70"/>
      <c r="L246" s="77">
        <v>4399.3850472499998</v>
      </c>
      <c r="M246" s="80">
        <v>3.9034405718962935E-5</v>
      </c>
      <c r="N246" s="80">
        <f t="shared" si="4"/>
        <v>5.558374874358351E-3</v>
      </c>
      <c r="O246" s="80">
        <f>L246/'סכום נכסי הקרן'!$C$42</f>
        <v>1.3814009121463644E-3</v>
      </c>
    </row>
    <row r="247" spans="2:15">
      <c r="B247" s="74" t="s">
        <v>888</v>
      </c>
      <c r="C247" s="70" t="s">
        <v>889</v>
      </c>
      <c r="D247" s="75" t="s">
        <v>24</v>
      </c>
      <c r="E247" s="75" t="s">
        <v>207</v>
      </c>
      <c r="F247" s="70"/>
      <c r="G247" s="75" t="s">
        <v>781</v>
      </c>
      <c r="H247" s="75" t="s">
        <v>113</v>
      </c>
      <c r="I247" s="77">
        <v>15332.507981999999</v>
      </c>
      <c r="J247" s="79">
        <v>10572</v>
      </c>
      <c r="K247" s="70"/>
      <c r="L247" s="77">
        <v>6373.9103794369994</v>
      </c>
      <c r="M247" s="80">
        <v>2.5964373010682574E-5</v>
      </c>
      <c r="N247" s="80">
        <f t="shared" si="4"/>
        <v>8.0530762649703696E-3</v>
      </c>
      <c r="O247" s="80">
        <f>L247/'סכום נכסי הקרן'!$C$42</f>
        <v>2.0013991768229739E-3</v>
      </c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20" t="s">
        <v>195</v>
      </c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20" t="s">
        <v>92</v>
      </c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20" t="s">
        <v>178</v>
      </c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20" t="s">
        <v>186</v>
      </c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20" t="s">
        <v>192</v>
      </c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2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2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22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2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2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22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21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21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22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  <c r="O500" s="112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0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125</v>
      </c>
      <c r="C1" s="67" t="s" vm="1">
        <v>202</v>
      </c>
    </row>
    <row r="2" spans="2:14">
      <c r="B2" s="46" t="s">
        <v>124</v>
      </c>
      <c r="C2" s="67" t="s">
        <v>203</v>
      </c>
    </row>
    <row r="3" spans="2:14">
      <c r="B3" s="46" t="s">
        <v>126</v>
      </c>
      <c r="C3" s="67" t="s">
        <v>204</v>
      </c>
    </row>
    <row r="4" spans="2:14">
      <c r="B4" s="46" t="s">
        <v>127</v>
      </c>
      <c r="C4" s="67">
        <v>2142</v>
      </c>
    </row>
    <row r="6" spans="2:14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26.25" customHeight="1">
      <c r="B7" s="137" t="s">
        <v>200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2:14" s="3" customFormat="1" ht="74.25" customHeight="1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83</v>
      </c>
      <c r="H8" s="29" t="s">
        <v>180</v>
      </c>
      <c r="I8" s="29" t="s">
        <v>179</v>
      </c>
      <c r="J8" s="29" t="s">
        <v>194</v>
      </c>
      <c r="K8" s="29" t="s">
        <v>46</v>
      </c>
      <c r="L8" s="29" t="s">
        <v>45</v>
      </c>
      <c r="M8" s="29" t="s">
        <v>128</v>
      </c>
      <c r="N8" s="13" t="s">
        <v>130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187</v>
      </c>
      <c r="I9" s="31"/>
      <c r="J9" s="15" t="s">
        <v>183</v>
      </c>
      <c r="K9" s="15" t="s">
        <v>183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5" t="s">
        <v>197</v>
      </c>
      <c r="C11" s="87"/>
      <c r="D11" s="87"/>
      <c r="E11" s="87"/>
      <c r="F11" s="87"/>
      <c r="G11" s="87"/>
      <c r="H11" s="88"/>
      <c r="I11" s="89"/>
      <c r="J11" s="88">
        <v>4.4342758340000001</v>
      </c>
      <c r="K11" s="88">
        <v>699958.21117558784</v>
      </c>
      <c r="L11" s="87"/>
      <c r="M11" s="90">
        <f>IFERROR(K11/$K$11,0)</f>
        <v>1</v>
      </c>
      <c r="N11" s="90">
        <f>K11/'סכום נכסי הקרן'!$C$42</f>
        <v>0.21978592485027104</v>
      </c>
    </row>
    <row r="12" spans="2:14">
      <c r="B12" s="86" t="s">
        <v>175</v>
      </c>
      <c r="C12" s="73"/>
      <c r="D12" s="73"/>
      <c r="E12" s="73"/>
      <c r="F12" s="73"/>
      <c r="G12" s="73"/>
      <c r="H12" s="81"/>
      <c r="I12" s="83"/>
      <c r="J12" s="73"/>
      <c r="K12" s="81">
        <v>113074.44929849499</v>
      </c>
      <c r="L12" s="73"/>
      <c r="M12" s="84">
        <f t="shared" ref="M12:M71" si="0">IFERROR(K12/$K$11,0)</f>
        <v>0.16154457150889787</v>
      </c>
      <c r="N12" s="84">
        <f>K12/'סכום נכסי הקרן'!$C$42</f>
        <v>3.5505223053623865E-2</v>
      </c>
    </row>
    <row r="13" spans="2:14">
      <c r="B13" s="72" t="s">
        <v>198</v>
      </c>
      <c r="C13" s="73"/>
      <c r="D13" s="73"/>
      <c r="E13" s="73"/>
      <c r="F13" s="73"/>
      <c r="G13" s="73"/>
      <c r="H13" s="81"/>
      <c r="I13" s="83"/>
      <c r="J13" s="73"/>
      <c r="K13" s="81">
        <v>113074.44929849499</v>
      </c>
      <c r="L13" s="73"/>
      <c r="M13" s="84">
        <f t="shared" si="0"/>
        <v>0.16154457150889787</v>
      </c>
      <c r="N13" s="84">
        <f>K13/'סכום נכסי הקרן'!$C$42</f>
        <v>3.5505223053623865E-2</v>
      </c>
    </row>
    <row r="14" spans="2:14">
      <c r="B14" s="74" t="s">
        <v>890</v>
      </c>
      <c r="C14" s="70" t="s">
        <v>891</v>
      </c>
      <c r="D14" s="75" t="s">
        <v>100</v>
      </c>
      <c r="E14" s="70" t="s">
        <v>892</v>
      </c>
      <c r="F14" s="75" t="s">
        <v>893</v>
      </c>
      <c r="G14" s="75" t="s">
        <v>112</v>
      </c>
      <c r="H14" s="77">
        <v>211897.94207399999</v>
      </c>
      <c r="I14" s="79">
        <v>1701</v>
      </c>
      <c r="J14" s="70"/>
      <c r="K14" s="77">
        <v>3604.3839946790004</v>
      </c>
      <c r="L14" s="80">
        <v>4.4940091471259141E-3</v>
      </c>
      <c r="M14" s="80">
        <f t="shared" si="0"/>
        <v>5.1494274045666187E-3</v>
      </c>
      <c r="N14" s="80">
        <f>K14/'סכום נכסי הקרן'!$C$42</f>
        <v>1.131771664562005E-3</v>
      </c>
    </row>
    <row r="15" spans="2:14">
      <c r="B15" s="74" t="s">
        <v>894</v>
      </c>
      <c r="C15" s="70" t="s">
        <v>895</v>
      </c>
      <c r="D15" s="75" t="s">
        <v>100</v>
      </c>
      <c r="E15" s="70" t="s">
        <v>892</v>
      </c>
      <c r="F15" s="75" t="s">
        <v>893</v>
      </c>
      <c r="G15" s="75" t="s">
        <v>112</v>
      </c>
      <c r="H15" s="77">
        <v>1068690</v>
      </c>
      <c r="I15" s="79">
        <v>1616</v>
      </c>
      <c r="J15" s="70"/>
      <c r="K15" s="77">
        <v>17270.0304</v>
      </c>
      <c r="L15" s="80">
        <v>3.1723273811935654E-2</v>
      </c>
      <c r="M15" s="80">
        <f t="shared" si="0"/>
        <v>2.4672944933376503E-2</v>
      </c>
      <c r="N15" s="80">
        <f>K15/'סכום נכסי הקרן'!$C$42</f>
        <v>5.4227660209619629E-3</v>
      </c>
    </row>
    <row r="16" spans="2:14">
      <c r="B16" s="74" t="s">
        <v>896</v>
      </c>
      <c r="C16" s="70" t="s">
        <v>897</v>
      </c>
      <c r="D16" s="75" t="s">
        <v>100</v>
      </c>
      <c r="E16" s="70" t="s">
        <v>892</v>
      </c>
      <c r="F16" s="75" t="s">
        <v>893</v>
      </c>
      <c r="G16" s="75" t="s">
        <v>112</v>
      </c>
      <c r="H16" s="77">
        <v>357101.14247199998</v>
      </c>
      <c r="I16" s="79">
        <v>2939</v>
      </c>
      <c r="J16" s="70"/>
      <c r="K16" s="77">
        <v>10495.202577238</v>
      </c>
      <c r="L16" s="80">
        <v>5.3911395474117345E-3</v>
      </c>
      <c r="M16" s="80">
        <f t="shared" si="0"/>
        <v>1.4994041658017251E-2</v>
      </c>
      <c r="N16" s="80">
        <f>K16/'סכום נכסי הקרן'!$C$42</f>
        <v>3.2954793130508127E-3</v>
      </c>
    </row>
    <row r="17" spans="2:14">
      <c r="B17" s="74" t="s">
        <v>898</v>
      </c>
      <c r="C17" s="70" t="s">
        <v>899</v>
      </c>
      <c r="D17" s="75" t="s">
        <v>100</v>
      </c>
      <c r="E17" s="70" t="s">
        <v>900</v>
      </c>
      <c r="F17" s="75" t="s">
        <v>893</v>
      </c>
      <c r="G17" s="75" t="s">
        <v>112</v>
      </c>
      <c r="H17" s="77">
        <v>164475.23270200001</v>
      </c>
      <c r="I17" s="79">
        <v>2914</v>
      </c>
      <c r="J17" s="70"/>
      <c r="K17" s="77">
        <v>4792.8082809459993</v>
      </c>
      <c r="L17" s="80">
        <v>2.006740915979576E-3</v>
      </c>
      <c r="M17" s="80">
        <f t="shared" si="0"/>
        <v>6.8472777437619068E-3</v>
      </c>
      <c r="N17" s="80">
        <f>K17/'סכום נכסי הקרן'!$C$42</f>
        <v>1.5049352716193878E-3</v>
      </c>
    </row>
    <row r="18" spans="2:14">
      <c r="B18" s="74" t="s">
        <v>901</v>
      </c>
      <c r="C18" s="70" t="s">
        <v>902</v>
      </c>
      <c r="D18" s="75" t="s">
        <v>100</v>
      </c>
      <c r="E18" s="70" t="s">
        <v>903</v>
      </c>
      <c r="F18" s="75" t="s">
        <v>893</v>
      </c>
      <c r="G18" s="75" t="s">
        <v>112</v>
      </c>
      <c r="H18" s="77">
        <v>177375</v>
      </c>
      <c r="I18" s="79">
        <v>15540</v>
      </c>
      <c r="J18" s="70"/>
      <c r="K18" s="77">
        <v>27564.07475</v>
      </c>
      <c r="L18" s="80">
        <v>1.4675452219044207E-2</v>
      </c>
      <c r="M18" s="80">
        <f t="shared" si="0"/>
        <v>3.9379600538874772E-2</v>
      </c>
      <c r="N18" s="80">
        <f>K18/'סכום נכסי הקרן'!$C$42</f>
        <v>8.6550819246708228E-3</v>
      </c>
    </row>
    <row r="19" spans="2:14">
      <c r="B19" s="74" t="s">
        <v>904</v>
      </c>
      <c r="C19" s="70" t="s">
        <v>905</v>
      </c>
      <c r="D19" s="75" t="s">
        <v>100</v>
      </c>
      <c r="E19" s="70" t="s">
        <v>903</v>
      </c>
      <c r="F19" s="75" t="s">
        <v>893</v>
      </c>
      <c r="G19" s="75" t="s">
        <v>112</v>
      </c>
      <c r="H19" s="77">
        <v>18509.258121999999</v>
      </c>
      <c r="I19" s="79">
        <v>17100</v>
      </c>
      <c r="J19" s="70"/>
      <c r="K19" s="77">
        <v>3165.0831388449997</v>
      </c>
      <c r="L19" s="80">
        <v>2.3558286596070429E-3</v>
      </c>
      <c r="M19" s="80">
        <f t="shared" si="0"/>
        <v>4.5218172861051327E-3</v>
      </c>
      <c r="N19" s="80">
        <f>K19/'סכום נכסי הקרן'!$C$42</f>
        <v>9.9383179423055907E-4</v>
      </c>
    </row>
    <row r="20" spans="2:14">
      <c r="B20" s="74" t="s">
        <v>906</v>
      </c>
      <c r="C20" s="70" t="s">
        <v>907</v>
      </c>
      <c r="D20" s="75" t="s">
        <v>100</v>
      </c>
      <c r="E20" s="70" t="s">
        <v>903</v>
      </c>
      <c r="F20" s="75" t="s">
        <v>893</v>
      </c>
      <c r="G20" s="75" t="s">
        <v>112</v>
      </c>
      <c r="H20" s="77">
        <v>24079.558129000001</v>
      </c>
      <c r="I20" s="79">
        <v>28460</v>
      </c>
      <c r="J20" s="70"/>
      <c r="K20" s="77">
        <v>6853.0422435109995</v>
      </c>
      <c r="L20" s="80">
        <v>3.1482349202924986E-3</v>
      </c>
      <c r="M20" s="80">
        <f t="shared" si="0"/>
        <v>9.790644832926864E-3</v>
      </c>
      <c r="N20" s="80">
        <f>K20/'סכום נכסי הקרן'!$C$42</f>
        <v>2.1518459294853579E-3</v>
      </c>
    </row>
    <row r="21" spans="2:14">
      <c r="B21" s="74" t="s">
        <v>908</v>
      </c>
      <c r="C21" s="70" t="s">
        <v>909</v>
      </c>
      <c r="D21" s="75" t="s">
        <v>100</v>
      </c>
      <c r="E21" s="70" t="s">
        <v>903</v>
      </c>
      <c r="F21" s="75" t="s">
        <v>893</v>
      </c>
      <c r="G21" s="75" t="s">
        <v>112</v>
      </c>
      <c r="H21" s="77">
        <v>24166.545176</v>
      </c>
      <c r="I21" s="79">
        <v>16970</v>
      </c>
      <c r="J21" s="70"/>
      <c r="K21" s="77">
        <v>4101.0627162820001</v>
      </c>
      <c r="L21" s="80">
        <v>9.8409200527372807E-4</v>
      </c>
      <c r="M21" s="80">
        <f t="shared" si="0"/>
        <v>5.8590107963648547E-3</v>
      </c>
      <c r="N21" s="80">
        <f>K21/'סכום נכסי הקרן'!$C$42</f>
        <v>1.2877281065867725E-3</v>
      </c>
    </row>
    <row r="22" spans="2:14">
      <c r="B22" s="74" t="s">
        <v>910</v>
      </c>
      <c r="C22" s="70" t="s">
        <v>911</v>
      </c>
      <c r="D22" s="75" t="s">
        <v>100</v>
      </c>
      <c r="E22" s="70" t="s">
        <v>912</v>
      </c>
      <c r="F22" s="75" t="s">
        <v>893</v>
      </c>
      <c r="G22" s="75" t="s">
        <v>112</v>
      </c>
      <c r="H22" s="77">
        <v>491777</v>
      </c>
      <c r="I22" s="79">
        <v>1607</v>
      </c>
      <c r="J22" s="70"/>
      <c r="K22" s="77">
        <v>7902.8563899999999</v>
      </c>
      <c r="L22" s="80">
        <v>8.2153005217460977E-3</v>
      </c>
      <c r="M22" s="80">
        <f t="shared" si="0"/>
        <v>1.1290468864887037E-2</v>
      </c>
      <c r="N22" s="80">
        <f>K22/'סכום נכסי הקרן'!$C$42</f>
        <v>2.4814861414623871E-3</v>
      </c>
    </row>
    <row r="23" spans="2:14">
      <c r="B23" s="74" t="s">
        <v>913</v>
      </c>
      <c r="C23" s="70" t="s">
        <v>914</v>
      </c>
      <c r="D23" s="75" t="s">
        <v>100</v>
      </c>
      <c r="E23" s="70" t="s">
        <v>912</v>
      </c>
      <c r="F23" s="75" t="s">
        <v>893</v>
      </c>
      <c r="G23" s="75" t="s">
        <v>112</v>
      </c>
      <c r="H23" s="77">
        <v>212753.21039699999</v>
      </c>
      <c r="I23" s="79">
        <v>1700</v>
      </c>
      <c r="J23" s="70"/>
      <c r="K23" s="77">
        <v>3616.8045767489998</v>
      </c>
      <c r="L23" s="80">
        <v>1.436535364748921E-3</v>
      </c>
      <c r="M23" s="80">
        <f t="shared" si="0"/>
        <v>5.1671721525697011E-3</v>
      </c>
      <c r="N23" s="80">
        <f>K23/'סכום נכסי הקרן'!$C$42</f>
        <v>1.1356717104130977E-3</v>
      </c>
    </row>
    <row r="24" spans="2:14">
      <c r="B24" s="74" t="s">
        <v>915</v>
      </c>
      <c r="C24" s="70" t="s">
        <v>916</v>
      </c>
      <c r="D24" s="75" t="s">
        <v>100</v>
      </c>
      <c r="E24" s="70" t="s">
        <v>912</v>
      </c>
      <c r="F24" s="75" t="s">
        <v>893</v>
      </c>
      <c r="G24" s="75" t="s">
        <v>112</v>
      </c>
      <c r="H24" s="77">
        <v>172461.77753299999</v>
      </c>
      <c r="I24" s="79">
        <v>1717</v>
      </c>
      <c r="J24" s="70"/>
      <c r="K24" s="77">
        <v>2961.1687202090002</v>
      </c>
      <c r="L24" s="80">
        <v>1.798113713422184E-3</v>
      </c>
      <c r="M24" s="80">
        <f t="shared" si="0"/>
        <v>4.2304935822321211E-3</v>
      </c>
      <c r="N24" s="80">
        <f>K24/'סכום נכסי הקרן'!$C$42</f>
        <v>9.2980294454402294E-4</v>
      </c>
    </row>
    <row r="25" spans="2:14">
      <c r="B25" s="74" t="s">
        <v>917</v>
      </c>
      <c r="C25" s="70" t="s">
        <v>918</v>
      </c>
      <c r="D25" s="75" t="s">
        <v>100</v>
      </c>
      <c r="E25" s="70" t="s">
        <v>912</v>
      </c>
      <c r="F25" s="75" t="s">
        <v>893</v>
      </c>
      <c r="G25" s="75" t="s">
        <v>112</v>
      </c>
      <c r="H25" s="77">
        <v>715692.70472699997</v>
      </c>
      <c r="I25" s="79">
        <v>2899</v>
      </c>
      <c r="J25" s="70"/>
      <c r="K25" s="77">
        <v>20747.931510036</v>
      </c>
      <c r="L25" s="80">
        <v>4.8797769083098368E-3</v>
      </c>
      <c r="M25" s="80">
        <f t="shared" si="0"/>
        <v>2.9641671715215128E-2</v>
      </c>
      <c r="N25" s="80">
        <f>K25/'סכום נכסי הקרן'!$C$42</f>
        <v>6.5148222320366772E-3</v>
      </c>
    </row>
    <row r="26" spans="2:14">
      <c r="B26" s="76"/>
      <c r="C26" s="70"/>
      <c r="D26" s="70"/>
      <c r="E26" s="70"/>
      <c r="F26" s="70"/>
      <c r="G26" s="70"/>
      <c r="H26" s="77"/>
      <c r="I26" s="79"/>
      <c r="J26" s="70"/>
      <c r="K26" s="70"/>
      <c r="L26" s="70"/>
      <c r="M26" s="80"/>
      <c r="N26" s="70"/>
    </row>
    <row r="27" spans="2:14">
      <c r="B27" s="86" t="s">
        <v>174</v>
      </c>
      <c r="C27" s="73"/>
      <c r="D27" s="73"/>
      <c r="E27" s="73"/>
      <c r="F27" s="73"/>
      <c r="G27" s="73"/>
      <c r="H27" s="81"/>
      <c r="I27" s="83"/>
      <c r="J27" s="81">
        <v>4.4342758340000001</v>
      </c>
      <c r="K27" s="81">
        <v>586883.761877093</v>
      </c>
      <c r="L27" s="73"/>
      <c r="M27" s="84">
        <f t="shared" si="0"/>
        <v>0.83845542849110233</v>
      </c>
      <c r="N27" s="84">
        <f>K27/'סכום נכסי הקרן'!$C$42</f>
        <v>0.18428070179664721</v>
      </c>
    </row>
    <row r="28" spans="2:14">
      <c r="B28" s="72" t="s">
        <v>199</v>
      </c>
      <c r="C28" s="73"/>
      <c r="D28" s="73"/>
      <c r="E28" s="73"/>
      <c r="F28" s="73"/>
      <c r="G28" s="73"/>
      <c r="H28" s="81"/>
      <c r="I28" s="83"/>
      <c r="J28" s="81">
        <v>4.4342758340000001</v>
      </c>
      <c r="K28" s="81">
        <v>586883.761877093</v>
      </c>
      <c r="L28" s="73"/>
      <c r="M28" s="84">
        <f t="shared" si="0"/>
        <v>0.83845542849110233</v>
      </c>
      <c r="N28" s="84">
        <f>K28/'סכום נכסי הקרן'!$C$42</f>
        <v>0.18428070179664721</v>
      </c>
    </row>
    <row r="29" spans="2:14">
      <c r="B29" s="74" t="s">
        <v>919</v>
      </c>
      <c r="C29" s="70" t="s">
        <v>920</v>
      </c>
      <c r="D29" s="75" t="s">
        <v>24</v>
      </c>
      <c r="E29" s="70"/>
      <c r="F29" s="75" t="s">
        <v>893</v>
      </c>
      <c r="G29" s="75" t="s">
        <v>111</v>
      </c>
      <c r="H29" s="77">
        <v>155793.330911</v>
      </c>
      <c r="I29" s="79">
        <v>6292.2</v>
      </c>
      <c r="J29" s="70"/>
      <c r="K29" s="77">
        <v>35437.223102439995</v>
      </c>
      <c r="L29" s="80">
        <v>3.501361789378544E-3</v>
      </c>
      <c r="M29" s="80">
        <f t="shared" si="0"/>
        <v>5.0627626816353466E-2</v>
      </c>
      <c r="N29" s="80">
        <f>K29/'סכום נכסי הקרן'!$C$42</f>
        <v>1.1127239782806631E-2</v>
      </c>
    </row>
    <row r="30" spans="2:14">
      <c r="B30" s="74" t="s">
        <v>921</v>
      </c>
      <c r="C30" s="70" t="s">
        <v>922</v>
      </c>
      <c r="D30" s="75" t="s">
        <v>757</v>
      </c>
      <c r="E30" s="70"/>
      <c r="F30" s="75" t="s">
        <v>893</v>
      </c>
      <c r="G30" s="75" t="s">
        <v>111</v>
      </c>
      <c r="H30" s="77">
        <v>95818.356079000005</v>
      </c>
      <c r="I30" s="79">
        <v>5797</v>
      </c>
      <c r="J30" s="70"/>
      <c r="K30" s="77">
        <v>20079.843218526999</v>
      </c>
      <c r="L30" s="80">
        <v>5.6680482744158537E-4</v>
      </c>
      <c r="M30" s="80">
        <f t="shared" si="0"/>
        <v>2.8687202890016351E-2</v>
      </c>
      <c r="N30" s="80">
        <f>K30/'סכום נכסי הקרן'!$C$42</f>
        <v>6.3050434185496123E-3</v>
      </c>
    </row>
    <row r="31" spans="2:14">
      <c r="B31" s="74" t="s">
        <v>923</v>
      </c>
      <c r="C31" s="70" t="s">
        <v>924</v>
      </c>
      <c r="D31" s="75" t="s">
        <v>757</v>
      </c>
      <c r="E31" s="70"/>
      <c r="F31" s="75" t="s">
        <v>893</v>
      </c>
      <c r="G31" s="75" t="s">
        <v>111</v>
      </c>
      <c r="H31" s="77">
        <v>19449.711598000002</v>
      </c>
      <c r="I31" s="79">
        <v>14954</v>
      </c>
      <c r="J31" s="70"/>
      <c r="K31" s="77">
        <v>10514.263188454001</v>
      </c>
      <c r="L31" s="80">
        <v>2.0291133782294628E-4</v>
      </c>
      <c r="M31" s="80">
        <f t="shared" si="0"/>
        <v>1.5021272728260699E-2</v>
      </c>
      <c r="N31" s="80">
        <f>K31/'סכום נכסי הקרן'!$C$42</f>
        <v>3.3014643190089317E-3</v>
      </c>
    </row>
    <row r="32" spans="2:14">
      <c r="B32" s="74" t="s">
        <v>925</v>
      </c>
      <c r="C32" s="70" t="s">
        <v>926</v>
      </c>
      <c r="D32" s="75" t="s">
        <v>757</v>
      </c>
      <c r="E32" s="70"/>
      <c r="F32" s="75" t="s">
        <v>893</v>
      </c>
      <c r="G32" s="75" t="s">
        <v>111</v>
      </c>
      <c r="H32" s="77">
        <v>71732.348079000003</v>
      </c>
      <c r="I32" s="79">
        <v>7471</v>
      </c>
      <c r="J32" s="70"/>
      <c r="K32" s="77">
        <v>19373.232265843999</v>
      </c>
      <c r="L32" s="80">
        <v>3.1597117649168234E-4</v>
      </c>
      <c r="M32" s="80">
        <f t="shared" si="0"/>
        <v>2.7677698406175469E-2</v>
      </c>
      <c r="N32" s="80">
        <f>K32/'סכום נכסי הקרן'!$C$42</f>
        <v>6.0831685419281481E-3</v>
      </c>
    </row>
    <row r="33" spans="2:14">
      <c r="B33" s="74" t="s">
        <v>927</v>
      </c>
      <c r="C33" s="70" t="s">
        <v>928</v>
      </c>
      <c r="D33" s="75" t="s">
        <v>757</v>
      </c>
      <c r="E33" s="70"/>
      <c r="F33" s="75" t="s">
        <v>893</v>
      </c>
      <c r="G33" s="75" t="s">
        <v>111</v>
      </c>
      <c r="H33" s="77">
        <v>17537.497066</v>
      </c>
      <c r="I33" s="79">
        <v>8283</v>
      </c>
      <c r="J33" s="70"/>
      <c r="K33" s="77">
        <v>5251.260638273</v>
      </c>
      <c r="L33" s="80">
        <v>3.8172775979149555E-5</v>
      </c>
      <c r="M33" s="80">
        <f t="shared" si="0"/>
        <v>7.502248783471584E-3</v>
      </c>
      <c r="N33" s="80">
        <f>K33/'סכום נכסי הקרן'!$C$42</f>
        <v>1.6488886873321229E-3</v>
      </c>
    </row>
    <row r="34" spans="2:14">
      <c r="B34" s="74" t="s">
        <v>929</v>
      </c>
      <c r="C34" s="70" t="s">
        <v>930</v>
      </c>
      <c r="D34" s="75" t="s">
        <v>757</v>
      </c>
      <c r="E34" s="70"/>
      <c r="F34" s="75" t="s">
        <v>893</v>
      </c>
      <c r="G34" s="75" t="s">
        <v>111</v>
      </c>
      <c r="H34" s="77">
        <v>127180.89417100001</v>
      </c>
      <c r="I34" s="79">
        <v>3215</v>
      </c>
      <c r="J34" s="70"/>
      <c r="K34" s="77">
        <v>14781.249677677</v>
      </c>
      <c r="L34" s="80">
        <v>1.3816569907956753E-4</v>
      </c>
      <c r="M34" s="80">
        <f t="shared" si="0"/>
        <v>2.1117331637344066E-2</v>
      </c>
      <c r="N34" s="80">
        <f>K34/'סכום נכסי הקרן'!$C$42</f>
        <v>4.6412922642835542E-3</v>
      </c>
    </row>
    <row r="35" spans="2:14">
      <c r="B35" s="74" t="s">
        <v>931</v>
      </c>
      <c r="C35" s="70" t="s">
        <v>932</v>
      </c>
      <c r="D35" s="75" t="s">
        <v>757</v>
      </c>
      <c r="E35" s="70"/>
      <c r="F35" s="75" t="s">
        <v>893</v>
      </c>
      <c r="G35" s="75" t="s">
        <v>111</v>
      </c>
      <c r="H35" s="77">
        <v>11556.586144999999</v>
      </c>
      <c r="I35" s="79">
        <v>12946</v>
      </c>
      <c r="J35" s="70"/>
      <c r="K35" s="77">
        <v>5408.4580470290002</v>
      </c>
      <c r="L35" s="80">
        <v>3.8804538295013988E-5</v>
      </c>
      <c r="M35" s="80">
        <f t="shared" si="0"/>
        <v>7.7268299173824002E-3</v>
      </c>
      <c r="N35" s="80">
        <f>K35/'סכום נכסי הקרן'!$C$42</f>
        <v>1.6982484595526343E-3</v>
      </c>
    </row>
    <row r="36" spans="2:14">
      <c r="B36" s="74" t="s">
        <v>933</v>
      </c>
      <c r="C36" s="70" t="s">
        <v>934</v>
      </c>
      <c r="D36" s="75" t="s">
        <v>24</v>
      </c>
      <c r="E36" s="70"/>
      <c r="F36" s="75" t="s">
        <v>893</v>
      </c>
      <c r="G36" s="75" t="s">
        <v>119</v>
      </c>
      <c r="H36" s="77">
        <v>144480.09672</v>
      </c>
      <c r="I36" s="79">
        <v>4961</v>
      </c>
      <c r="J36" s="70"/>
      <c r="K36" s="77">
        <v>19113.992517322</v>
      </c>
      <c r="L36" s="80">
        <v>1.9618830697290092E-3</v>
      </c>
      <c r="M36" s="80">
        <f t="shared" si="0"/>
        <v>2.7307333798141792E-2</v>
      </c>
      <c r="N36" s="80">
        <f>K36/'סכום נכסי הקרן'!$C$42</f>
        <v>6.0017676140196579E-3</v>
      </c>
    </row>
    <row r="37" spans="2:14">
      <c r="B37" s="74" t="s">
        <v>935</v>
      </c>
      <c r="C37" s="70" t="s">
        <v>936</v>
      </c>
      <c r="D37" s="75" t="s">
        <v>101</v>
      </c>
      <c r="E37" s="70"/>
      <c r="F37" s="75" t="s">
        <v>893</v>
      </c>
      <c r="G37" s="75" t="s">
        <v>111</v>
      </c>
      <c r="H37" s="77">
        <v>213969.11805600004</v>
      </c>
      <c r="I37" s="79">
        <v>1002.5</v>
      </c>
      <c r="J37" s="70"/>
      <c r="K37" s="77">
        <v>7754.3210767479995</v>
      </c>
      <c r="L37" s="80">
        <v>9.9697491884617761E-4</v>
      </c>
      <c r="M37" s="80">
        <f t="shared" si="0"/>
        <v>1.1078262891901116E-2</v>
      </c>
      <c r="N37" s="80">
        <f>K37/'סכום נכסי הקרן'!$C$42</f>
        <v>2.4348462554309247E-3</v>
      </c>
    </row>
    <row r="38" spans="2:14">
      <c r="B38" s="74" t="s">
        <v>937</v>
      </c>
      <c r="C38" s="70" t="s">
        <v>938</v>
      </c>
      <c r="D38" s="75" t="s">
        <v>101</v>
      </c>
      <c r="E38" s="70"/>
      <c r="F38" s="75" t="s">
        <v>893</v>
      </c>
      <c r="G38" s="75" t="s">
        <v>111</v>
      </c>
      <c r="H38" s="77">
        <v>160190.30300000001</v>
      </c>
      <c r="I38" s="79">
        <v>498.4</v>
      </c>
      <c r="J38" s="70"/>
      <c r="K38" s="77">
        <v>2886.1743195989998</v>
      </c>
      <c r="L38" s="80">
        <v>2.5995387872896513E-4</v>
      </c>
      <c r="M38" s="80">
        <f t="shared" si="0"/>
        <v>4.123352328064895E-3</v>
      </c>
      <c r="N38" s="80">
        <f>K38/'סכום נכסי הקרן'!$C$42</f>
        <v>9.0625480490726118E-4</v>
      </c>
    </row>
    <row r="39" spans="2:14">
      <c r="B39" s="74" t="s">
        <v>939</v>
      </c>
      <c r="C39" s="70" t="s">
        <v>940</v>
      </c>
      <c r="D39" s="75" t="s">
        <v>757</v>
      </c>
      <c r="E39" s="70"/>
      <c r="F39" s="75" t="s">
        <v>893</v>
      </c>
      <c r="G39" s="75" t="s">
        <v>111</v>
      </c>
      <c r="H39" s="77">
        <v>35470.709949999997</v>
      </c>
      <c r="I39" s="79">
        <v>10118</v>
      </c>
      <c r="J39" s="70"/>
      <c r="K39" s="77">
        <v>12973.969054359</v>
      </c>
      <c r="L39" s="80">
        <v>2.5952405652784687E-4</v>
      </c>
      <c r="M39" s="80">
        <f t="shared" si="0"/>
        <v>1.8535348035376386E-2</v>
      </c>
      <c r="N39" s="80">
        <f>K39/'סכום נכסי הקרן'!$C$42</f>
        <v>4.0738086103768532E-3</v>
      </c>
    </row>
    <row r="40" spans="2:14">
      <c r="B40" s="74" t="s">
        <v>941</v>
      </c>
      <c r="C40" s="70" t="s">
        <v>942</v>
      </c>
      <c r="D40" s="75" t="s">
        <v>24</v>
      </c>
      <c r="E40" s="70"/>
      <c r="F40" s="75" t="s">
        <v>893</v>
      </c>
      <c r="G40" s="75" t="s">
        <v>111</v>
      </c>
      <c r="H40" s="77">
        <v>30321.735926000001</v>
      </c>
      <c r="I40" s="79">
        <v>4594</v>
      </c>
      <c r="J40" s="70"/>
      <c r="K40" s="77">
        <v>5035.6246826769993</v>
      </c>
      <c r="L40" s="80">
        <v>3.110840847023618E-3</v>
      </c>
      <c r="M40" s="80">
        <f t="shared" si="0"/>
        <v>7.1941790270873595E-3</v>
      </c>
      <c r="N40" s="80">
        <f>K40/'סכום נכסי הקרן'!$C$42</f>
        <v>1.5811792910068185E-3</v>
      </c>
    </row>
    <row r="41" spans="2:14">
      <c r="B41" s="74" t="s">
        <v>943</v>
      </c>
      <c r="C41" s="70" t="s">
        <v>944</v>
      </c>
      <c r="D41" s="75" t="s">
        <v>757</v>
      </c>
      <c r="E41" s="70"/>
      <c r="F41" s="75" t="s">
        <v>893</v>
      </c>
      <c r="G41" s="75" t="s">
        <v>111</v>
      </c>
      <c r="H41" s="77">
        <v>85678.927775999997</v>
      </c>
      <c r="I41" s="79">
        <v>5463</v>
      </c>
      <c r="J41" s="70"/>
      <c r="K41" s="77">
        <v>16920.512965215999</v>
      </c>
      <c r="L41" s="80">
        <v>2.3627358301707767E-3</v>
      </c>
      <c r="M41" s="80">
        <f t="shared" si="0"/>
        <v>2.4173604502471375E-2</v>
      </c>
      <c r="N41" s="80">
        <f>K41/'סכום נכסי הקרן'!$C$42</f>
        <v>5.3130180225403473E-3</v>
      </c>
    </row>
    <row r="42" spans="2:14">
      <c r="B42" s="74" t="s">
        <v>945</v>
      </c>
      <c r="C42" s="70" t="s">
        <v>946</v>
      </c>
      <c r="D42" s="75" t="s">
        <v>101</v>
      </c>
      <c r="E42" s="70"/>
      <c r="F42" s="75" t="s">
        <v>893</v>
      </c>
      <c r="G42" s="75" t="s">
        <v>111</v>
      </c>
      <c r="H42" s="77">
        <v>1172498.0479949999</v>
      </c>
      <c r="I42" s="79">
        <v>731.7</v>
      </c>
      <c r="J42" s="70"/>
      <c r="K42" s="77">
        <v>31013.693105169001</v>
      </c>
      <c r="L42" s="80">
        <v>1.4794549272612312E-3</v>
      </c>
      <c r="M42" s="80">
        <f t="shared" si="0"/>
        <v>4.4307920972998016E-2</v>
      </c>
      <c r="N42" s="80">
        <f>K42/'סכום נכסי הקרן'!$C$42</f>
        <v>9.7382573892430893E-3</v>
      </c>
    </row>
    <row r="43" spans="2:14">
      <c r="B43" s="74" t="s">
        <v>947</v>
      </c>
      <c r="C43" s="70" t="s">
        <v>948</v>
      </c>
      <c r="D43" s="75" t="s">
        <v>949</v>
      </c>
      <c r="E43" s="70"/>
      <c r="F43" s="75" t="s">
        <v>893</v>
      </c>
      <c r="G43" s="75" t="s">
        <v>116</v>
      </c>
      <c r="H43" s="77">
        <v>1417072.1859400002</v>
      </c>
      <c r="I43" s="79">
        <v>2140</v>
      </c>
      <c r="J43" s="70"/>
      <c r="K43" s="77">
        <v>13965.427777860001</v>
      </c>
      <c r="L43" s="80">
        <v>4.6083843299122391E-3</v>
      </c>
      <c r="M43" s="80">
        <f t="shared" si="0"/>
        <v>1.995180220031265E-2</v>
      </c>
      <c r="N43" s="80">
        <f>K43/'סכום נכסי הקרן'!$C$42</f>
        <v>4.3851252990253888E-3</v>
      </c>
    </row>
    <row r="44" spans="2:14">
      <c r="B44" s="74" t="s">
        <v>950</v>
      </c>
      <c r="C44" s="70" t="s">
        <v>951</v>
      </c>
      <c r="D44" s="75" t="s">
        <v>24</v>
      </c>
      <c r="E44" s="70"/>
      <c r="F44" s="75" t="s">
        <v>893</v>
      </c>
      <c r="G44" s="75" t="s">
        <v>113</v>
      </c>
      <c r="H44" s="77">
        <v>474425.07072000002</v>
      </c>
      <c r="I44" s="79">
        <v>2868.5</v>
      </c>
      <c r="J44" s="70"/>
      <c r="K44" s="77">
        <v>53512.850336971009</v>
      </c>
      <c r="L44" s="80">
        <v>2.0468987490752876E-3</v>
      </c>
      <c r="M44" s="80">
        <f t="shared" si="0"/>
        <v>7.645149307855903E-2</v>
      </c>
      <c r="N44" s="80">
        <f>K44/'סכום נכסי הקרן'!$C$42</f>
        <v>1.6802962112455189E-2</v>
      </c>
    </row>
    <row r="45" spans="2:14">
      <c r="B45" s="74" t="s">
        <v>952</v>
      </c>
      <c r="C45" s="70" t="s">
        <v>953</v>
      </c>
      <c r="D45" s="75" t="s">
        <v>757</v>
      </c>
      <c r="E45" s="70"/>
      <c r="F45" s="75" t="s">
        <v>893</v>
      </c>
      <c r="G45" s="75" t="s">
        <v>111</v>
      </c>
      <c r="H45" s="77">
        <v>23587.678851999997</v>
      </c>
      <c r="I45" s="79">
        <v>7029</v>
      </c>
      <c r="J45" s="70"/>
      <c r="K45" s="77">
        <v>5993.5902766389991</v>
      </c>
      <c r="L45" s="80">
        <v>1.0255512544347825E-3</v>
      </c>
      <c r="M45" s="80">
        <f t="shared" si="0"/>
        <v>8.5627830075351141E-3</v>
      </c>
      <c r="N45" s="80">
        <f>K45/'סכום נכסי הקרן'!$C$42</f>
        <v>1.8819791826032905E-3</v>
      </c>
    </row>
    <row r="46" spans="2:14">
      <c r="B46" s="74" t="s">
        <v>954</v>
      </c>
      <c r="C46" s="70" t="s">
        <v>955</v>
      </c>
      <c r="D46" s="75" t="s">
        <v>24</v>
      </c>
      <c r="E46" s="70"/>
      <c r="F46" s="75" t="s">
        <v>893</v>
      </c>
      <c r="G46" s="75" t="s">
        <v>111</v>
      </c>
      <c r="H46" s="77">
        <v>39172.936695999997</v>
      </c>
      <c r="I46" s="79">
        <v>3158</v>
      </c>
      <c r="J46" s="70"/>
      <c r="K46" s="77">
        <v>4472.0490472560004</v>
      </c>
      <c r="L46" s="80">
        <v>7.504394003065134E-4</v>
      </c>
      <c r="M46" s="80">
        <f t="shared" si="0"/>
        <v>6.3890229100179319E-3</v>
      </c>
      <c r="N46" s="80">
        <f>K46/'סכום נכסי הקרן'!$C$42</f>
        <v>1.4042173091678612E-3</v>
      </c>
    </row>
    <row r="47" spans="2:14">
      <c r="B47" s="74" t="s">
        <v>956</v>
      </c>
      <c r="C47" s="70" t="s">
        <v>957</v>
      </c>
      <c r="D47" s="75" t="s">
        <v>739</v>
      </c>
      <c r="E47" s="70"/>
      <c r="F47" s="75" t="s">
        <v>893</v>
      </c>
      <c r="G47" s="75" t="s">
        <v>111</v>
      </c>
      <c r="H47" s="77">
        <v>26431.399995</v>
      </c>
      <c r="I47" s="79">
        <v>4989</v>
      </c>
      <c r="J47" s="70"/>
      <c r="K47" s="77">
        <v>4766.9651028879998</v>
      </c>
      <c r="L47" s="80">
        <v>1.5225460826612903E-4</v>
      </c>
      <c r="M47" s="80">
        <f t="shared" si="0"/>
        <v>6.8103567138412839E-3</v>
      </c>
      <c r="N47" s="80">
        <f>K47/'סכום נכסי הקרן'!$C$42</f>
        <v>1.4968205489118592E-3</v>
      </c>
    </row>
    <row r="48" spans="2:14">
      <c r="B48" s="74" t="s">
        <v>958</v>
      </c>
      <c r="C48" s="70" t="s">
        <v>959</v>
      </c>
      <c r="D48" s="75" t="s">
        <v>101</v>
      </c>
      <c r="E48" s="70"/>
      <c r="F48" s="75" t="s">
        <v>893</v>
      </c>
      <c r="G48" s="75" t="s">
        <v>111</v>
      </c>
      <c r="H48" s="77">
        <v>373364.34966900013</v>
      </c>
      <c r="I48" s="79">
        <v>483.9</v>
      </c>
      <c r="J48" s="70"/>
      <c r="K48" s="77">
        <v>6531.2569688439989</v>
      </c>
      <c r="L48" s="80">
        <v>3.9237862135758092E-3</v>
      </c>
      <c r="M48" s="80">
        <f t="shared" si="0"/>
        <v>9.3309241388492004E-3</v>
      </c>
      <c r="N48" s="80">
        <f>K48/'סכום נכסי הקרן'!$C$42</f>
        <v>2.0508057915646903E-3</v>
      </c>
    </row>
    <row r="49" spans="2:14">
      <c r="B49" s="74" t="s">
        <v>960</v>
      </c>
      <c r="C49" s="70" t="s">
        <v>961</v>
      </c>
      <c r="D49" s="75" t="s">
        <v>101</v>
      </c>
      <c r="E49" s="70"/>
      <c r="F49" s="75" t="s">
        <v>893</v>
      </c>
      <c r="G49" s="75" t="s">
        <v>111</v>
      </c>
      <c r="H49" s="77">
        <v>49567.456615000003</v>
      </c>
      <c r="I49" s="79">
        <v>3861.5</v>
      </c>
      <c r="J49" s="70"/>
      <c r="K49" s="77">
        <v>6919.2811237939986</v>
      </c>
      <c r="L49" s="80">
        <v>5.016190630509731E-4</v>
      </c>
      <c r="M49" s="80">
        <f t="shared" si="0"/>
        <v>9.8852774541682807E-3</v>
      </c>
      <c r="N49" s="80">
        <f>K49/'סכום נכסי הקרן'!$C$42</f>
        <v>2.1726448476659084E-3</v>
      </c>
    </row>
    <row r="50" spans="2:14">
      <c r="B50" s="74" t="s">
        <v>962</v>
      </c>
      <c r="C50" s="70" t="s">
        <v>963</v>
      </c>
      <c r="D50" s="75" t="s">
        <v>24</v>
      </c>
      <c r="E50" s="70"/>
      <c r="F50" s="75" t="s">
        <v>893</v>
      </c>
      <c r="G50" s="75" t="s">
        <v>113</v>
      </c>
      <c r="H50" s="77">
        <v>331822.77049899998</v>
      </c>
      <c r="I50" s="79">
        <v>644.1</v>
      </c>
      <c r="J50" s="70"/>
      <c r="K50" s="77">
        <v>8404.1749216490007</v>
      </c>
      <c r="L50" s="80">
        <v>1.8614369530363635E-3</v>
      </c>
      <c r="M50" s="80">
        <f t="shared" si="0"/>
        <v>1.2006680952472995E-2</v>
      </c>
      <c r="N50" s="80">
        <f>K50/'סכום נכסי הקרן'!$C$42</f>
        <v>2.6388994775214101E-3</v>
      </c>
    </row>
    <row r="51" spans="2:14">
      <c r="B51" s="74" t="s">
        <v>964</v>
      </c>
      <c r="C51" s="70" t="s">
        <v>965</v>
      </c>
      <c r="D51" s="75" t="s">
        <v>101</v>
      </c>
      <c r="E51" s="70"/>
      <c r="F51" s="75" t="s">
        <v>893</v>
      </c>
      <c r="G51" s="75" t="s">
        <v>111</v>
      </c>
      <c r="H51" s="77">
        <v>554418.70733600005</v>
      </c>
      <c r="I51" s="79">
        <v>994.25</v>
      </c>
      <c r="J51" s="70"/>
      <c r="K51" s="77">
        <v>19926.993411667001</v>
      </c>
      <c r="L51" s="80">
        <v>2.3628016106688726E-3</v>
      </c>
      <c r="M51" s="80">
        <f t="shared" si="0"/>
        <v>2.8468832986757005E-2</v>
      </c>
      <c r="N51" s="80">
        <f>K51/'סכום נכסי הקרן'!$C$42</f>
        <v>6.2570487874022921E-3</v>
      </c>
    </row>
    <row r="52" spans="2:14">
      <c r="B52" s="74" t="s">
        <v>966</v>
      </c>
      <c r="C52" s="70" t="s">
        <v>967</v>
      </c>
      <c r="D52" s="75" t="s">
        <v>757</v>
      </c>
      <c r="E52" s="70"/>
      <c r="F52" s="75" t="s">
        <v>893</v>
      </c>
      <c r="G52" s="75" t="s">
        <v>111</v>
      </c>
      <c r="H52" s="77">
        <v>21735.283956999996</v>
      </c>
      <c r="I52" s="79">
        <v>30470</v>
      </c>
      <c r="J52" s="70"/>
      <c r="K52" s="77">
        <v>23941.208793102003</v>
      </c>
      <c r="L52" s="80">
        <v>1.2349593157386361E-3</v>
      </c>
      <c r="M52" s="80">
        <f t="shared" si="0"/>
        <v>3.4203768754841046E-2</v>
      </c>
      <c r="N52" s="80">
        <f>K52/'סכום נכסי הקרן'!$C$42</f>
        <v>7.5175069491475429E-3</v>
      </c>
    </row>
    <row r="53" spans="2:14">
      <c r="B53" s="74" t="s">
        <v>968</v>
      </c>
      <c r="C53" s="70" t="s">
        <v>969</v>
      </c>
      <c r="D53" s="75" t="s">
        <v>24</v>
      </c>
      <c r="E53" s="70"/>
      <c r="F53" s="75" t="s">
        <v>893</v>
      </c>
      <c r="G53" s="75" t="s">
        <v>111</v>
      </c>
      <c r="H53" s="77">
        <v>219524.60815700001</v>
      </c>
      <c r="I53" s="79">
        <v>653.42999999999995</v>
      </c>
      <c r="J53" s="70"/>
      <c r="K53" s="77">
        <v>5185.4993244679999</v>
      </c>
      <c r="L53" s="80">
        <v>6.1322001455204906E-4</v>
      </c>
      <c r="M53" s="80">
        <f t="shared" si="0"/>
        <v>7.4082984407867637E-3</v>
      </c>
      <c r="N53" s="80">
        <f>K53/'סכום נכסי הקרן'!$C$42</f>
        <v>1.6282397243751398E-3</v>
      </c>
    </row>
    <row r="54" spans="2:14">
      <c r="B54" s="74" t="s">
        <v>970</v>
      </c>
      <c r="C54" s="70" t="s">
        <v>971</v>
      </c>
      <c r="D54" s="75" t="s">
        <v>757</v>
      </c>
      <c r="E54" s="70"/>
      <c r="F54" s="75" t="s">
        <v>893</v>
      </c>
      <c r="G54" s="75" t="s">
        <v>111</v>
      </c>
      <c r="H54" s="77">
        <v>13845.019044999999</v>
      </c>
      <c r="I54" s="79">
        <v>11508</v>
      </c>
      <c r="J54" s="70"/>
      <c r="K54" s="77">
        <v>5759.7245219900005</v>
      </c>
      <c r="L54" s="80">
        <v>2.7334687156959524E-4</v>
      </c>
      <c r="M54" s="80">
        <f t="shared" si="0"/>
        <v>8.2286691262846642E-3</v>
      </c>
      <c r="N54" s="80">
        <f>K54/'סכום נכסי הקרן'!$C$42</f>
        <v>1.8085456542073464E-3</v>
      </c>
    </row>
    <row r="55" spans="2:14">
      <c r="B55" s="74" t="s">
        <v>972</v>
      </c>
      <c r="C55" s="70" t="s">
        <v>973</v>
      </c>
      <c r="D55" s="75" t="s">
        <v>24</v>
      </c>
      <c r="E55" s="70"/>
      <c r="F55" s="75" t="s">
        <v>893</v>
      </c>
      <c r="G55" s="75" t="s">
        <v>113</v>
      </c>
      <c r="H55" s="77">
        <v>105414.807908</v>
      </c>
      <c r="I55" s="79">
        <v>20348</v>
      </c>
      <c r="J55" s="70"/>
      <c r="K55" s="77">
        <v>84344.923665565017</v>
      </c>
      <c r="L55" s="80">
        <v>3.8847660145316276E-3</v>
      </c>
      <c r="M55" s="80">
        <f t="shared" si="0"/>
        <v>0.1204999417378171</v>
      </c>
      <c r="N55" s="80">
        <f>K55/'סכום נכסי הקרן'!$C$42</f>
        <v>2.6484191139249907E-2</v>
      </c>
    </row>
    <row r="56" spans="2:14">
      <c r="B56" s="74" t="s">
        <v>974</v>
      </c>
      <c r="C56" s="70" t="s">
        <v>975</v>
      </c>
      <c r="D56" s="75" t="s">
        <v>24</v>
      </c>
      <c r="E56" s="70"/>
      <c r="F56" s="75" t="s">
        <v>893</v>
      </c>
      <c r="G56" s="75" t="s">
        <v>113</v>
      </c>
      <c r="H56" s="77">
        <v>28613.603840000007</v>
      </c>
      <c r="I56" s="79">
        <v>5431.8</v>
      </c>
      <c r="J56" s="70"/>
      <c r="K56" s="77">
        <v>6111.5578859479992</v>
      </c>
      <c r="L56" s="80">
        <v>4.4693308875120045E-3</v>
      </c>
      <c r="M56" s="80">
        <f t="shared" si="0"/>
        <v>8.7313182249602692E-3</v>
      </c>
      <c r="N56" s="80">
        <f>K56/'סכום נכסי הקרן'!$C$42</f>
        <v>1.9190208512349198E-3</v>
      </c>
    </row>
    <row r="57" spans="2:14">
      <c r="B57" s="74" t="s">
        <v>976</v>
      </c>
      <c r="C57" s="70" t="s">
        <v>977</v>
      </c>
      <c r="D57" s="75" t="s">
        <v>24</v>
      </c>
      <c r="E57" s="70"/>
      <c r="F57" s="75" t="s">
        <v>893</v>
      </c>
      <c r="G57" s="75" t="s">
        <v>113</v>
      </c>
      <c r="H57" s="77">
        <v>36729.348045999999</v>
      </c>
      <c r="I57" s="79">
        <v>8980</v>
      </c>
      <c r="J57" s="70"/>
      <c r="K57" s="77">
        <v>12969.557385953998</v>
      </c>
      <c r="L57" s="80">
        <v>6.5487808221620526E-3</v>
      </c>
      <c r="M57" s="80">
        <f t="shared" si="0"/>
        <v>1.8529045275676496E-2</v>
      </c>
      <c r="N57" s="80">
        <f>K57/'סכום נכסי הקרן'!$C$42</f>
        <v>4.0724233525071046E-3</v>
      </c>
    </row>
    <row r="58" spans="2:14">
      <c r="B58" s="74" t="s">
        <v>978</v>
      </c>
      <c r="C58" s="70" t="s">
        <v>979</v>
      </c>
      <c r="D58" s="75" t="s">
        <v>24</v>
      </c>
      <c r="E58" s="70"/>
      <c r="F58" s="75" t="s">
        <v>893</v>
      </c>
      <c r="G58" s="75" t="s">
        <v>113</v>
      </c>
      <c r="H58" s="77">
        <v>39283.216276000006</v>
      </c>
      <c r="I58" s="79">
        <v>2119.9</v>
      </c>
      <c r="J58" s="70"/>
      <c r="K58" s="77">
        <v>3274.598146838</v>
      </c>
      <c r="L58" s="80">
        <v>1.0963707232588037E-3</v>
      </c>
      <c r="M58" s="80">
        <f t="shared" si="0"/>
        <v>4.6782766378842457E-3</v>
      </c>
      <c r="N58" s="80">
        <f>K58/'סכום נכסי הקרן'!$C$42</f>
        <v>1.0282193575628055E-3</v>
      </c>
    </row>
    <row r="59" spans="2:14">
      <c r="B59" s="74" t="s">
        <v>980</v>
      </c>
      <c r="C59" s="70" t="s">
        <v>981</v>
      </c>
      <c r="D59" s="75" t="s">
        <v>102</v>
      </c>
      <c r="E59" s="70"/>
      <c r="F59" s="75" t="s">
        <v>893</v>
      </c>
      <c r="G59" s="75" t="s">
        <v>120</v>
      </c>
      <c r="H59" s="77">
        <v>160782.068864</v>
      </c>
      <c r="I59" s="79">
        <v>211900</v>
      </c>
      <c r="J59" s="70"/>
      <c r="K59" s="77">
        <v>9221.991915943001</v>
      </c>
      <c r="L59" s="80">
        <v>2.0061726120380264E-5</v>
      </c>
      <c r="M59" s="80">
        <f t="shared" si="0"/>
        <v>1.3175060694629983E-2</v>
      </c>
      <c r="N59" s="80">
        <f>K59/'סכום נכסי הקרן'!$C$42</f>
        <v>2.8956928997277052E-3</v>
      </c>
    </row>
    <row r="60" spans="2:14">
      <c r="B60" s="74" t="s">
        <v>982</v>
      </c>
      <c r="C60" s="70" t="s">
        <v>983</v>
      </c>
      <c r="D60" s="75" t="s">
        <v>102</v>
      </c>
      <c r="E60" s="70"/>
      <c r="F60" s="75" t="s">
        <v>893</v>
      </c>
      <c r="G60" s="75" t="s">
        <v>120</v>
      </c>
      <c r="H60" s="77">
        <v>1052679.1340000001</v>
      </c>
      <c r="I60" s="79">
        <v>20000</v>
      </c>
      <c r="J60" s="70"/>
      <c r="K60" s="77">
        <v>5698.7837598219994</v>
      </c>
      <c r="L60" s="80">
        <v>2.7971064745649448E-3</v>
      </c>
      <c r="M60" s="80">
        <f t="shared" si="0"/>
        <v>8.1416056970755827E-3</v>
      </c>
      <c r="N60" s="80">
        <f>K60/'סכום נכסי הקרן'!$C$42</f>
        <v>1.7894103378979925E-3</v>
      </c>
    </row>
    <row r="61" spans="2:14">
      <c r="B61" s="74" t="s">
        <v>984</v>
      </c>
      <c r="C61" s="70" t="s">
        <v>985</v>
      </c>
      <c r="D61" s="75" t="s">
        <v>739</v>
      </c>
      <c r="E61" s="70"/>
      <c r="F61" s="75" t="s">
        <v>893</v>
      </c>
      <c r="G61" s="75" t="s">
        <v>111</v>
      </c>
      <c r="H61" s="77">
        <v>2597.531532</v>
      </c>
      <c r="I61" s="79">
        <v>32093</v>
      </c>
      <c r="J61" s="77">
        <v>4.4342758340000001</v>
      </c>
      <c r="K61" s="77">
        <v>3017.9915229879998</v>
      </c>
      <c r="L61" s="80">
        <v>4.8312685427322611E-6</v>
      </c>
      <c r="M61" s="80">
        <f t="shared" si="0"/>
        <v>4.3116738610998627E-3</v>
      </c>
      <c r="N61" s="80">
        <f>K61/'סכום נכסי הקרן'!$C$42</f>
        <v>9.4764522721457235E-4</v>
      </c>
    </row>
    <row r="62" spans="2:14">
      <c r="B62" s="74" t="s">
        <v>986</v>
      </c>
      <c r="C62" s="70" t="s">
        <v>987</v>
      </c>
      <c r="D62" s="75" t="s">
        <v>101</v>
      </c>
      <c r="E62" s="70"/>
      <c r="F62" s="75" t="s">
        <v>893</v>
      </c>
      <c r="G62" s="75" t="s">
        <v>111</v>
      </c>
      <c r="H62" s="77">
        <v>1342.5091609999999</v>
      </c>
      <c r="I62" s="79">
        <v>78531</v>
      </c>
      <c r="J62" s="70"/>
      <c r="K62" s="77">
        <v>3811.2434167010001</v>
      </c>
      <c r="L62" s="80">
        <v>8.6386415026204656E-5</v>
      </c>
      <c r="M62" s="80">
        <f t="shared" si="0"/>
        <v>5.4449585073085621E-3</v>
      </c>
      <c r="N62" s="80">
        <f>K62/'סכום נכסי הקרן'!$C$42</f>
        <v>1.1967252413001637E-3</v>
      </c>
    </row>
    <row r="63" spans="2:14">
      <c r="B63" s="74" t="s">
        <v>988</v>
      </c>
      <c r="C63" s="70" t="s">
        <v>989</v>
      </c>
      <c r="D63" s="75" t="s">
        <v>757</v>
      </c>
      <c r="E63" s="70"/>
      <c r="F63" s="75" t="s">
        <v>893</v>
      </c>
      <c r="G63" s="75" t="s">
        <v>111</v>
      </c>
      <c r="H63" s="77">
        <v>38674.516009999999</v>
      </c>
      <c r="I63" s="79">
        <v>5316</v>
      </c>
      <c r="J63" s="70"/>
      <c r="K63" s="77">
        <v>7432.2132349960002</v>
      </c>
      <c r="L63" s="80">
        <v>9.2081676719389389E-4</v>
      </c>
      <c r="M63" s="80">
        <f t="shared" si="0"/>
        <v>1.0618081360190794E-2</v>
      </c>
      <c r="N63" s="80">
        <f>K63/'סכום נכסי הקרן'!$C$42</f>
        <v>2.3337048318849574E-3</v>
      </c>
    </row>
    <row r="64" spans="2:14">
      <c r="B64" s="74" t="s">
        <v>990</v>
      </c>
      <c r="C64" s="70" t="s">
        <v>991</v>
      </c>
      <c r="D64" s="75" t="s">
        <v>24</v>
      </c>
      <c r="E64" s="70"/>
      <c r="F64" s="75" t="s">
        <v>893</v>
      </c>
      <c r="G64" s="75" t="s">
        <v>113</v>
      </c>
      <c r="H64" s="77">
        <v>7141.7413939999997</v>
      </c>
      <c r="I64" s="79">
        <v>22870</v>
      </c>
      <c r="J64" s="70"/>
      <c r="K64" s="77">
        <v>6422.5261852799995</v>
      </c>
      <c r="L64" s="80">
        <v>4.2321430482962965E-3</v>
      </c>
      <c r="M64" s="80">
        <f t="shared" si="0"/>
        <v>9.1755851745681984E-3</v>
      </c>
      <c r="N64" s="80">
        <f>K64/'סכום נכסי הקרן'!$C$42</f>
        <v>2.0166644736349069E-3</v>
      </c>
    </row>
    <row r="65" spans="2:14">
      <c r="B65" s="74" t="s">
        <v>992</v>
      </c>
      <c r="C65" s="70" t="s">
        <v>993</v>
      </c>
      <c r="D65" s="75" t="s">
        <v>24</v>
      </c>
      <c r="E65" s="70"/>
      <c r="F65" s="75" t="s">
        <v>893</v>
      </c>
      <c r="G65" s="75" t="s">
        <v>113</v>
      </c>
      <c r="H65" s="77">
        <v>24051.429778999998</v>
      </c>
      <c r="I65" s="79">
        <v>19450</v>
      </c>
      <c r="J65" s="70"/>
      <c r="K65" s="77">
        <v>18394.843758423998</v>
      </c>
      <c r="L65" s="80">
        <v>7.2042623270930049E-3</v>
      </c>
      <c r="M65" s="80">
        <f t="shared" si="0"/>
        <v>2.6279917093235676E-2</v>
      </c>
      <c r="N65" s="80">
        <f>K65/'סכום נכסי הקרן'!$C$42</f>
        <v>5.7759558833252499E-3</v>
      </c>
    </row>
    <row r="66" spans="2:14">
      <c r="B66" s="74" t="s">
        <v>994</v>
      </c>
      <c r="C66" s="70" t="s">
        <v>995</v>
      </c>
      <c r="D66" s="75" t="s">
        <v>757</v>
      </c>
      <c r="E66" s="70"/>
      <c r="F66" s="75" t="s">
        <v>893</v>
      </c>
      <c r="G66" s="75" t="s">
        <v>111</v>
      </c>
      <c r="H66" s="77">
        <v>26444.901749000001</v>
      </c>
      <c r="I66" s="79">
        <v>7621</v>
      </c>
      <c r="J66" s="70"/>
      <c r="K66" s="77">
        <v>7285.5479537479996</v>
      </c>
      <c r="L66" s="80">
        <v>3.1129960858151853E-4</v>
      </c>
      <c r="M66" s="80">
        <f t="shared" si="0"/>
        <v>1.0408547020988351E-2</v>
      </c>
      <c r="N66" s="80">
        <f>K66/'סכום נכסי הקרן'!$C$42</f>
        <v>2.287652133355458E-3</v>
      </c>
    </row>
    <row r="67" spans="2:14">
      <c r="B67" s="74" t="s">
        <v>996</v>
      </c>
      <c r="C67" s="70" t="s">
        <v>997</v>
      </c>
      <c r="D67" s="75" t="s">
        <v>101</v>
      </c>
      <c r="E67" s="70"/>
      <c r="F67" s="75" t="s">
        <v>893</v>
      </c>
      <c r="G67" s="75" t="s">
        <v>111</v>
      </c>
      <c r="H67" s="77">
        <v>64076.121200000001</v>
      </c>
      <c r="I67" s="79">
        <v>3037.125</v>
      </c>
      <c r="J67" s="70"/>
      <c r="K67" s="77">
        <v>7035.0499040240002</v>
      </c>
      <c r="L67" s="80">
        <v>3.3724274315789474E-3</v>
      </c>
      <c r="M67" s="80">
        <f t="shared" si="0"/>
        <v>1.0050671299660236E-2</v>
      </c>
      <c r="N67" s="80">
        <f>K67/'סכום נכסי הקרן'!$C$42</f>
        <v>2.2089960869619008E-3</v>
      </c>
    </row>
    <row r="68" spans="2:14">
      <c r="B68" s="74" t="s">
        <v>998</v>
      </c>
      <c r="C68" s="70" t="s">
        <v>999</v>
      </c>
      <c r="D68" s="75" t="s">
        <v>757</v>
      </c>
      <c r="E68" s="70"/>
      <c r="F68" s="75" t="s">
        <v>893</v>
      </c>
      <c r="G68" s="75" t="s">
        <v>111</v>
      </c>
      <c r="H68" s="77">
        <v>35767.107778999998</v>
      </c>
      <c r="I68" s="79">
        <v>15101</v>
      </c>
      <c r="J68" s="70"/>
      <c r="K68" s="77">
        <v>19525.305268734002</v>
      </c>
      <c r="L68" s="80">
        <v>1.2378050820329857E-4</v>
      </c>
      <c r="M68" s="80">
        <f t="shared" si="0"/>
        <v>2.7894958523225304E-2</v>
      </c>
      <c r="N68" s="80">
        <f>K68/'סכום נכסי הקרן'!$C$42</f>
        <v>6.1309192576870248E-3</v>
      </c>
    </row>
    <row r="69" spans="2:14">
      <c r="B69" s="74" t="s">
        <v>1000</v>
      </c>
      <c r="C69" s="70" t="s">
        <v>1001</v>
      </c>
      <c r="D69" s="75" t="s">
        <v>757</v>
      </c>
      <c r="E69" s="70"/>
      <c r="F69" s="75" t="s">
        <v>893</v>
      </c>
      <c r="G69" s="75" t="s">
        <v>111</v>
      </c>
      <c r="H69" s="77">
        <v>14645.970559999998</v>
      </c>
      <c r="I69" s="79">
        <v>6769</v>
      </c>
      <c r="J69" s="70"/>
      <c r="K69" s="77">
        <v>3583.8594761509999</v>
      </c>
      <c r="L69" s="80">
        <v>6.4005350483969871E-5</v>
      </c>
      <c r="M69" s="80">
        <f t="shared" si="0"/>
        <v>5.1201049133088481E-3</v>
      </c>
      <c r="N69" s="80">
        <f>K69/'סכום נכסי הקרן'!$C$42</f>
        <v>1.125326993702002E-3</v>
      </c>
    </row>
    <row r="70" spans="2:14">
      <c r="B70" s="74" t="s">
        <v>1002</v>
      </c>
      <c r="C70" s="70" t="s">
        <v>1003</v>
      </c>
      <c r="D70" s="75" t="s">
        <v>103</v>
      </c>
      <c r="E70" s="70"/>
      <c r="F70" s="75" t="s">
        <v>893</v>
      </c>
      <c r="G70" s="75" t="s">
        <v>115</v>
      </c>
      <c r="H70" s="77">
        <v>83353.147651000007</v>
      </c>
      <c r="I70" s="79">
        <v>8978</v>
      </c>
      <c r="J70" s="70"/>
      <c r="K70" s="77">
        <v>18079.256215633002</v>
      </c>
      <c r="L70" s="80">
        <v>6.1960332338211908E-4</v>
      </c>
      <c r="M70" s="80">
        <f t="shared" si="0"/>
        <v>2.5829050830432698E-2</v>
      </c>
      <c r="N70" s="80">
        <f>K70/'סכום נכסי הקרן'!$C$42</f>
        <v>5.6768618247713112E-3</v>
      </c>
    </row>
    <row r="71" spans="2:14">
      <c r="B71" s="74" t="s">
        <v>1004</v>
      </c>
      <c r="C71" s="70" t="s">
        <v>1005</v>
      </c>
      <c r="D71" s="75" t="s">
        <v>757</v>
      </c>
      <c r="E71" s="70"/>
      <c r="F71" s="75" t="s">
        <v>893</v>
      </c>
      <c r="G71" s="75" t="s">
        <v>111</v>
      </c>
      <c r="H71" s="77">
        <v>47213.803374999989</v>
      </c>
      <c r="I71" s="79">
        <v>2784</v>
      </c>
      <c r="J71" s="70"/>
      <c r="K71" s="77">
        <v>4751.6727138820006</v>
      </c>
      <c r="L71" s="80">
        <v>6.0453013284250949E-4</v>
      </c>
      <c r="M71" s="80">
        <f t="shared" si="0"/>
        <v>6.7885091395692206E-3</v>
      </c>
      <c r="N71" s="80">
        <f>K71/'סכום נכסי הקרן'!$C$42</f>
        <v>1.4920187595947388E-3</v>
      </c>
    </row>
    <row r="72" spans="2:14">
      <c r="B72" s="111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2:14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4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2:14">
      <c r="B75" s="120" t="s">
        <v>195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2:14">
      <c r="B76" s="120" t="s">
        <v>92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2:14">
      <c r="B77" s="120" t="s">
        <v>178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120" t="s">
        <v>186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</row>
    <row r="79" spans="2:14">
      <c r="B79" s="120" t="s">
        <v>193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</row>
    <row r="80" spans="2:14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</row>
    <row r="81" spans="2:14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</row>
    <row r="82" spans="2:14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2:14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2:14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2:14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2:14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</row>
    <row r="87" spans="2:14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2:14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2:14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2:14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2:14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2:14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2:14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2:14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2:14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2:14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2:14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2:14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2:14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2:14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2:14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2:14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2:14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2:14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</row>
    <row r="106" spans="2:14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2:14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2:14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2:14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</row>
    <row r="111" spans="2:14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2:14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2:14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2:14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2:14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2:14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2:14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2:14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2:14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2:14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2:14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2:14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2:14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2:14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</row>
    <row r="126" spans="2:14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2:14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2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2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22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1"/>
      <c r="C256" s="111"/>
      <c r="D256" s="111"/>
      <c r="E256" s="111"/>
      <c r="F256" s="111"/>
      <c r="G256" s="111"/>
      <c r="H256" s="112"/>
      <c r="I256" s="112"/>
      <c r="J256" s="112"/>
      <c r="K256" s="112"/>
      <c r="L256" s="112"/>
      <c r="M256" s="112"/>
      <c r="N256" s="112"/>
    </row>
    <row r="257" spans="2:14">
      <c r="B257" s="111"/>
      <c r="C257" s="111"/>
      <c r="D257" s="111"/>
      <c r="E257" s="111"/>
      <c r="F257" s="111"/>
      <c r="G257" s="111"/>
      <c r="H257" s="112"/>
      <c r="I257" s="112"/>
      <c r="J257" s="112"/>
      <c r="K257" s="112"/>
      <c r="L257" s="112"/>
      <c r="M257" s="112"/>
      <c r="N257" s="112"/>
    </row>
    <row r="258" spans="2:14">
      <c r="B258" s="111"/>
      <c r="C258" s="111"/>
      <c r="D258" s="111"/>
      <c r="E258" s="111"/>
      <c r="F258" s="111"/>
      <c r="G258" s="111"/>
      <c r="H258" s="112"/>
      <c r="I258" s="112"/>
      <c r="J258" s="112"/>
      <c r="K258" s="112"/>
      <c r="L258" s="112"/>
      <c r="M258" s="112"/>
      <c r="N258" s="112"/>
    </row>
    <row r="259" spans="2:14">
      <c r="B259" s="111"/>
      <c r="C259" s="111"/>
      <c r="D259" s="111"/>
      <c r="E259" s="111"/>
      <c r="F259" s="111"/>
      <c r="G259" s="111"/>
      <c r="H259" s="112"/>
      <c r="I259" s="112"/>
      <c r="J259" s="112"/>
      <c r="K259" s="112"/>
      <c r="L259" s="112"/>
      <c r="M259" s="112"/>
      <c r="N259" s="112"/>
    </row>
    <row r="260" spans="2:14">
      <c r="B260" s="111"/>
      <c r="C260" s="111"/>
      <c r="D260" s="111"/>
      <c r="E260" s="111"/>
      <c r="F260" s="111"/>
      <c r="G260" s="111"/>
      <c r="H260" s="112"/>
      <c r="I260" s="112"/>
      <c r="J260" s="112"/>
      <c r="K260" s="112"/>
      <c r="L260" s="112"/>
      <c r="M260" s="112"/>
      <c r="N260" s="112"/>
    </row>
    <row r="261" spans="2:14">
      <c r="B261" s="111"/>
      <c r="C261" s="111"/>
      <c r="D261" s="111"/>
      <c r="E261" s="111"/>
      <c r="F261" s="111"/>
      <c r="G261" s="111"/>
      <c r="H261" s="112"/>
      <c r="I261" s="112"/>
      <c r="J261" s="112"/>
      <c r="K261" s="112"/>
      <c r="L261" s="112"/>
      <c r="M261" s="112"/>
      <c r="N261" s="112"/>
    </row>
    <row r="262" spans="2:14">
      <c r="B262" s="111"/>
      <c r="C262" s="111"/>
      <c r="D262" s="111"/>
      <c r="E262" s="111"/>
      <c r="F262" s="111"/>
      <c r="G262" s="111"/>
      <c r="H262" s="112"/>
      <c r="I262" s="112"/>
      <c r="J262" s="112"/>
      <c r="K262" s="112"/>
      <c r="L262" s="112"/>
      <c r="M262" s="112"/>
      <c r="N262" s="112"/>
    </row>
    <row r="263" spans="2:14">
      <c r="B263" s="111"/>
      <c r="C263" s="111"/>
      <c r="D263" s="111"/>
      <c r="E263" s="111"/>
      <c r="F263" s="111"/>
      <c r="G263" s="111"/>
      <c r="H263" s="112"/>
      <c r="I263" s="112"/>
      <c r="J263" s="112"/>
      <c r="K263" s="112"/>
      <c r="L263" s="112"/>
      <c r="M263" s="112"/>
      <c r="N263" s="112"/>
    </row>
    <row r="264" spans="2:14">
      <c r="B264" s="111"/>
      <c r="C264" s="111"/>
      <c r="D264" s="111"/>
      <c r="E264" s="111"/>
      <c r="F264" s="111"/>
      <c r="G264" s="111"/>
      <c r="H264" s="112"/>
      <c r="I264" s="112"/>
      <c r="J264" s="112"/>
      <c r="K264" s="112"/>
      <c r="L264" s="112"/>
      <c r="M264" s="112"/>
      <c r="N264" s="112"/>
    </row>
    <row r="265" spans="2:14">
      <c r="B265" s="111"/>
      <c r="C265" s="111"/>
      <c r="D265" s="111"/>
      <c r="E265" s="111"/>
      <c r="F265" s="111"/>
      <c r="G265" s="111"/>
      <c r="H265" s="112"/>
      <c r="I265" s="112"/>
      <c r="J265" s="112"/>
      <c r="K265" s="112"/>
      <c r="L265" s="112"/>
      <c r="M265" s="112"/>
      <c r="N265" s="112"/>
    </row>
    <row r="266" spans="2:14">
      <c r="B266" s="111"/>
      <c r="C266" s="111"/>
      <c r="D266" s="111"/>
      <c r="E266" s="111"/>
      <c r="F266" s="111"/>
      <c r="G266" s="111"/>
      <c r="H266" s="112"/>
      <c r="I266" s="112"/>
      <c r="J266" s="112"/>
      <c r="K266" s="112"/>
      <c r="L266" s="112"/>
      <c r="M266" s="112"/>
      <c r="N266" s="112"/>
    </row>
    <row r="267" spans="2:14">
      <c r="B267" s="111"/>
      <c r="C267" s="111"/>
      <c r="D267" s="111"/>
      <c r="E267" s="111"/>
      <c r="F267" s="111"/>
      <c r="G267" s="111"/>
      <c r="H267" s="112"/>
      <c r="I267" s="112"/>
      <c r="J267" s="112"/>
      <c r="K267" s="112"/>
      <c r="L267" s="112"/>
      <c r="M267" s="112"/>
      <c r="N267" s="112"/>
    </row>
    <row r="268" spans="2:14">
      <c r="B268" s="111"/>
      <c r="C268" s="111"/>
      <c r="D268" s="111"/>
      <c r="E268" s="111"/>
      <c r="F268" s="111"/>
      <c r="G268" s="111"/>
      <c r="H268" s="112"/>
      <c r="I268" s="112"/>
      <c r="J268" s="112"/>
      <c r="K268" s="112"/>
      <c r="L268" s="112"/>
      <c r="M268" s="112"/>
      <c r="N268" s="112"/>
    </row>
    <row r="269" spans="2:14">
      <c r="B269" s="111"/>
      <c r="C269" s="111"/>
      <c r="D269" s="111"/>
      <c r="E269" s="111"/>
      <c r="F269" s="111"/>
      <c r="G269" s="111"/>
      <c r="H269" s="112"/>
      <c r="I269" s="112"/>
      <c r="J269" s="112"/>
      <c r="K269" s="112"/>
      <c r="L269" s="112"/>
      <c r="M269" s="112"/>
      <c r="N269" s="112"/>
    </row>
    <row r="270" spans="2:14">
      <c r="B270" s="111"/>
      <c r="C270" s="111"/>
      <c r="D270" s="111"/>
      <c r="E270" s="111"/>
      <c r="F270" s="111"/>
      <c r="G270" s="111"/>
      <c r="H270" s="112"/>
      <c r="I270" s="112"/>
      <c r="J270" s="112"/>
      <c r="K270" s="112"/>
      <c r="L270" s="112"/>
      <c r="M270" s="112"/>
      <c r="N270" s="112"/>
    </row>
    <row r="271" spans="2:14">
      <c r="B271" s="111"/>
      <c r="C271" s="111"/>
      <c r="D271" s="111"/>
      <c r="E271" s="111"/>
      <c r="F271" s="111"/>
      <c r="G271" s="111"/>
      <c r="H271" s="112"/>
      <c r="I271" s="112"/>
      <c r="J271" s="112"/>
      <c r="K271" s="112"/>
      <c r="L271" s="112"/>
      <c r="M271" s="112"/>
      <c r="N271" s="112"/>
    </row>
    <row r="272" spans="2:14">
      <c r="B272" s="111"/>
      <c r="C272" s="111"/>
      <c r="D272" s="111"/>
      <c r="E272" s="111"/>
      <c r="F272" s="111"/>
      <c r="G272" s="111"/>
      <c r="H272" s="112"/>
      <c r="I272" s="112"/>
      <c r="J272" s="112"/>
      <c r="K272" s="112"/>
      <c r="L272" s="112"/>
      <c r="M272" s="112"/>
      <c r="N272" s="112"/>
    </row>
    <row r="273" spans="2:14">
      <c r="B273" s="111"/>
      <c r="C273" s="111"/>
      <c r="D273" s="111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</row>
    <row r="274" spans="2:14">
      <c r="B274" s="111"/>
      <c r="C274" s="111"/>
      <c r="D274" s="111"/>
      <c r="E274" s="111"/>
      <c r="F274" s="111"/>
      <c r="G274" s="111"/>
      <c r="H274" s="112"/>
      <c r="I274" s="112"/>
      <c r="J274" s="112"/>
      <c r="K274" s="112"/>
      <c r="L274" s="112"/>
      <c r="M274" s="112"/>
      <c r="N274" s="112"/>
    </row>
    <row r="275" spans="2:14">
      <c r="B275" s="111"/>
      <c r="C275" s="111"/>
      <c r="D275" s="111"/>
      <c r="E275" s="111"/>
      <c r="F275" s="111"/>
      <c r="G275" s="111"/>
      <c r="H275" s="112"/>
      <c r="I275" s="112"/>
      <c r="J275" s="112"/>
      <c r="K275" s="112"/>
      <c r="L275" s="112"/>
      <c r="M275" s="112"/>
      <c r="N275" s="112"/>
    </row>
    <row r="276" spans="2:14"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2"/>
      <c r="N276" s="112"/>
    </row>
    <row r="277" spans="2:14">
      <c r="B277" s="111"/>
      <c r="C277" s="111"/>
      <c r="D277" s="111"/>
      <c r="E277" s="111"/>
      <c r="F277" s="111"/>
      <c r="G277" s="111"/>
      <c r="H277" s="112"/>
      <c r="I277" s="112"/>
      <c r="J277" s="112"/>
      <c r="K277" s="112"/>
      <c r="L277" s="112"/>
      <c r="M277" s="112"/>
      <c r="N277" s="112"/>
    </row>
    <row r="278" spans="2:14"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2"/>
      <c r="N278" s="112"/>
    </row>
    <row r="279" spans="2:14"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2"/>
      <c r="N279" s="112"/>
    </row>
    <row r="280" spans="2:14"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2"/>
      <c r="N280" s="112"/>
    </row>
    <row r="281" spans="2:14"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2"/>
      <c r="N281" s="112"/>
    </row>
    <row r="282" spans="2:14"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2"/>
      <c r="N282" s="112"/>
    </row>
    <row r="283" spans="2:14">
      <c r="B283" s="111"/>
      <c r="C283" s="111"/>
      <c r="D283" s="111"/>
      <c r="E283" s="111"/>
      <c r="F283" s="111"/>
      <c r="G283" s="111"/>
      <c r="H283" s="112"/>
      <c r="I283" s="112"/>
      <c r="J283" s="112"/>
      <c r="K283" s="112"/>
      <c r="L283" s="112"/>
      <c r="M283" s="112"/>
      <c r="N283" s="112"/>
    </row>
    <row r="284" spans="2:14"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2"/>
      <c r="N284" s="112"/>
    </row>
    <row r="285" spans="2:14"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2"/>
      <c r="N285" s="112"/>
    </row>
    <row r="286" spans="2:14">
      <c r="B286" s="111"/>
      <c r="C286" s="111"/>
      <c r="D286" s="111"/>
      <c r="E286" s="111"/>
      <c r="F286" s="111"/>
      <c r="G286" s="111"/>
      <c r="H286" s="112"/>
      <c r="I286" s="112"/>
      <c r="J286" s="112"/>
      <c r="K286" s="112"/>
      <c r="L286" s="112"/>
      <c r="M286" s="112"/>
      <c r="N286" s="112"/>
    </row>
    <row r="287" spans="2:14"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2"/>
      <c r="N287" s="112"/>
    </row>
    <row r="288" spans="2:14"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2"/>
      <c r="N288" s="112"/>
    </row>
    <row r="289" spans="2:14"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</row>
    <row r="290" spans="2:14">
      <c r="B290" s="111"/>
      <c r="C290" s="111"/>
      <c r="D290" s="111"/>
      <c r="E290" s="111"/>
      <c r="F290" s="111"/>
      <c r="G290" s="111"/>
      <c r="H290" s="112"/>
      <c r="I290" s="112"/>
      <c r="J290" s="112"/>
      <c r="K290" s="112"/>
      <c r="L290" s="112"/>
      <c r="M290" s="112"/>
      <c r="N290" s="112"/>
    </row>
    <row r="291" spans="2:14"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2"/>
      <c r="N291" s="112"/>
    </row>
    <row r="292" spans="2:14"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2"/>
      <c r="N292" s="112"/>
    </row>
    <row r="293" spans="2:14">
      <c r="B293" s="111"/>
      <c r="C293" s="111"/>
      <c r="D293" s="111"/>
      <c r="E293" s="111"/>
      <c r="F293" s="111"/>
      <c r="G293" s="111"/>
      <c r="H293" s="112"/>
      <c r="I293" s="112"/>
      <c r="J293" s="112"/>
      <c r="K293" s="112"/>
      <c r="L293" s="112"/>
      <c r="M293" s="112"/>
      <c r="N293" s="112"/>
    </row>
    <row r="294" spans="2:14">
      <c r="B294" s="111"/>
      <c r="C294" s="111"/>
      <c r="D294" s="111"/>
      <c r="E294" s="111"/>
      <c r="F294" s="111"/>
      <c r="G294" s="111"/>
      <c r="H294" s="112"/>
      <c r="I294" s="112"/>
      <c r="J294" s="112"/>
      <c r="K294" s="112"/>
      <c r="L294" s="112"/>
      <c r="M294" s="112"/>
      <c r="N294" s="112"/>
    </row>
    <row r="295" spans="2:14">
      <c r="B295" s="111"/>
      <c r="C295" s="111"/>
      <c r="D295" s="111"/>
      <c r="E295" s="111"/>
      <c r="F295" s="111"/>
      <c r="G295" s="111"/>
      <c r="H295" s="112"/>
      <c r="I295" s="112"/>
      <c r="J295" s="112"/>
      <c r="K295" s="112"/>
      <c r="L295" s="112"/>
      <c r="M295" s="112"/>
      <c r="N295" s="112"/>
    </row>
    <row r="296" spans="2:14">
      <c r="B296" s="111"/>
      <c r="C296" s="111"/>
      <c r="D296" s="111"/>
      <c r="E296" s="111"/>
      <c r="F296" s="111"/>
      <c r="G296" s="111"/>
      <c r="H296" s="112"/>
      <c r="I296" s="112"/>
      <c r="J296" s="112"/>
      <c r="K296" s="112"/>
      <c r="L296" s="112"/>
      <c r="M296" s="112"/>
      <c r="N296" s="112"/>
    </row>
    <row r="297" spans="2:14">
      <c r="B297" s="111"/>
      <c r="C297" s="111"/>
      <c r="D297" s="111"/>
      <c r="E297" s="111"/>
      <c r="F297" s="111"/>
      <c r="G297" s="111"/>
      <c r="H297" s="112"/>
      <c r="I297" s="112"/>
      <c r="J297" s="112"/>
      <c r="K297" s="112"/>
      <c r="L297" s="112"/>
      <c r="M297" s="112"/>
      <c r="N297" s="112"/>
    </row>
    <row r="298" spans="2:14">
      <c r="B298" s="111"/>
      <c r="C298" s="111"/>
      <c r="D298" s="111"/>
      <c r="E298" s="111"/>
      <c r="F298" s="111"/>
      <c r="G298" s="111"/>
      <c r="H298" s="112"/>
      <c r="I298" s="112"/>
      <c r="J298" s="112"/>
      <c r="K298" s="112"/>
      <c r="L298" s="112"/>
      <c r="M298" s="112"/>
      <c r="N298" s="112"/>
    </row>
    <row r="299" spans="2:14">
      <c r="B299" s="111"/>
      <c r="C299" s="111"/>
      <c r="D299" s="111"/>
      <c r="E299" s="111"/>
      <c r="F299" s="111"/>
      <c r="G299" s="111"/>
      <c r="H299" s="112"/>
      <c r="I299" s="112"/>
      <c r="J299" s="112"/>
      <c r="K299" s="112"/>
      <c r="L299" s="112"/>
      <c r="M299" s="112"/>
      <c r="N299" s="112"/>
    </row>
    <row r="300" spans="2:14">
      <c r="B300" s="111"/>
      <c r="C300" s="111"/>
      <c r="D300" s="111"/>
      <c r="E300" s="111"/>
      <c r="F300" s="111"/>
      <c r="G300" s="111"/>
      <c r="H300" s="112"/>
      <c r="I300" s="112"/>
      <c r="J300" s="112"/>
      <c r="K300" s="112"/>
      <c r="L300" s="112"/>
      <c r="M300" s="112"/>
      <c r="N300" s="112"/>
    </row>
    <row r="301" spans="2:14">
      <c r="B301" s="111"/>
      <c r="C301" s="111"/>
      <c r="D301" s="111"/>
      <c r="E301" s="111"/>
      <c r="F301" s="111"/>
      <c r="G301" s="111"/>
      <c r="H301" s="112"/>
      <c r="I301" s="112"/>
      <c r="J301" s="112"/>
      <c r="K301" s="112"/>
      <c r="L301" s="112"/>
      <c r="M301" s="112"/>
      <c r="N301" s="112"/>
    </row>
    <row r="302" spans="2:14">
      <c r="B302" s="111"/>
      <c r="C302" s="111"/>
      <c r="D302" s="111"/>
      <c r="E302" s="111"/>
      <c r="F302" s="111"/>
      <c r="G302" s="111"/>
      <c r="H302" s="112"/>
      <c r="I302" s="112"/>
      <c r="J302" s="112"/>
      <c r="K302" s="112"/>
      <c r="L302" s="112"/>
      <c r="M302" s="112"/>
      <c r="N302" s="112"/>
    </row>
    <row r="303" spans="2:14">
      <c r="B303" s="111"/>
      <c r="C303" s="111"/>
      <c r="D303" s="111"/>
      <c r="E303" s="111"/>
      <c r="F303" s="111"/>
      <c r="G303" s="111"/>
      <c r="H303" s="112"/>
      <c r="I303" s="112"/>
      <c r="J303" s="112"/>
      <c r="K303" s="112"/>
      <c r="L303" s="112"/>
      <c r="M303" s="112"/>
      <c r="N303" s="112"/>
    </row>
    <row r="304" spans="2:14">
      <c r="B304" s="111"/>
      <c r="C304" s="111"/>
      <c r="D304" s="111"/>
      <c r="E304" s="111"/>
      <c r="F304" s="111"/>
      <c r="G304" s="111"/>
      <c r="H304" s="112"/>
      <c r="I304" s="112"/>
      <c r="J304" s="112"/>
      <c r="K304" s="112"/>
      <c r="L304" s="112"/>
      <c r="M304" s="112"/>
      <c r="N304" s="112"/>
    </row>
    <row r="305" spans="2:14">
      <c r="B305" s="111"/>
      <c r="C305" s="111"/>
      <c r="D305" s="111"/>
      <c r="E305" s="111"/>
      <c r="F305" s="111"/>
      <c r="G305" s="111"/>
      <c r="H305" s="112"/>
      <c r="I305" s="112"/>
      <c r="J305" s="112"/>
      <c r="K305" s="112"/>
      <c r="L305" s="112"/>
      <c r="M305" s="112"/>
      <c r="N305" s="112"/>
    </row>
    <row r="306" spans="2:14">
      <c r="B306" s="111"/>
      <c r="C306" s="111"/>
      <c r="D306" s="111"/>
      <c r="E306" s="111"/>
      <c r="F306" s="111"/>
      <c r="G306" s="111"/>
      <c r="H306" s="112"/>
      <c r="I306" s="112"/>
      <c r="J306" s="112"/>
      <c r="K306" s="112"/>
      <c r="L306" s="112"/>
      <c r="M306" s="112"/>
      <c r="N306" s="112"/>
    </row>
    <row r="307" spans="2:14">
      <c r="B307" s="111"/>
      <c r="C307" s="111"/>
      <c r="D307" s="111"/>
      <c r="E307" s="111"/>
      <c r="F307" s="111"/>
      <c r="G307" s="111"/>
      <c r="H307" s="112"/>
      <c r="I307" s="112"/>
      <c r="J307" s="112"/>
      <c r="K307" s="112"/>
      <c r="L307" s="112"/>
      <c r="M307" s="112"/>
      <c r="N307" s="112"/>
    </row>
    <row r="308" spans="2:14">
      <c r="B308" s="111"/>
      <c r="C308" s="111"/>
      <c r="D308" s="111"/>
      <c r="E308" s="111"/>
      <c r="F308" s="111"/>
      <c r="G308" s="111"/>
      <c r="H308" s="112"/>
      <c r="I308" s="112"/>
      <c r="J308" s="112"/>
      <c r="K308" s="112"/>
      <c r="L308" s="112"/>
      <c r="M308" s="112"/>
      <c r="N308" s="112"/>
    </row>
    <row r="309" spans="2:14">
      <c r="B309" s="111"/>
      <c r="C309" s="111"/>
      <c r="D309" s="111"/>
      <c r="E309" s="111"/>
      <c r="F309" s="111"/>
      <c r="G309" s="111"/>
      <c r="H309" s="112"/>
      <c r="I309" s="112"/>
      <c r="J309" s="112"/>
      <c r="K309" s="112"/>
      <c r="L309" s="112"/>
      <c r="M309" s="112"/>
      <c r="N309" s="112"/>
    </row>
    <row r="310" spans="2:14">
      <c r="B310" s="111"/>
      <c r="C310" s="111"/>
      <c r="D310" s="111"/>
      <c r="E310" s="111"/>
      <c r="F310" s="111"/>
      <c r="G310" s="111"/>
      <c r="H310" s="112"/>
      <c r="I310" s="112"/>
      <c r="J310" s="112"/>
      <c r="K310" s="112"/>
      <c r="L310" s="112"/>
      <c r="M310" s="112"/>
      <c r="N310" s="112"/>
    </row>
    <row r="311" spans="2:14">
      <c r="B311" s="111"/>
      <c r="C311" s="111"/>
      <c r="D311" s="111"/>
      <c r="E311" s="111"/>
      <c r="F311" s="111"/>
      <c r="G311" s="111"/>
      <c r="H311" s="112"/>
      <c r="I311" s="112"/>
      <c r="J311" s="112"/>
      <c r="K311" s="112"/>
      <c r="L311" s="112"/>
      <c r="M311" s="112"/>
      <c r="N311" s="112"/>
    </row>
    <row r="312" spans="2:14">
      <c r="B312" s="111"/>
      <c r="C312" s="111"/>
      <c r="D312" s="111"/>
      <c r="E312" s="111"/>
      <c r="F312" s="111"/>
      <c r="G312" s="111"/>
      <c r="H312" s="112"/>
      <c r="I312" s="112"/>
      <c r="J312" s="112"/>
      <c r="K312" s="112"/>
      <c r="L312" s="112"/>
      <c r="M312" s="112"/>
      <c r="N312" s="112"/>
    </row>
    <row r="313" spans="2:14">
      <c r="B313" s="111"/>
      <c r="C313" s="111"/>
      <c r="D313" s="111"/>
      <c r="E313" s="111"/>
      <c r="F313" s="111"/>
      <c r="G313" s="111"/>
      <c r="H313" s="112"/>
      <c r="I313" s="112"/>
      <c r="J313" s="112"/>
      <c r="K313" s="112"/>
      <c r="L313" s="112"/>
      <c r="M313" s="112"/>
      <c r="N313" s="112"/>
    </row>
    <row r="314" spans="2:14">
      <c r="B314" s="111"/>
      <c r="C314" s="111"/>
      <c r="D314" s="111"/>
      <c r="E314" s="111"/>
      <c r="F314" s="111"/>
      <c r="G314" s="111"/>
      <c r="H314" s="112"/>
      <c r="I314" s="112"/>
      <c r="J314" s="112"/>
      <c r="K314" s="112"/>
      <c r="L314" s="112"/>
      <c r="M314" s="112"/>
      <c r="N314" s="112"/>
    </row>
    <row r="315" spans="2:14">
      <c r="B315" s="111"/>
      <c r="C315" s="111"/>
      <c r="D315" s="111"/>
      <c r="E315" s="111"/>
      <c r="F315" s="111"/>
      <c r="G315" s="111"/>
      <c r="H315" s="112"/>
      <c r="I315" s="112"/>
      <c r="J315" s="112"/>
      <c r="K315" s="112"/>
      <c r="L315" s="112"/>
      <c r="M315" s="112"/>
      <c r="N315" s="112"/>
    </row>
    <row r="316" spans="2:14">
      <c r="B316" s="111"/>
      <c r="C316" s="111"/>
      <c r="D316" s="111"/>
      <c r="E316" s="111"/>
      <c r="F316" s="111"/>
      <c r="G316" s="111"/>
      <c r="H316" s="112"/>
      <c r="I316" s="112"/>
      <c r="J316" s="112"/>
      <c r="K316" s="112"/>
      <c r="L316" s="112"/>
      <c r="M316" s="112"/>
      <c r="N316" s="112"/>
    </row>
    <row r="317" spans="2:14">
      <c r="B317" s="111"/>
      <c r="C317" s="111"/>
      <c r="D317" s="111"/>
      <c r="E317" s="111"/>
      <c r="F317" s="111"/>
      <c r="G317" s="111"/>
      <c r="H317" s="112"/>
      <c r="I317" s="112"/>
      <c r="J317" s="112"/>
      <c r="K317" s="112"/>
      <c r="L317" s="112"/>
      <c r="M317" s="112"/>
      <c r="N317" s="112"/>
    </row>
    <row r="318" spans="2:14">
      <c r="B318" s="111"/>
      <c r="C318" s="111"/>
      <c r="D318" s="111"/>
      <c r="E318" s="111"/>
      <c r="F318" s="111"/>
      <c r="G318" s="111"/>
      <c r="H318" s="112"/>
      <c r="I318" s="112"/>
      <c r="J318" s="112"/>
      <c r="K318" s="112"/>
      <c r="L318" s="112"/>
      <c r="M318" s="112"/>
      <c r="N318" s="112"/>
    </row>
    <row r="319" spans="2:14">
      <c r="B319" s="111"/>
      <c r="C319" s="111"/>
      <c r="D319" s="111"/>
      <c r="E319" s="111"/>
      <c r="F319" s="111"/>
      <c r="G319" s="111"/>
      <c r="H319" s="112"/>
      <c r="I319" s="112"/>
      <c r="J319" s="112"/>
      <c r="K319" s="112"/>
      <c r="L319" s="112"/>
      <c r="M319" s="112"/>
      <c r="N319" s="112"/>
    </row>
    <row r="320" spans="2:14">
      <c r="B320" s="111"/>
      <c r="C320" s="111"/>
      <c r="D320" s="111"/>
      <c r="E320" s="111"/>
      <c r="F320" s="111"/>
      <c r="G320" s="111"/>
      <c r="H320" s="112"/>
      <c r="I320" s="112"/>
      <c r="J320" s="112"/>
      <c r="K320" s="112"/>
      <c r="L320" s="112"/>
      <c r="M320" s="112"/>
      <c r="N320" s="112"/>
    </row>
    <row r="321" spans="2:14">
      <c r="B321" s="111"/>
      <c r="C321" s="111"/>
      <c r="D321" s="111"/>
      <c r="E321" s="111"/>
      <c r="F321" s="111"/>
      <c r="G321" s="111"/>
      <c r="H321" s="112"/>
      <c r="I321" s="112"/>
      <c r="J321" s="112"/>
      <c r="K321" s="112"/>
      <c r="L321" s="112"/>
      <c r="M321" s="112"/>
      <c r="N321" s="112"/>
    </row>
    <row r="322" spans="2:14">
      <c r="B322" s="111"/>
      <c r="C322" s="111"/>
      <c r="D322" s="111"/>
      <c r="E322" s="111"/>
      <c r="F322" s="111"/>
      <c r="G322" s="111"/>
      <c r="H322" s="112"/>
      <c r="I322" s="112"/>
      <c r="J322" s="112"/>
      <c r="K322" s="112"/>
      <c r="L322" s="112"/>
      <c r="M322" s="112"/>
      <c r="N322" s="112"/>
    </row>
    <row r="323" spans="2:14">
      <c r="B323" s="111"/>
      <c r="C323" s="111"/>
      <c r="D323" s="111"/>
      <c r="E323" s="111"/>
      <c r="F323" s="111"/>
      <c r="G323" s="111"/>
      <c r="H323" s="112"/>
      <c r="I323" s="112"/>
      <c r="J323" s="112"/>
      <c r="K323" s="112"/>
      <c r="L323" s="112"/>
      <c r="M323" s="112"/>
      <c r="N323" s="112"/>
    </row>
    <row r="324" spans="2:14">
      <c r="B324" s="111"/>
      <c r="C324" s="111"/>
      <c r="D324" s="111"/>
      <c r="E324" s="111"/>
      <c r="F324" s="111"/>
      <c r="G324" s="111"/>
      <c r="H324" s="112"/>
      <c r="I324" s="112"/>
      <c r="J324" s="112"/>
      <c r="K324" s="112"/>
      <c r="L324" s="112"/>
      <c r="M324" s="112"/>
      <c r="N324" s="112"/>
    </row>
    <row r="325" spans="2:14">
      <c r="B325" s="111"/>
      <c r="C325" s="111"/>
      <c r="D325" s="111"/>
      <c r="E325" s="111"/>
      <c r="F325" s="111"/>
      <c r="G325" s="111"/>
      <c r="H325" s="112"/>
      <c r="I325" s="112"/>
      <c r="J325" s="112"/>
      <c r="K325" s="112"/>
      <c r="L325" s="112"/>
      <c r="M325" s="112"/>
      <c r="N325" s="112"/>
    </row>
    <row r="326" spans="2:14">
      <c r="B326" s="111"/>
      <c r="C326" s="111"/>
      <c r="D326" s="111"/>
      <c r="E326" s="111"/>
      <c r="F326" s="111"/>
      <c r="G326" s="111"/>
      <c r="H326" s="112"/>
      <c r="I326" s="112"/>
      <c r="J326" s="112"/>
      <c r="K326" s="112"/>
      <c r="L326" s="112"/>
      <c r="M326" s="112"/>
      <c r="N326" s="112"/>
    </row>
    <row r="327" spans="2:14">
      <c r="B327" s="111"/>
      <c r="C327" s="111"/>
      <c r="D327" s="111"/>
      <c r="E327" s="111"/>
      <c r="F327" s="111"/>
      <c r="G327" s="111"/>
      <c r="H327" s="112"/>
      <c r="I327" s="112"/>
      <c r="J327" s="112"/>
      <c r="K327" s="112"/>
      <c r="L327" s="112"/>
      <c r="M327" s="112"/>
      <c r="N327" s="112"/>
    </row>
    <row r="328" spans="2:14">
      <c r="B328" s="111"/>
      <c r="C328" s="111"/>
      <c r="D328" s="111"/>
      <c r="E328" s="111"/>
      <c r="F328" s="111"/>
      <c r="G328" s="111"/>
      <c r="H328" s="112"/>
      <c r="I328" s="112"/>
      <c r="J328" s="112"/>
      <c r="K328" s="112"/>
      <c r="L328" s="112"/>
      <c r="M328" s="112"/>
      <c r="N328" s="112"/>
    </row>
    <row r="329" spans="2:14">
      <c r="B329" s="111"/>
      <c r="C329" s="111"/>
      <c r="D329" s="111"/>
      <c r="E329" s="111"/>
      <c r="F329" s="111"/>
      <c r="G329" s="111"/>
      <c r="H329" s="112"/>
      <c r="I329" s="112"/>
      <c r="J329" s="112"/>
      <c r="K329" s="112"/>
      <c r="L329" s="112"/>
      <c r="M329" s="112"/>
      <c r="N329" s="112"/>
    </row>
    <row r="330" spans="2:14">
      <c r="B330" s="111"/>
      <c r="C330" s="111"/>
      <c r="D330" s="111"/>
      <c r="E330" s="111"/>
      <c r="F330" s="111"/>
      <c r="G330" s="111"/>
      <c r="H330" s="112"/>
      <c r="I330" s="112"/>
      <c r="J330" s="112"/>
      <c r="K330" s="112"/>
      <c r="L330" s="112"/>
      <c r="M330" s="112"/>
      <c r="N330" s="112"/>
    </row>
    <row r="331" spans="2:14">
      <c r="B331" s="111"/>
      <c r="C331" s="111"/>
      <c r="D331" s="111"/>
      <c r="E331" s="111"/>
      <c r="F331" s="111"/>
      <c r="G331" s="111"/>
      <c r="H331" s="112"/>
      <c r="I331" s="112"/>
      <c r="J331" s="112"/>
      <c r="K331" s="112"/>
      <c r="L331" s="112"/>
      <c r="M331" s="112"/>
      <c r="N331" s="112"/>
    </row>
    <row r="332" spans="2:14">
      <c r="B332" s="111"/>
      <c r="C332" s="111"/>
      <c r="D332" s="111"/>
      <c r="E332" s="111"/>
      <c r="F332" s="111"/>
      <c r="G332" s="111"/>
      <c r="H332" s="112"/>
      <c r="I332" s="112"/>
      <c r="J332" s="112"/>
      <c r="K332" s="112"/>
      <c r="L332" s="112"/>
      <c r="M332" s="112"/>
      <c r="N332" s="112"/>
    </row>
    <row r="333" spans="2:14">
      <c r="B333" s="111"/>
      <c r="C333" s="111"/>
      <c r="D333" s="111"/>
      <c r="E333" s="111"/>
      <c r="F333" s="111"/>
      <c r="G333" s="111"/>
      <c r="H333" s="112"/>
      <c r="I333" s="112"/>
      <c r="J333" s="112"/>
      <c r="K333" s="112"/>
      <c r="L333" s="112"/>
      <c r="M333" s="112"/>
      <c r="N333" s="112"/>
    </row>
    <row r="334" spans="2:14">
      <c r="B334" s="111"/>
      <c r="C334" s="111"/>
      <c r="D334" s="111"/>
      <c r="E334" s="111"/>
      <c r="F334" s="111"/>
      <c r="G334" s="111"/>
      <c r="H334" s="112"/>
      <c r="I334" s="112"/>
      <c r="J334" s="112"/>
      <c r="K334" s="112"/>
      <c r="L334" s="112"/>
      <c r="M334" s="112"/>
      <c r="N334" s="112"/>
    </row>
    <row r="335" spans="2:14">
      <c r="B335" s="111"/>
      <c r="C335" s="111"/>
      <c r="D335" s="111"/>
      <c r="E335" s="111"/>
      <c r="F335" s="111"/>
      <c r="G335" s="111"/>
      <c r="H335" s="112"/>
      <c r="I335" s="112"/>
      <c r="J335" s="112"/>
      <c r="K335" s="112"/>
      <c r="L335" s="112"/>
      <c r="M335" s="112"/>
      <c r="N335" s="112"/>
    </row>
    <row r="336" spans="2:14">
      <c r="B336" s="111"/>
      <c r="C336" s="111"/>
      <c r="D336" s="111"/>
      <c r="E336" s="111"/>
      <c r="F336" s="111"/>
      <c r="G336" s="111"/>
      <c r="H336" s="112"/>
      <c r="I336" s="112"/>
      <c r="J336" s="112"/>
      <c r="K336" s="112"/>
      <c r="L336" s="112"/>
      <c r="M336" s="112"/>
      <c r="N336" s="112"/>
    </row>
    <row r="337" spans="2:14">
      <c r="B337" s="111"/>
      <c r="C337" s="111"/>
      <c r="D337" s="111"/>
      <c r="E337" s="111"/>
      <c r="F337" s="111"/>
      <c r="G337" s="111"/>
      <c r="H337" s="112"/>
      <c r="I337" s="112"/>
      <c r="J337" s="112"/>
      <c r="K337" s="112"/>
      <c r="L337" s="112"/>
      <c r="M337" s="112"/>
      <c r="N337" s="112"/>
    </row>
    <row r="338" spans="2:14">
      <c r="B338" s="111"/>
      <c r="C338" s="111"/>
      <c r="D338" s="111"/>
      <c r="E338" s="111"/>
      <c r="F338" s="111"/>
      <c r="G338" s="111"/>
      <c r="H338" s="112"/>
      <c r="I338" s="112"/>
      <c r="J338" s="112"/>
      <c r="K338" s="112"/>
      <c r="L338" s="112"/>
      <c r="M338" s="112"/>
      <c r="N338" s="112"/>
    </row>
    <row r="339" spans="2:14">
      <c r="B339" s="111"/>
      <c r="C339" s="111"/>
      <c r="D339" s="111"/>
      <c r="E339" s="111"/>
      <c r="F339" s="111"/>
      <c r="G339" s="111"/>
      <c r="H339" s="112"/>
      <c r="I339" s="112"/>
      <c r="J339" s="112"/>
      <c r="K339" s="112"/>
      <c r="L339" s="112"/>
      <c r="M339" s="112"/>
      <c r="N339" s="112"/>
    </row>
    <row r="340" spans="2:14">
      <c r="B340" s="111"/>
      <c r="C340" s="111"/>
      <c r="D340" s="111"/>
      <c r="E340" s="111"/>
      <c r="F340" s="111"/>
      <c r="G340" s="111"/>
      <c r="H340" s="112"/>
      <c r="I340" s="112"/>
      <c r="J340" s="112"/>
      <c r="K340" s="112"/>
      <c r="L340" s="112"/>
      <c r="M340" s="112"/>
      <c r="N340" s="112"/>
    </row>
    <row r="341" spans="2:14">
      <c r="B341" s="111"/>
      <c r="C341" s="111"/>
      <c r="D341" s="111"/>
      <c r="E341" s="111"/>
      <c r="F341" s="111"/>
      <c r="G341" s="111"/>
      <c r="H341" s="112"/>
      <c r="I341" s="112"/>
      <c r="J341" s="112"/>
      <c r="K341" s="112"/>
      <c r="L341" s="112"/>
      <c r="M341" s="112"/>
      <c r="N341" s="112"/>
    </row>
    <row r="342" spans="2:14">
      <c r="B342" s="111"/>
      <c r="C342" s="111"/>
      <c r="D342" s="111"/>
      <c r="E342" s="111"/>
      <c r="F342" s="111"/>
      <c r="G342" s="111"/>
      <c r="H342" s="112"/>
      <c r="I342" s="112"/>
      <c r="J342" s="112"/>
      <c r="K342" s="112"/>
      <c r="L342" s="112"/>
      <c r="M342" s="112"/>
      <c r="N342" s="112"/>
    </row>
    <row r="343" spans="2:14">
      <c r="B343" s="111"/>
      <c r="C343" s="111"/>
      <c r="D343" s="111"/>
      <c r="E343" s="111"/>
      <c r="F343" s="111"/>
      <c r="G343" s="111"/>
      <c r="H343" s="112"/>
      <c r="I343" s="112"/>
      <c r="J343" s="112"/>
      <c r="K343" s="112"/>
      <c r="L343" s="112"/>
      <c r="M343" s="112"/>
      <c r="N343" s="112"/>
    </row>
    <row r="344" spans="2:14">
      <c r="B344" s="111"/>
      <c r="C344" s="111"/>
      <c r="D344" s="111"/>
      <c r="E344" s="111"/>
      <c r="F344" s="111"/>
      <c r="G344" s="111"/>
      <c r="H344" s="112"/>
      <c r="I344" s="112"/>
      <c r="J344" s="112"/>
      <c r="K344" s="112"/>
      <c r="L344" s="112"/>
      <c r="M344" s="112"/>
      <c r="N344" s="112"/>
    </row>
    <row r="345" spans="2:14">
      <c r="B345" s="111"/>
      <c r="C345" s="111"/>
      <c r="D345" s="111"/>
      <c r="E345" s="111"/>
      <c r="F345" s="111"/>
      <c r="G345" s="111"/>
      <c r="H345" s="112"/>
      <c r="I345" s="112"/>
      <c r="J345" s="112"/>
      <c r="K345" s="112"/>
      <c r="L345" s="112"/>
      <c r="M345" s="112"/>
      <c r="N345" s="112"/>
    </row>
    <row r="346" spans="2:14">
      <c r="B346" s="111"/>
      <c r="C346" s="111"/>
      <c r="D346" s="111"/>
      <c r="E346" s="111"/>
      <c r="F346" s="111"/>
      <c r="G346" s="111"/>
      <c r="H346" s="112"/>
      <c r="I346" s="112"/>
      <c r="J346" s="112"/>
      <c r="K346" s="112"/>
      <c r="L346" s="112"/>
      <c r="M346" s="112"/>
      <c r="N346" s="112"/>
    </row>
    <row r="347" spans="2:14">
      <c r="B347" s="111"/>
      <c r="C347" s="111"/>
      <c r="D347" s="111"/>
      <c r="E347" s="111"/>
      <c r="F347" s="111"/>
      <c r="G347" s="111"/>
      <c r="H347" s="112"/>
      <c r="I347" s="112"/>
      <c r="J347" s="112"/>
      <c r="K347" s="112"/>
      <c r="L347" s="112"/>
      <c r="M347" s="112"/>
      <c r="N347" s="112"/>
    </row>
    <row r="348" spans="2:14">
      <c r="B348" s="111"/>
      <c r="C348" s="111"/>
      <c r="D348" s="111"/>
      <c r="E348" s="111"/>
      <c r="F348" s="111"/>
      <c r="G348" s="111"/>
      <c r="H348" s="112"/>
      <c r="I348" s="112"/>
      <c r="J348" s="112"/>
      <c r="K348" s="112"/>
      <c r="L348" s="112"/>
      <c r="M348" s="112"/>
      <c r="N348" s="112"/>
    </row>
    <row r="349" spans="2:14">
      <c r="B349" s="111"/>
      <c r="C349" s="111"/>
      <c r="D349" s="111"/>
      <c r="E349" s="111"/>
      <c r="F349" s="111"/>
      <c r="G349" s="111"/>
      <c r="H349" s="112"/>
      <c r="I349" s="112"/>
      <c r="J349" s="112"/>
      <c r="K349" s="112"/>
      <c r="L349" s="112"/>
      <c r="M349" s="112"/>
      <c r="N349" s="112"/>
    </row>
    <row r="350" spans="2:14">
      <c r="B350" s="111"/>
      <c r="C350" s="111"/>
      <c r="D350" s="111"/>
      <c r="E350" s="111"/>
      <c r="F350" s="111"/>
      <c r="G350" s="111"/>
      <c r="H350" s="112"/>
      <c r="I350" s="112"/>
      <c r="J350" s="112"/>
      <c r="K350" s="112"/>
      <c r="L350" s="112"/>
      <c r="M350" s="112"/>
      <c r="N350" s="112"/>
    </row>
    <row r="351" spans="2:14">
      <c r="B351" s="111"/>
      <c r="C351" s="111"/>
      <c r="D351" s="111"/>
      <c r="E351" s="111"/>
      <c r="F351" s="111"/>
      <c r="G351" s="111"/>
      <c r="H351" s="112"/>
      <c r="I351" s="112"/>
      <c r="J351" s="112"/>
      <c r="K351" s="112"/>
      <c r="L351" s="112"/>
      <c r="M351" s="112"/>
      <c r="N351" s="112"/>
    </row>
    <row r="352" spans="2:14">
      <c r="B352" s="111"/>
      <c r="C352" s="111"/>
      <c r="D352" s="111"/>
      <c r="E352" s="111"/>
      <c r="F352" s="111"/>
      <c r="G352" s="111"/>
      <c r="H352" s="112"/>
      <c r="I352" s="112"/>
      <c r="J352" s="112"/>
      <c r="K352" s="112"/>
      <c r="L352" s="112"/>
      <c r="M352" s="112"/>
      <c r="N352" s="112"/>
    </row>
    <row r="353" spans="2:14">
      <c r="B353" s="111"/>
      <c r="C353" s="111"/>
      <c r="D353" s="111"/>
      <c r="E353" s="111"/>
      <c r="F353" s="111"/>
      <c r="G353" s="111"/>
      <c r="H353" s="112"/>
      <c r="I353" s="112"/>
      <c r="J353" s="112"/>
      <c r="K353" s="112"/>
      <c r="L353" s="112"/>
      <c r="M353" s="112"/>
      <c r="N353" s="112"/>
    </row>
    <row r="354" spans="2:14">
      <c r="B354" s="111"/>
      <c r="C354" s="111"/>
      <c r="D354" s="111"/>
      <c r="E354" s="111"/>
      <c r="F354" s="111"/>
      <c r="G354" s="111"/>
      <c r="H354" s="112"/>
      <c r="I354" s="112"/>
      <c r="J354" s="112"/>
      <c r="K354" s="112"/>
      <c r="L354" s="112"/>
      <c r="M354" s="112"/>
      <c r="N354" s="112"/>
    </row>
    <row r="355" spans="2:14">
      <c r="B355" s="111"/>
      <c r="C355" s="111"/>
      <c r="D355" s="111"/>
      <c r="E355" s="111"/>
      <c r="F355" s="111"/>
      <c r="G355" s="111"/>
      <c r="H355" s="112"/>
      <c r="I355" s="112"/>
      <c r="J355" s="112"/>
      <c r="K355" s="112"/>
      <c r="L355" s="112"/>
      <c r="M355" s="112"/>
      <c r="N355" s="112"/>
    </row>
    <row r="356" spans="2:14">
      <c r="B356" s="111"/>
      <c r="C356" s="111"/>
      <c r="D356" s="111"/>
      <c r="E356" s="111"/>
      <c r="F356" s="111"/>
      <c r="G356" s="111"/>
      <c r="H356" s="112"/>
      <c r="I356" s="112"/>
      <c r="J356" s="112"/>
      <c r="K356" s="112"/>
      <c r="L356" s="112"/>
      <c r="M356" s="112"/>
      <c r="N356" s="112"/>
    </row>
    <row r="357" spans="2:14">
      <c r="B357" s="111"/>
      <c r="C357" s="111"/>
      <c r="D357" s="111"/>
      <c r="E357" s="111"/>
      <c r="F357" s="111"/>
      <c r="G357" s="111"/>
      <c r="H357" s="112"/>
      <c r="I357" s="112"/>
      <c r="J357" s="112"/>
      <c r="K357" s="112"/>
      <c r="L357" s="112"/>
      <c r="M357" s="112"/>
      <c r="N357" s="112"/>
    </row>
    <row r="358" spans="2:14">
      <c r="B358" s="111"/>
      <c r="C358" s="111"/>
      <c r="D358" s="111"/>
      <c r="E358" s="111"/>
      <c r="F358" s="111"/>
      <c r="G358" s="111"/>
      <c r="H358" s="112"/>
      <c r="I358" s="112"/>
      <c r="J358" s="112"/>
      <c r="K358" s="112"/>
      <c r="L358" s="112"/>
      <c r="M358" s="112"/>
      <c r="N358" s="112"/>
    </row>
    <row r="359" spans="2:14">
      <c r="B359" s="111"/>
      <c r="C359" s="111"/>
      <c r="D359" s="111"/>
      <c r="E359" s="111"/>
      <c r="F359" s="111"/>
      <c r="G359" s="111"/>
      <c r="H359" s="112"/>
      <c r="I359" s="112"/>
      <c r="J359" s="112"/>
      <c r="K359" s="112"/>
      <c r="L359" s="112"/>
      <c r="M359" s="112"/>
      <c r="N359" s="112"/>
    </row>
    <row r="360" spans="2:14">
      <c r="B360" s="111"/>
      <c r="C360" s="111"/>
      <c r="D360" s="111"/>
      <c r="E360" s="111"/>
      <c r="F360" s="111"/>
      <c r="G360" s="111"/>
      <c r="H360" s="112"/>
      <c r="I360" s="112"/>
      <c r="J360" s="112"/>
      <c r="K360" s="112"/>
      <c r="L360" s="112"/>
      <c r="M360" s="112"/>
      <c r="N360" s="112"/>
    </row>
    <row r="361" spans="2:14">
      <c r="B361" s="111"/>
      <c r="C361" s="111"/>
      <c r="D361" s="111"/>
      <c r="E361" s="111"/>
      <c r="F361" s="111"/>
      <c r="G361" s="111"/>
      <c r="H361" s="112"/>
      <c r="I361" s="112"/>
      <c r="J361" s="112"/>
      <c r="K361" s="112"/>
      <c r="L361" s="112"/>
      <c r="M361" s="112"/>
      <c r="N361" s="112"/>
    </row>
    <row r="362" spans="2:14">
      <c r="B362" s="111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</row>
    <row r="363" spans="2:14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</row>
    <row r="364" spans="2:14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</row>
    <row r="365" spans="2:14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</row>
    <row r="366" spans="2:14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</row>
    <row r="367" spans="2:14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</row>
    <row r="368" spans="2:14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</row>
    <row r="369" spans="2:14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</row>
    <row r="370" spans="2:14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</row>
    <row r="371" spans="2:14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</row>
    <row r="372" spans="2:14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</row>
    <row r="373" spans="2:14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</row>
    <row r="374" spans="2:14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</row>
    <row r="375" spans="2:14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</row>
    <row r="376" spans="2:14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</row>
    <row r="377" spans="2:14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</row>
    <row r="378" spans="2:14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</row>
    <row r="379" spans="2:14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</row>
    <row r="380" spans="2:14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</row>
    <row r="381" spans="2:14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</row>
    <row r="382" spans="2:14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</row>
    <row r="383" spans="2:14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</row>
    <row r="384" spans="2:14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</row>
    <row r="385" spans="2:14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</row>
    <row r="386" spans="2:14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</row>
    <row r="387" spans="2:14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</row>
    <row r="388" spans="2:14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</row>
    <row r="389" spans="2:14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</row>
    <row r="390" spans="2:14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</row>
    <row r="391" spans="2:14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</row>
    <row r="392" spans="2:14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</row>
    <row r="393" spans="2:14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</row>
    <row r="394" spans="2:14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</row>
    <row r="395" spans="2:14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</row>
    <row r="396" spans="2:14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</row>
    <row r="397" spans="2:14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</row>
    <row r="398" spans="2:14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</row>
    <row r="399" spans="2:14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</row>
    <row r="400" spans="2:14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</row>
    <row r="401" spans="2:14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</row>
    <row r="402" spans="2:14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</row>
    <row r="403" spans="2:14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</row>
    <row r="404" spans="2:14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</row>
    <row r="405" spans="2:14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</row>
    <row r="406" spans="2:14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</row>
    <row r="407" spans="2:14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</row>
    <row r="408" spans="2:14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</row>
    <row r="409" spans="2:14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</row>
    <row r="410" spans="2:14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</row>
    <row r="411" spans="2:14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</row>
    <row r="412" spans="2:14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</row>
    <row r="413" spans="2:14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</row>
    <row r="414" spans="2:14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</row>
    <row r="415" spans="2:14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</row>
    <row r="416" spans="2:14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</row>
    <row r="417" spans="2:14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</row>
    <row r="418" spans="2:14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</row>
    <row r="419" spans="2:14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</row>
    <row r="420" spans="2:14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</row>
    <row r="421" spans="2:14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</row>
    <row r="422" spans="2:14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</row>
    <row r="423" spans="2:14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</row>
    <row r="424" spans="2:14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</row>
    <row r="425" spans="2:14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</row>
    <row r="426" spans="2:14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</row>
    <row r="427" spans="2:14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</row>
    <row r="428" spans="2:14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</row>
    <row r="429" spans="2:14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</row>
    <row r="430" spans="2:14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</row>
    <row r="431" spans="2:14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</row>
    <row r="432" spans="2:14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</row>
    <row r="433" spans="2:14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</row>
    <row r="434" spans="2:14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</row>
    <row r="435" spans="2:14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</row>
    <row r="436" spans="2:14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</row>
    <row r="437" spans="2:14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</row>
    <row r="438" spans="2:14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</row>
    <row r="439" spans="2:14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</row>
    <row r="440" spans="2:14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</row>
    <row r="441" spans="2:14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</row>
    <row r="442" spans="2:14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</row>
    <row r="443" spans="2:14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</row>
    <row r="444" spans="2:14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</row>
    <row r="445" spans="2:14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</row>
    <row r="446" spans="2:14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</row>
    <row r="447" spans="2:14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</row>
    <row r="448" spans="2:14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</row>
    <row r="449" spans="2:14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</row>
    <row r="450" spans="2:14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</row>
    <row r="451" spans="2:14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</row>
    <row r="452" spans="2:14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</row>
    <row r="453" spans="2:14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</row>
    <row r="454" spans="2:14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</row>
    <row r="455" spans="2:14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</row>
    <row r="456" spans="2:14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</row>
    <row r="457" spans="2:14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</row>
    <row r="458" spans="2:14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</row>
    <row r="459" spans="2:14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</row>
    <row r="460" spans="2:14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</row>
    <row r="461" spans="2:14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</row>
    <row r="462" spans="2:14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</row>
    <row r="463" spans="2:14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</row>
    <row r="464" spans="2:14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</row>
    <row r="465" spans="2:14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</row>
    <row r="466" spans="2:14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</row>
    <row r="467" spans="2:14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</row>
    <row r="468" spans="2:14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</row>
    <row r="469" spans="2:14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</row>
    <row r="470" spans="2:14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</row>
    <row r="471" spans="2:14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</row>
    <row r="472" spans="2:14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</row>
    <row r="473" spans="2:14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</row>
    <row r="474" spans="2:14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</row>
    <row r="475" spans="2:14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</row>
    <row r="476" spans="2:14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</row>
    <row r="477" spans="2:14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</row>
    <row r="478" spans="2:14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</row>
    <row r="479" spans="2:14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</row>
    <row r="480" spans="2:14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</row>
    <row r="481" spans="2:14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</row>
    <row r="482" spans="2:14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</row>
    <row r="483" spans="2:14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</row>
    <row r="484" spans="2:14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</row>
    <row r="485" spans="2:14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</row>
    <row r="486" spans="2:14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</row>
    <row r="487" spans="2:14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</row>
    <row r="488" spans="2:14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</row>
    <row r="489" spans="2:14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</row>
    <row r="490" spans="2:14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</row>
    <row r="491" spans="2:14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</row>
    <row r="492" spans="2:14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</row>
    <row r="493" spans="2:14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</row>
    <row r="494" spans="2:14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</row>
    <row r="495" spans="2:14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</row>
    <row r="496" spans="2:14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</row>
    <row r="497" spans="2:14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</row>
    <row r="498" spans="2:14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</row>
    <row r="499" spans="2:14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</row>
    <row r="500" spans="2:14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</row>
    <row r="501" spans="2:14">
      <c r="B501" s="111"/>
      <c r="C501" s="111"/>
      <c r="D501" s="111"/>
      <c r="E501" s="111"/>
      <c r="F501" s="111"/>
      <c r="G501" s="111"/>
      <c r="H501" s="112"/>
      <c r="I501" s="112"/>
      <c r="J501" s="112"/>
      <c r="K501" s="112"/>
      <c r="L501" s="112"/>
      <c r="M501" s="112"/>
      <c r="N501" s="112"/>
    </row>
    <row r="502" spans="2:14">
      <c r="B502" s="111"/>
      <c r="C502" s="111"/>
      <c r="D502" s="111"/>
      <c r="E502" s="111"/>
      <c r="F502" s="111"/>
      <c r="G502" s="111"/>
      <c r="H502" s="112"/>
      <c r="I502" s="112"/>
      <c r="J502" s="112"/>
      <c r="K502" s="112"/>
      <c r="L502" s="112"/>
      <c r="M502" s="112"/>
      <c r="N502" s="112"/>
    </row>
    <row r="503" spans="2:14">
      <c r="B503" s="111"/>
      <c r="C503" s="111"/>
      <c r="D503" s="111"/>
      <c r="E503" s="111"/>
      <c r="F503" s="111"/>
      <c r="G503" s="111"/>
      <c r="H503" s="112"/>
      <c r="I503" s="112"/>
      <c r="J503" s="112"/>
      <c r="K503" s="112"/>
      <c r="L503" s="112"/>
      <c r="M503" s="112"/>
      <c r="N503" s="112"/>
    </row>
    <row r="504" spans="2:14">
      <c r="B504" s="111"/>
      <c r="C504" s="111"/>
      <c r="D504" s="111"/>
      <c r="E504" s="111"/>
      <c r="F504" s="111"/>
      <c r="G504" s="111"/>
      <c r="H504" s="112"/>
      <c r="I504" s="112"/>
      <c r="J504" s="112"/>
      <c r="K504" s="112"/>
      <c r="L504" s="112"/>
      <c r="M504" s="112"/>
      <c r="N504" s="112"/>
    </row>
    <row r="505" spans="2:14">
      <c r="B505" s="111"/>
      <c r="C505" s="111"/>
      <c r="D505" s="111"/>
      <c r="E505" s="111"/>
      <c r="F505" s="111"/>
      <c r="G505" s="111"/>
      <c r="H505" s="112"/>
      <c r="I505" s="112"/>
      <c r="J505" s="112"/>
      <c r="K505" s="112"/>
      <c r="L505" s="112"/>
      <c r="M505" s="112"/>
      <c r="N505" s="112"/>
    </row>
    <row r="506" spans="2:14">
      <c r="B506" s="111"/>
      <c r="C506" s="111"/>
      <c r="D506" s="111"/>
      <c r="E506" s="111"/>
      <c r="F506" s="111"/>
      <c r="G506" s="111"/>
      <c r="H506" s="112"/>
      <c r="I506" s="112"/>
      <c r="J506" s="112"/>
      <c r="K506" s="112"/>
      <c r="L506" s="112"/>
      <c r="M506" s="112"/>
      <c r="N506" s="112"/>
    </row>
    <row r="507" spans="2:14">
      <c r="B507" s="111"/>
      <c r="C507" s="111"/>
      <c r="D507" s="111"/>
      <c r="E507" s="111"/>
      <c r="F507" s="111"/>
      <c r="G507" s="111"/>
      <c r="H507" s="112"/>
      <c r="I507" s="112"/>
      <c r="J507" s="112"/>
      <c r="K507" s="112"/>
      <c r="L507" s="112"/>
      <c r="M507" s="112"/>
      <c r="N507" s="112"/>
    </row>
    <row r="508" spans="2:14">
      <c r="B508" s="111"/>
      <c r="C508" s="111"/>
      <c r="D508" s="111"/>
      <c r="E508" s="111"/>
      <c r="F508" s="111"/>
      <c r="G508" s="111"/>
      <c r="H508" s="112"/>
      <c r="I508" s="112"/>
      <c r="J508" s="112"/>
      <c r="K508" s="112"/>
      <c r="L508" s="112"/>
      <c r="M508" s="112"/>
      <c r="N508" s="112"/>
    </row>
    <row r="509" spans="2:14">
      <c r="B509" s="111"/>
      <c r="C509" s="111"/>
      <c r="D509" s="111"/>
      <c r="E509" s="111"/>
      <c r="F509" s="111"/>
      <c r="G509" s="111"/>
      <c r="H509" s="112"/>
      <c r="I509" s="112"/>
      <c r="J509" s="112"/>
      <c r="K509" s="112"/>
      <c r="L509" s="112"/>
      <c r="M509" s="112"/>
      <c r="N509" s="112"/>
    </row>
    <row r="510" spans="2:14">
      <c r="B510" s="111"/>
      <c r="C510" s="111"/>
      <c r="D510" s="111"/>
      <c r="E510" s="111"/>
      <c r="F510" s="111"/>
      <c r="G510" s="111"/>
      <c r="H510" s="112"/>
      <c r="I510" s="112"/>
      <c r="J510" s="112"/>
      <c r="K510" s="112"/>
      <c r="L510" s="112"/>
      <c r="M510" s="112"/>
      <c r="N510" s="112"/>
    </row>
    <row r="511" spans="2:14">
      <c r="B511" s="111"/>
      <c r="C511" s="111"/>
      <c r="D511" s="111"/>
      <c r="E511" s="111"/>
      <c r="F511" s="111"/>
      <c r="G511" s="111"/>
      <c r="H511" s="112"/>
      <c r="I511" s="112"/>
      <c r="J511" s="112"/>
      <c r="K511" s="112"/>
      <c r="L511" s="112"/>
      <c r="M511" s="112"/>
      <c r="N511" s="112"/>
    </row>
    <row r="512" spans="2:14">
      <c r="B512" s="111"/>
      <c r="C512" s="111"/>
      <c r="D512" s="111"/>
      <c r="E512" s="111"/>
      <c r="F512" s="111"/>
      <c r="G512" s="111"/>
      <c r="H512" s="112"/>
      <c r="I512" s="112"/>
      <c r="J512" s="112"/>
      <c r="K512" s="112"/>
      <c r="L512" s="112"/>
      <c r="M512" s="112"/>
      <c r="N512" s="112"/>
    </row>
    <row r="513" spans="2:14">
      <c r="B513" s="111"/>
      <c r="C513" s="111"/>
      <c r="D513" s="111"/>
      <c r="E513" s="111"/>
      <c r="F513" s="111"/>
      <c r="G513" s="111"/>
      <c r="H513" s="112"/>
      <c r="I513" s="112"/>
      <c r="J513" s="112"/>
      <c r="K513" s="112"/>
      <c r="L513" s="112"/>
      <c r="M513" s="112"/>
      <c r="N513" s="112"/>
    </row>
    <row r="514" spans="2:14">
      <c r="B514" s="111"/>
      <c r="C514" s="111"/>
      <c r="D514" s="111"/>
      <c r="E514" s="111"/>
      <c r="F514" s="111"/>
      <c r="G514" s="111"/>
      <c r="H514" s="112"/>
      <c r="I514" s="112"/>
      <c r="J514" s="112"/>
      <c r="K514" s="112"/>
      <c r="L514" s="112"/>
      <c r="M514" s="112"/>
      <c r="N514" s="112"/>
    </row>
    <row r="515" spans="2:14">
      <c r="B515" s="111"/>
      <c r="C515" s="111"/>
      <c r="D515" s="111"/>
      <c r="E515" s="111"/>
      <c r="F515" s="111"/>
      <c r="G515" s="111"/>
      <c r="H515" s="112"/>
      <c r="I515" s="112"/>
      <c r="J515" s="112"/>
      <c r="K515" s="112"/>
      <c r="L515" s="112"/>
      <c r="M515" s="112"/>
      <c r="N515" s="112"/>
    </row>
    <row r="516" spans="2:14">
      <c r="B516" s="111"/>
      <c r="C516" s="111"/>
      <c r="D516" s="111"/>
      <c r="E516" s="111"/>
      <c r="F516" s="111"/>
      <c r="G516" s="111"/>
      <c r="H516" s="112"/>
      <c r="I516" s="112"/>
      <c r="J516" s="112"/>
      <c r="K516" s="112"/>
      <c r="L516" s="112"/>
      <c r="M516" s="112"/>
      <c r="N516" s="112"/>
    </row>
    <row r="517" spans="2:14">
      <c r="B517" s="111"/>
      <c r="C517" s="111"/>
      <c r="D517" s="111"/>
      <c r="E517" s="111"/>
      <c r="F517" s="111"/>
      <c r="G517" s="111"/>
      <c r="H517" s="112"/>
      <c r="I517" s="112"/>
      <c r="J517" s="112"/>
      <c r="K517" s="112"/>
      <c r="L517" s="112"/>
      <c r="M517" s="112"/>
      <c r="N517" s="112"/>
    </row>
    <row r="518" spans="2:14">
      <c r="B518" s="111"/>
      <c r="C518" s="111"/>
      <c r="D518" s="111"/>
      <c r="E518" s="111"/>
      <c r="F518" s="111"/>
      <c r="G518" s="111"/>
      <c r="H518" s="112"/>
      <c r="I518" s="112"/>
      <c r="J518" s="112"/>
      <c r="K518" s="112"/>
      <c r="L518" s="112"/>
      <c r="M518" s="112"/>
      <c r="N518" s="112"/>
    </row>
    <row r="519" spans="2:14">
      <c r="B519" s="111"/>
      <c r="C519" s="111"/>
      <c r="D519" s="111"/>
      <c r="E519" s="111"/>
      <c r="F519" s="111"/>
      <c r="G519" s="111"/>
      <c r="H519" s="112"/>
      <c r="I519" s="112"/>
      <c r="J519" s="112"/>
      <c r="K519" s="112"/>
      <c r="L519" s="112"/>
      <c r="M519" s="112"/>
      <c r="N519" s="112"/>
    </row>
    <row r="520" spans="2:14">
      <c r="B520" s="111"/>
      <c r="C520" s="111"/>
      <c r="D520" s="111"/>
      <c r="E520" s="111"/>
      <c r="F520" s="111"/>
      <c r="G520" s="111"/>
      <c r="H520" s="112"/>
      <c r="I520" s="112"/>
      <c r="J520" s="112"/>
      <c r="K520" s="112"/>
      <c r="L520" s="112"/>
      <c r="M520" s="112"/>
      <c r="N520" s="112"/>
    </row>
    <row r="521" spans="2:14">
      <c r="B521" s="111"/>
      <c r="C521" s="111"/>
      <c r="D521" s="111"/>
      <c r="E521" s="111"/>
      <c r="F521" s="111"/>
      <c r="G521" s="111"/>
      <c r="H521" s="112"/>
      <c r="I521" s="112"/>
      <c r="J521" s="112"/>
      <c r="K521" s="112"/>
      <c r="L521" s="112"/>
      <c r="M521" s="112"/>
      <c r="N521" s="112"/>
    </row>
    <row r="522" spans="2:14">
      <c r="B522" s="111"/>
      <c r="C522" s="111"/>
      <c r="D522" s="111"/>
      <c r="E522" s="111"/>
      <c r="F522" s="111"/>
      <c r="G522" s="111"/>
      <c r="H522" s="112"/>
      <c r="I522" s="112"/>
      <c r="J522" s="112"/>
      <c r="K522" s="112"/>
      <c r="L522" s="112"/>
      <c r="M522" s="112"/>
      <c r="N522" s="112"/>
    </row>
    <row r="523" spans="2:14">
      <c r="B523" s="111"/>
      <c r="C523" s="111"/>
      <c r="D523" s="111"/>
      <c r="E523" s="111"/>
      <c r="F523" s="111"/>
      <c r="G523" s="111"/>
      <c r="H523" s="112"/>
      <c r="I523" s="112"/>
      <c r="J523" s="112"/>
      <c r="K523" s="112"/>
      <c r="L523" s="112"/>
      <c r="M523" s="112"/>
      <c r="N523" s="112"/>
    </row>
    <row r="524" spans="2:14">
      <c r="B524" s="111"/>
      <c r="C524" s="111"/>
      <c r="D524" s="111"/>
      <c r="E524" s="111"/>
      <c r="F524" s="111"/>
      <c r="G524" s="111"/>
      <c r="H524" s="112"/>
      <c r="I524" s="112"/>
      <c r="J524" s="112"/>
      <c r="K524" s="112"/>
      <c r="L524" s="112"/>
      <c r="M524" s="112"/>
      <c r="N524" s="112"/>
    </row>
    <row r="525" spans="2:14">
      <c r="B525" s="111"/>
      <c r="C525" s="111"/>
      <c r="D525" s="111"/>
      <c r="E525" s="111"/>
      <c r="F525" s="111"/>
      <c r="G525" s="111"/>
      <c r="H525" s="112"/>
      <c r="I525" s="112"/>
      <c r="J525" s="112"/>
      <c r="K525" s="112"/>
      <c r="L525" s="112"/>
      <c r="M525" s="112"/>
      <c r="N525" s="112"/>
    </row>
    <row r="526" spans="2:14">
      <c r="B526" s="111"/>
      <c r="C526" s="111"/>
      <c r="D526" s="111"/>
      <c r="E526" s="111"/>
      <c r="F526" s="111"/>
      <c r="G526" s="111"/>
      <c r="H526" s="112"/>
      <c r="I526" s="112"/>
      <c r="J526" s="112"/>
      <c r="K526" s="112"/>
      <c r="L526" s="112"/>
      <c r="M526" s="112"/>
      <c r="N526" s="112"/>
    </row>
    <row r="527" spans="2:14">
      <c r="B527" s="111"/>
      <c r="C527" s="111"/>
      <c r="D527" s="111"/>
      <c r="E527" s="111"/>
      <c r="F527" s="111"/>
      <c r="G527" s="111"/>
      <c r="H527" s="112"/>
      <c r="I527" s="112"/>
      <c r="J527" s="112"/>
      <c r="K527" s="112"/>
      <c r="L527" s="112"/>
      <c r="M527" s="112"/>
      <c r="N527" s="112"/>
    </row>
    <row r="528" spans="2:14">
      <c r="B528" s="111"/>
      <c r="C528" s="111"/>
      <c r="D528" s="111"/>
      <c r="E528" s="111"/>
      <c r="F528" s="111"/>
      <c r="G528" s="111"/>
      <c r="H528" s="112"/>
      <c r="I528" s="112"/>
      <c r="J528" s="112"/>
      <c r="K528" s="112"/>
      <c r="L528" s="112"/>
      <c r="M528" s="112"/>
      <c r="N528" s="112"/>
    </row>
    <row r="529" spans="2:14">
      <c r="B529" s="111"/>
      <c r="C529" s="111"/>
      <c r="D529" s="111"/>
      <c r="E529" s="111"/>
      <c r="F529" s="111"/>
      <c r="G529" s="111"/>
      <c r="H529" s="112"/>
      <c r="I529" s="112"/>
      <c r="J529" s="112"/>
      <c r="K529" s="112"/>
      <c r="L529" s="112"/>
      <c r="M529" s="112"/>
      <c r="N529" s="112"/>
    </row>
    <row r="530" spans="2:14">
      <c r="B530" s="111"/>
      <c r="C530" s="111"/>
      <c r="D530" s="111"/>
      <c r="E530" s="111"/>
      <c r="F530" s="111"/>
      <c r="G530" s="111"/>
      <c r="H530" s="112"/>
      <c r="I530" s="112"/>
      <c r="J530" s="112"/>
      <c r="K530" s="112"/>
      <c r="L530" s="112"/>
      <c r="M530" s="112"/>
      <c r="N530" s="112"/>
    </row>
    <row r="531" spans="2:14">
      <c r="B531" s="111"/>
      <c r="C531" s="111"/>
      <c r="D531" s="111"/>
      <c r="E531" s="111"/>
      <c r="F531" s="111"/>
      <c r="G531" s="111"/>
      <c r="H531" s="112"/>
      <c r="I531" s="112"/>
      <c r="J531" s="112"/>
      <c r="K531" s="112"/>
      <c r="L531" s="112"/>
      <c r="M531" s="112"/>
      <c r="N531" s="112"/>
    </row>
    <row r="532" spans="2:14">
      <c r="B532" s="111"/>
      <c r="C532" s="111"/>
      <c r="D532" s="111"/>
      <c r="E532" s="111"/>
      <c r="F532" s="111"/>
      <c r="G532" s="111"/>
      <c r="H532" s="112"/>
      <c r="I532" s="112"/>
      <c r="J532" s="112"/>
      <c r="K532" s="112"/>
      <c r="L532" s="112"/>
      <c r="M532" s="112"/>
      <c r="N532" s="112"/>
    </row>
    <row r="533" spans="2:14">
      <c r="B533" s="111"/>
      <c r="C533" s="111"/>
      <c r="D533" s="111"/>
      <c r="E533" s="111"/>
      <c r="F533" s="111"/>
      <c r="G533" s="111"/>
      <c r="H533" s="112"/>
      <c r="I533" s="112"/>
      <c r="J533" s="112"/>
      <c r="K533" s="112"/>
      <c r="L533" s="112"/>
      <c r="M533" s="112"/>
      <c r="N533" s="112"/>
    </row>
    <row r="534" spans="2:14">
      <c r="B534" s="111"/>
      <c r="C534" s="111"/>
      <c r="D534" s="111"/>
      <c r="E534" s="111"/>
      <c r="F534" s="111"/>
      <c r="G534" s="111"/>
      <c r="H534" s="112"/>
      <c r="I534" s="112"/>
      <c r="J534" s="112"/>
      <c r="K534" s="112"/>
      <c r="L534" s="112"/>
      <c r="M534" s="112"/>
      <c r="N534" s="112"/>
    </row>
    <row r="535" spans="2:14">
      <c r="B535" s="111"/>
      <c r="C535" s="111"/>
      <c r="D535" s="111"/>
      <c r="E535" s="111"/>
      <c r="F535" s="111"/>
      <c r="G535" s="111"/>
      <c r="H535" s="112"/>
      <c r="I535" s="112"/>
      <c r="J535" s="112"/>
      <c r="K535" s="112"/>
      <c r="L535" s="112"/>
      <c r="M535" s="112"/>
      <c r="N535" s="112"/>
    </row>
    <row r="536" spans="2:14">
      <c r="B536" s="111"/>
      <c r="C536" s="111"/>
      <c r="D536" s="111"/>
      <c r="E536" s="111"/>
      <c r="F536" s="111"/>
      <c r="G536" s="111"/>
      <c r="H536" s="112"/>
      <c r="I536" s="112"/>
      <c r="J536" s="112"/>
      <c r="K536" s="112"/>
      <c r="L536" s="112"/>
      <c r="M536" s="112"/>
      <c r="N536" s="112"/>
    </row>
    <row r="537" spans="2:14">
      <c r="B537" s="111"/>
      <c r="C537" s="111"/>
      <c r="D537" s="111"/>
      <c r="E537" s="111"/>
      <c r="F537" s="111"/>
      <c r="G537" s="111"/>
      <c r="H537" s="112"/>
      <c r="I537" s="112"/>
      <c r="J537" s="112"/>
      <c r="K537" s="112"/>
      <c r="L537" s="112"/>
      <c r="M537" s="112"/>
      <c r="N537" s="112"/>
    </row>
    <row r="538" spans="2:14">
      <c r="B538" s="111"/>
      <c r="C538" s="111"/>
      <c r="D538" s="111"/>
      <c r="E538" s="111"/>
      <c r="F538" s="111"/>
      <c r="G538" s="111"/>
      <c r="H538" s="112"/>
      <c r="I538" s="112"/>
      <c r="J538" s="112"/>
      <c r="K538" s="112"/>
      <c r="L538" s="112"/>
      <c r="M538" s="112"/>
      <c r="N538" s="112"/>
    </row>
    <row r="539" spans="2:14">
      <c r="B539" s="111"/>
      <c r="C539" s="111"/>
      <c r="D539" s="111"/>
      <c r="E539" s="111"/>
      <c r="F539" s="111"/>
      <c r="G539" s="111"/>
      <c r="H539" s="112"/>
      <c r="I539" s="112"/>
      <c r="J539" s="112"/>
      <c r="K539" s="112"/>
      <c r="L539" s="112"/>
      <c r="M539" s="112"/>
      <c r="N539" s="112"/>
    </row>
    <row r="540" spans="2:14">
      <c r="B540" s="111"/>
      <c r="C540" s="111"/>
      <c r="D540" s="111"/>
      <c r="E540" s="111"/>
      <c r="F540" s="111"/>
      <c r="G540" s="111"/>
      <c r="H540" s="112"/>
      <c r="I540" s="112"/>
      <c r="J540" s="112"/>
      <c r="K540" s="112"/>
      <c r="L540" s="112"/>
      <c r="M540" s="112"/>
      <c r="N540" s="112"/>
    </row>
    <row r="541" spans="2:14">
      <c r="B541" s="111"/>
      <c r="C541" s="111"/>
      <c r="D541" s="111"/>
      <c r="E541" s="111"/>
      <c r="F541" s="111"/>
      <c r="G541" s="111"/>
      <c r="H541" s="112"/>
      <c r="I541" s="112"/>
      <c r="J541" s="112"/>
      <c r="K541" s="112"/>
      <c r="L541" s="112"/>
      <c r="M541" s="112"/>
      <c r="N541" s="112"/>
    </row>
    <row r="542" spans="2:14">
      <c r="B542" s="111"/>
      <c r="C542" s="111"/>
      <c r="D542" s="111"/>
      <c r="E542" s="111"/>
      <c r="F542" s="111"/>
      <c r="G542" s="111"/>
      <c r="H542" s="112"/>
      <c r="I542" s="112"/>
      <c r="J542" s="112"/>
      <c r="K542" s="112"/>
      <c r="L542" s="112"/>
      <c r="M542" s="112"/>
      <c r="N542" s="112"/>
    </row>
    <row r="543" spans="2:14">
      <c r="B543" s="111"/>
      <c r="C543" s="111"/>
      <c r="D543" s="111"/>
      <c r="E543" s="111"/>
      <c r="F543" s="111"/>
      <c r="G543" s="111"/>
      <c r="H543" s="112"/>
      <c r="I543" s="112"/>
      <c r="J543" s="112"/>
      <c r="K543" s="112"/>
      <c r="L543" s="112"/>
      <c r="M543" s="112"/>
      <c r="N543" s="112"/>
    </row>
    <row r="544" spans="2:14">
      <c r="B544" s="111"/>
      <c r="C544" s="111"/>
      <c r="D544" s="111"/>
      <c r="E544" s="111"/>
      <c r="F544" s="111"/>
      <c r="G544" s="111"/>
      <c r="H544" s="112"/>
      <c r="I544" s="112"/>
      <c r="J544" s="112"/>
      <c r="K544" s="112"/>
      <c r="L544" s="112"/>
      <c r="M544" s="112"/>
      <c r="N544" s="112"/>
    </row>
    <row r="545" spans="2:14">
      <c r="B545" s="111"/>
      <c r="C545" s="111"/>
      <c r="D545" s="111"/>
      <c r="E545" s="111"/>
      <c r="F545" s="111"/>
      <c r="G545" s="111"/>
      <c r="H545" s="112"/>
      <c r="I545" s="112"/>
      <c r="J545" s="112"/>
      <c r="K545" s="112"/>
      <c r="L545" s="112"/>
      <c r="M545" s="112"/>
      <c r="N545" s="112"/>
    </row>
    <row r="546" spans="2:14">
      <c r="B546" s="111"/>
      <c r="C546" s="111"/>
      <c r="D546" s="111"/>
      <c r="E546" s="111"/>
      <c r="F546" s="111"/>
      <c r="G546" s="111"/>
      <c r="H546" s="112"/>
      <c r="I546" s="112"/>
      <c r="J546" s="112"/>
      <c r="K546" s="112"/>
      <c r="L546" s="112"/>
      <c r="M546" s="112"/>
      <c r="N546" s="112"/>
    </row>
    <row r="547" spans="2:14">
      <c r="B547" s="111"/>
      <c r="C547" s="111"/>
      <c r="D547" s="111"/>
      <c r="E547" s="111"/>
      <c r="F547" s="111"/>
      <c r="G547" s="111"/>
      <c r="H547" s="112"/>
      <c r="I547" s="112"/>
      <c r="J547" s="112"/>
      <c r="K547" s="112"/>
      <c r="L547" s="112"/>
      <c r="M547" s="112"/>
      <c r="N547" s="112"/>
    </row>
    <row r="548" spans="2:14">
      <c r="B548" s="111"/>
      <c r="C548" s="111"/>
      <c r="D548" s="111"/>
      <c r="E548" s="111"/>
      <c r="F548" s="111"/>
      <c r="G548" s="111"/>
      <c r="H548" s="112"/>
      <c r="I548" s="112"/>
      <c r="J548" s="112"/>
      <c r="K548" s="112"/>
      <c r="L548" s="112"/>
      <c r="M548" s="112"/>
      <c r="N548" s="112"/>
    </row>
    <row r="549" spans="2:14">
      <c r="B549" s="111"/>
      <c r="C549" s="111"/>
      <c r="D549" s="111"/>
      <c r="E549" s="111"/>
      <c r="F549" s="111"/>
      <c r="G549" s="111"/>
      <c r="H549" s="112"/>
      <c r="I549" s="112"/>
      <c r="J549" s="112"/>
      <c r="K549" s="112"/>
      <c r="L549" s="112"/>
      <c r="M549" s="112"/>
      <c r="N549" s="112"/>
    </row>
    <row r="550" spans="2:14">
      <c r="B550" s="111"/>
      <c r="C550" s="111"/>
      <c r="D550" s="111"/>
      <c r="E550" s="111"/>
      <c r="F550" s="111"/>
      <c r="G550" s="111"/>
      <c r="H550" s="112"/>
      <c r="I550" s="112"/>
      <c r="J550" s="112"/>
      <c r="K550" s="112"/>
      <c r="L550" s="112"/>
      <c r="M550" s="112"/>
      <c r="N550" s="112"/>
    </row>
    <row r="551" spans="2:14">
      <c r="B551" s="111"/>
      <c r="C551" s="111"/>
      <c r="D551" s="111"/>
      <c r="E551" s="111"/>
      <c r="F551" s="111"/>
      <c r="G551" s="111"/>
      <c r="H551" s="112"/>
      <c r="I551" s="112"/>
      <c r="J551" s="112"/>
      <c r="K551" s="112"/>
      <c r="L551" s="112"/>
      <c r="M551" s="112"/>
      <c r="N551" s="112"/>
    </row>
    <row r="552" spans="2:14">
      <c r="B552" s="111"/>
      <c r="C552" s="111"/>
      <c r="D552" s="111"/>
      <c r="E552" s="111"/>
      <c r="F552" s="111"/>
      <c r="G552" s="111"/>
      <c r="H552" s="112"/>
      <c r="I552" s="112"/>
      <c r="J552" s="112"/>
      <c r="K552" s="112"/>
      <c r="L552" s="112"/>
      <c r="M552" s="112"/>
      <c r="N552" s="112"/>
    </row>
    <row r="553" spans="2:14">
      <c r="B553" s="111"/>
      <c r="C553" s="111"/>
      <c r="D553" s="111"/>
      <c r="E553" s="111"/>
      <c r="F553" s="111"/>
      <c r="G553" s="111"/>
      <c r="H553" s="112"/>
      <c r="I553" s="112"/>
      <c r="J553" s="112"/>
      <c r="K553" s="112"/>
      <c r="L553" s="112"/>
      <c r="M553" s="112"/>
      <c r="N553" s="112"/>
    </row>
    <row r="554" spans="2:14">
      <c r="B554" s="111"/>
      <c r="C554" s="111"/>
      <c r="D554" s="111"/>
      <c r="E554" s="111"/>
      <c r="F554" s="111"/>
      <c r="G554" s="111"/>
      <c r="H554" s="112"/>
      <c r="I554" s="112"/>
      <c r="J554" s="112"/>
      <c r="K554" s="112"/>
      <c r="L554" s="112"/>
      <c r="M554" s="112"/>
      <c r="N554" s="112"/>
    </row>
    <row r="555" spans="2:14">
      <c r="B555" s="111"/>
      <c r="C555" s="111"/>
      <c r="D555" s="111"/>
      <c r="E555" s="111"/>
      <c r="F555" s="111"/>
      <c r="G555" s="111"/>
      <c r="H555" s="112"/>
      <c r="I555" s="112"/>
      <c r="J555" s="112"/>
      <c r="K555" s="112"/>
      <c r="L555" s="112"/>
      <c r="M555" s="112"/>
      <c r="N555" s="112"/>
    </row>
    <row r="556" spans="2:14">
      <c r="B556" s="111"/>
      <c r="C556" s="111"/>
      <c r="D556" s="111"/>
      <c r="E556" s="111"/>
      <c r="F556" s="111"/>
      <c r="G556" s="111"/>
      <c r="H556" s="112"/>
      <c r="I556" s="112"/>
      <c r="J556" s="112"/>
      <c r="K556" s="112"/>
      <c r="L556" s="112"/>
      <c r="M556" s="112"/>
      <c r="N556" s="112"/>
    </row>
    <row r="557" spans="2:14">
      <c r="B557" s="111"/>
      <c r="C557" s="111"/>
      <c r="D557" s="111"/>
      <c r="E557" s="111"/>
      <c r="F557" s="111"/>
      <c r="G557" s="111"/>
      <c r="H557" s="112"/>
      <c r="I557" s="112"/>
      <c r="J557" s="112"/>
      <c r="K557" s="112"/>
      <c r="L557" s="112"/>
      <c r="M557" s="112"/>
      <c r="N557" s="112"/>
    </row>
    <row r="558" spans="2:14">
      <c r="B558" s="111"/>
      <c r="C558" s="111"/>
      <c r="D558" s="111"/>
      <c r="E558" s="111"/>
      <c r="F558" s="111"/>
      <c r="G558" s="111"/>
      <c r="H558" s="112"/>
      <c r="I558" s="112"/>
      <c r="J558" s="112"/>
      <c r="K558" s="112"/>
      <c r="L558" s="112"/>
      <c r="M558" s="112"/>
      <c r="N558" s="112"/>
    </row>
    <row r="559" spans="2:14">
      <c r="B559" s="111"/>
      <c r="C559" s="111"/>
      <c r="D559" s="111"/>
      <c r="E559" s="111"/>
      <c r="F559" s="111"/>
      <c r="G559" s="111"/>
      <c r="H559" s="112"/>
      <c r="I559" s="112"/>
      <c r="J559" s="112"/>
      <c r="K559" s="112"/>
      <c r="L559" s="112"/>
      <c r="M559" s="112"/>
      <c r="N559" s="112"/>
    </row>
    <row r="560" spans="2:14">
      <c r="B560" s="111"/>
      <c r="C560" s="111"/>
      <c r="D560" s="111"/>
      <c r="E560" s="111"/>
      <c r="F560" s="111"/>
      <c r="G560" s="111"/>
      <c r="H560" s="112"/>
      <c r="I560" s="112"/>
      <c r="J560" s="112"/>
      <c r="K560" s="112"/>
      <c r="L560" s="112"/>
      <c r="M560" s="112"/>
      <c r="N560" s="112"/>
    </row>
    <row r="561" spans="2:14">
      <c r="B561" s="111"/>
      <c r="C561" s="111"/>
      <c r="D561" s="111"/>
      <c r="E561" s="111"/>
      <c r="F561" s="111"/>
      <c r="G561" s="111"/>
      <c r="H561" s="112"/>
      <c r="I561" s="112"/>
      <c r="J561" s="112"/>
      <c r="K561" s="112"/>
      <c r="L561" s="112"/>
      <c r="M561" s="112"/>
      <c r="N561" s="112"/>
    </row>
    <row r="562" spans="2:14">
      <c r="B562" s="111"/>
      <c r="C562" s="111"/>
      <c r="D562" s="111"/>
      <c r="E562" s="111"/>
      <c r="F562" s="111"/>
      <c r="G562" s="111"/>
      <c r="H562" s="112"/>
      <c r="I562" s="112"/>
      <c r="J562" s="112"/>
      <c r="K562" s="112"/>
      <c r="L562" s="112"/>
      <c r="M562" s="112"/>
      <c r="N562" s="112"/>
    </row>
    <row r="563" spans="2:14">
      <c r="B563" s="111"/>
      <c r="C563" s="111"/>
      <c r="D563" s="111"/>
      <c r="E563" s="111"/>
      <c r="F563" s="111"/>
      <c r="G563" s="111"/>
      <c r="H563" s="112"/>
      <c r="I563" s="112"/>
      <c r="J563" s="112"/>
      <c r="K563" s="112"/>
      <c r="L563" s="112"/>
      <c r="M563" s="112"/>
      <c r="N563" s="112"/>
    </row>
    <row r="564" spans="2:14">
      <c r="B564" s="111"/>
      <c r="C564" s="111"/>
      <c r="D564" s="111"/>
      <c r="E564" s="111"/>
      <c r="F564" s="111"/>
      <c r="G564" s="111"/>
      <c r="H564" s="112"/>
      <c r="I564" s="112"/>
      <c r="J564" s="112"/>
      <c r="K564" s="112"/>
      <c r="L564" s="112"/>
      <c r="M564" s="112"/>
      <c r="N564" s="112"/>
    </row>
    <row r="565" spans="2:14">
      <c r="B565" s="111"/>
      <c r="C565" s="111"/>
      <c r="D565" s="111"/>
      <c r="E565" s="111"/>
      <c r="F565" s="111"/>
      <c r="G565" s="111"/>
      <c r="H565" s="112"/>
      <c r="I565" s="112"/>
      <c r="J565" s="112"/>
      <c r="K565" s="112"/>
      <c r="L565" s="112"/>
      <c r="M565" s="112"/>
      <c r="N565" s="112"/>
    </row>
    <row r="566" spans="2:14">
      <c r="B566" s="111"/>
      <c r="C566" s="111"/>
      <c r="D566" s="111"/>
      <c r="E566" s="111"/>
      <c r="F566" s="111"/>
      <c r="G566" s="111"/>
      <c r="H566" s="112"/>
      <c r="I566" s="112"/>
      <c r="J566" s="112"/>
      <c r="K566" s="112"/>
      <c r="L566" s="112"/>
      <c r="M566" s="112"/>
      <c r="N566" s="112"/>
    </row>
    <row r="567" spans="2:14">
      <c r="B567" s="111"/>
      <c r="C567" s="111"/>
      <c r="D567" s="111"/>
      <c r="E567" s="111"/>
      <c r="F567" s="111"/>
      <c r="G567" s="111"/>
      <c r="H567" s="112"/>
      <c r="I567" s="112"/>
      <c r="J567" s="112"/>
      <c r="K567" s="112"/>
      <c r="L567" s="112"/>
      <c r="M567" s="112"/>
      <c r="N567" s="112"/>
    </row>
    <row r="568" spans="2:14">
      <c r="B568" s="111"/>
      <c r="C568" s="111"/>
      <c r="D568" s="111"/>
      <c r="E568" s="111"/>
      <c r="F568" s="111"/>
      <c r="G568" s="111"/>
      <c r="H568" s="112"/>
      <c r="I568" s="112"/>
      <c r="J568" s="112"/>
      <c r="K568" s="112"/>
      <c r="L568" s="112"/>
      <c r="M568" s="112"/>
      <c r="N568" s="112"/>
    </row>
    <row r="569" spans="2:14">
      <c r="B569" s="111"/>
      <c r="C569" s="111"/>
      <c r="D569" s="111"/>
      <c r="E569" s="111"/>
      <c r="F569" s="111"/>
      <c r="G569" s="111"/>
      <c r="H569" s="112"/>
      <c r="I569" s="112"/>
      <c r="J569" s="112"/>
      <c r="K569" s="112"/>
      <c r="L569" s="112"/>
      <c r="M569" s="112"/>
      <c r="N569" s="112"/>
    </row>
    <row r="570" spans="2:14">
      <c r="B570" s="111"/>
      <c r="C570" s="111"/>
      <c r="D570" s="111"/>
      <c r="E570" s="111"/>
      <c r="F570" s="111"/>
      <c r="G570" s="111"/>
      <c r="H570" s="112"/>
      <c r="I570" s="112"/>
      <c r="J570" s="112"/>
      <c r="K570" s="112"/>
      <c r="L570" s="112"/>
      <c r="M570" s="112"/>
      <c r="N570" s="112"/>
    </row>
    <row r="571" spans="2:14">
      <c r="B571" s="111"/>
      <c r="C571" s="111"/>
      <c r="D571" s="111"/>
      <c r="E571" s="111"/>
      <c r="F571" s="111"/>
      <c r="G571" s="111"/>
      <c r="H571" s="112"/>
      <c r="I571" s="112"/>
      <c r="J571" s="112"/>
      <c r="K571" s="112"/>
      <c r="L571" s="112"/>
      <c r="M571" s="112"/>
      <c r="N571" s="112"/>
    </row>
    <row r="572" spans="2:14">
      <c r="B572" s="111"/>
      <c r="C572" s="111"/>
      <c r="D572" s="111"/>
      <c r="E572" s="111"/>
      <c r="F572" s="111"/>
      <c r="G572" s="111"/>
      <c r="H572" s="112"/>
      <c r="I572" s="112"/>
      <c r="J572" s="112"/>
      <c r="K572" s="112"/>
      <c r="L572" s="112"/>
      <c r="M572" s="112"/>
      <c r="N572" s="112"/>
    </row>
    <row r="573" spans="2:14">
      <c r="B573" s="111"/>
      <c r="C573" s="111"/>
      <c r="D573" s="111"/>
      <c r="E573" s="111"/>
      <c r="F573" s="111"/>
      <c r="G573" s="111"/>
      <c r="H573" s="112"/>
      <c r="I573" s="112"/>
      <c r="J573" s="112"/>
      <c r="K573" s="112"/>
      <c r="L573" s="112"/>
      <c r="M573" s="112"/>
      <c r="N573" s="11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4 B76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125</v>
      </c>
      <c r="C1" s="67" t="s" vm="1">
        <v>202</v>
      </c>
    </row>
    <row r="2" spans="2:15">
      <c r="B2" s="46" t="s">
        <v>124</v>
      </c>
      <c r="C2" s="67" t="s">
        <v>203</v>
      </c>
    </row>
    <row r="3" spans="2:15">
      <c r="B3" s="46" t="s">
        <v>126</v>
      </c>
      <c r="C3" s="67" t="s">
        <v>204</v>
      </c>
    </row>
    <row r="4" spans="2:15">
      <c r="B4" s="46" t="s">
        <v>127</v>
      </c>
      <c r="C4" s="67">
        <v>2142</v>
      </c>
    </row>
    <row r="6" spans="2:15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73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180</v>
      </c>
      <c r="K8" s="29" t="s">
        <v>179</v>
      </c>
      <c r="L8" s="29" t="s">
        <v>46</v>
      </c>
      <c r="M8" s="29" t="s">
        <v>45</v>
      </c>
      <c r="N8" s="29" t="s">
        <v>128</v>
      </c>
      <c r="O8" s="19" t="s">
        <v>130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187</v>
      </c>
      <c r="K9" s="31"/>
      <c r="L9" s="31" t="s">
        <v>183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44384.530482210008</v>
      </c>
      <c r="M11" s="70"/>
      <c r="N11" s="80">
        <f>IFERROR(L11/$L$11,0)</f>
        <v>1</v>
      </c>
      <c r="O11" s="80">
        <f>L11/'סכום נכסי הקרן'!$C$42</f>
        <v>1.3936682112341791E-2</v>
      </c>
    </row>
    <row r="12" spans="2:15" s="4" customFormat="1" ht="18" customHeight="1">
      <c r="B12" s="71" t="s">
        <v>174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44384.530482210008</v>
      </c>
      <c r="M12" s="70"/>
      <c r="N12" s="80">
        <f t="shared" ref="N12:N15" si="0">IFERROR(L12/$L$11,0)</f>
        <v>1</v>
      </c>
      <c r="O12" s="80">
        <f>L12/'סכום נכסי הקרן'!$C$42</f>
        <v>1.3936682112341791E-2</v>
      </c>
    </row>
    <row r="13" spans="2:15">
      <c r="B13" s="72" t="s">
        <v>26</v>
      </c>
      <c r="C13" s="73"/>
      <c r="D13" s="73"/>
      <c r="E13" s="73"/>
      <c r="F13" s="73"/>
      <c r="G13" s="73"/>
      <c r="H13" s="73"/>
      <c r="I13" s="73"/>
      <c r="J13" s="81"/>
      <c r="K13" s="83"/>
      <c r="L13" s="81">
        <v>44384.530482210008</v>
      </c>
      <c r="M13" s="73"/>
      <c r="N13" s="84">
        <f t="shared" si="0"/>
        <v>1</v>
      </c>
      <c r="O13" s="84">
        <f>L13/'סכום נכסי הקרן'!$C$42</f>
        <v>1.3936682112341791E-2</v>
      </c>
    </row>
    <row r="14" spans="2:15">
      <c r="B14" s="74" t="s">
        <v>1006</v>
      </c>
      <c r="C14" s="70" t="s">
        <v>1007</v>
      </c>
      <c r="D14" s="75" t="s">
        <v>104</v>
      </c>
      <c r="E14" s="70"/>
      <c r="F14" s="75" t="s">
        <v>893</v>
      </c>
      <c r="G14" s="70" t="s">
        <v>210</v>
      </c>
      <c r="H14" s="70"/>
      <c r="I14" s="75" t="s">
        <v>111</v>
      </c>
      <c r="J14" s="77">
        <v>310899.99853399995</v>
      </c>
      <c r="K14" s="79">
        <v>1469.4</v>
      </c>
      <c r="L14" s="77">
        <v>16514.637950989996</v>
      </c>
      <c r="M14" s="80">
        <v>4.973059206708466E-4</v>
      </c>
      <c r="N14" s="80">
        <f t="shared" si="0"/>
        <v>0.37208094287736837</v>
      </c>
      <c r="O14" s="80">
        <f>L14/'סכום נכסי הקרן'!$C$42</f>
        <v>5.185573820942287E-3</v>
      </c>
    </row>
    <row r="15" spans="2:15">
      <c r="B15" s="74" t="s">
        <v>1008</v>
      </c>
      <c r="C15" s="70" t="s">
        <v>1009</v>
      </c>
      <c r="D15" s="75" t="s">
        <v>104</v>
      </c>
      <c r="E15" s="70"/>
      <c r="F15" s="75" t="s">
        <v>893</v>
      </c>
      <c r="G15" s="70" t="s">
        <v>210</v>
      </c>
      <c r="H15" s="70"/>
      <c r="I15" s="75" t="s">
        <v>111</v>
      </c>
      <c r="J15" s="77">
        <v>63502.493228000014</v>
      </c>
      <c r="K15" s="79">
        <v>12140.49</v>
      </c>
      <c r="L15" s="77">
        <v>27869.892531220008</v>
      </c>
      <c r="M15" s="80">
        <v>6.2648821379424578E-4</v>
      </c>
      <c r="N15" s="80">
        <f t="shared" si="0"/>
        <v>0.62791905712263152</v>
      </c>
      <c r="O15" s="80">
        <f>L15/'סכום נכסי הקרן'!$C$42</f>
        <v>8.7511082913995022E-3</v>
      </c>
    </row>
    <row r="16" spans="2:15">
      <c r="B16" s="76"/>
      <c r="C16" s="70"/>
      <c r="D16" s="70"/>
      <c r="E16" s="70"/>
      <c r="F16" s="70"/>
      <c r="G16" s="70"/>
      <c r="H16" s="70"/>
      <c r="I16" s="70"/>
      <c r="J16" s="77"/>
      <c r="K16" s="79"/>
      <c r="L16" s="70"/>
      <c r="M16" s="70"/>
      <c r="N16" s="80"/>
      <c r="O16" s="70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120" t="s">
        <v>195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20" t="s">
        <v>92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0" t="s">
        <v>178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0" t="s">
        <v>186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2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2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2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2:15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2:15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2:15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2:15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2:15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2:15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2:15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2:15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2:15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2:15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2:15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2:15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2:15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2:15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2:15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2:15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2:15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2:15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2:15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2:15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2:15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2:15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2:15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2:15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2:15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8 B20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202</v>
      </c>
    </row>
    <row r="2" spans="2:12">
      <c r="B2" s="46" t="s">
        <v>124</v>
      </c>
      <c r="C2" s="67" t="s">
        <v>203</v>
      </c>
    </row>
    <row r="3" spans="2:12">
      <c r="B3" s="46" t="s">
        <v>126</v>
      </c>
      <c r="C3" s="67" t="s">
        <v>204</v>
      </c>
    </row>
    <row r="4" spans="2:12">
      <c r="B4" s="46" t="s">
        <v>127</v>
      </c>
      <c r="C4" s="67">
        <v>2142</v>
      </c>
    </row>
    <row r="6" spans="2:12" ht="26.25" customHeight="1">
      <c r="B6" s="137" t="s">
        <v>152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74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180</v>
      </c>
      <c r="H8" s="29" t="s">
        <v>179</v>
      </c>
      <c r="I8" s="29" t="s">
        <v>46</v>
      </c>
      <c r="J8" s="29" t="s">
        <v>45</v>
      </c>
      <c r="K8" s="29" t="s">
        <v>128</v>
      </c>
      <c r="L8" s="65" t="s">
        <v>130</v>
      </c>
    </row>
    <row r="9" spans="2:12" s="3" customFormat="1" ht="25.5">
      <c r="B9" s="14"/>
      <c r="C9" s="15"/>
      <c r="D9" s="15"/>
      <c r="E9" s="15"/>
      <c r="F9" s="15"/>
      <c r="G9" s="15" t="s">
        <v>187</v>
      </c>
      <c r="H9" s="15"/>
      <c r="I9" s="15" t="s">
        <v>183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36</v>
      </c>
      <c r="C11" s="70"/>
      <c r="D11" s="70"/>
      <c r="E11" s="70"/>
      <c r="F11" s="70"/>
      <c r="G11" s="77"/>
      <c r="H11" s="79"/>
      <c r="I11" s="77">
        <v>151.59184178799998</v>
      </c>
      <c r="J11" s="70"/>
      <c r="K11" s="80">
        <f>IFERROR(I11/$I$11,0)</f>
        <v>1</v>
      </c>
      <c r="L11" s="80">
        <f>I11/'סכום נכסי הקרן'!$C$42</f>
        <v>4.759963182826871E-5</v>
      </c>
    </row>
    <row r="12" spans="2:12" s="4" customFormat="1" ht="18" customHeight="1">
      <c r="B12" s="71" t="s">
        <v>22</v>
      </c>
      <c r="C12" s="70"/>
      <c r="D12" s="70"/>
      <c r="E12" s="70"/>
      <c r="F12" s="70"/>
      <c r="G12" s="77"/>
      <c r="H12" s="79"/>
      <c r="I12" s="77">
        <v>143.62301915999998</v>
      </c>
      <c r="J12" s="70"/>
      <c r="K12" s="80">
        <f t="shared" ref="K12:K21" si="0">IFERROR(I12/$I$11,0)</f>
        <v>0.94743237806197822</v>
      </c>
      <c r="L12" s="80">
        <f>I12/'סכום נכסי הקרן'!$C$42</f>
        <v>4.5097432377931248E-5</v>
      </c>
    </row>
    <row r="13" spans="2:12">
      <c r="B13" s="72" t="s">
        <v>1010</v>
      </c>
      <c r="C13" s="73"/>
      <c r="D13" s="73"/>
      <c r="E13" s="73"/>
      <c r="F13" s="73"/>
      <c r="G13" s="81"/>
      <c r="H13" s="83"/>
      <c r="I13" s="81">
        <v>143.62301915999998</v>
      </c>
      <c r="J13" s="73"/>
      <c r="K13" s="84">
        <f t="shared" si="0"/>
        <v>0.94743237806197822</v>
      </c>
      <c r="L13" s="84">
        <f>I13/'סכום נכסי הקרן'!$C$42</f>
        <v>4.5097432377931248E-5</v>
      </c>
    </row>
    <row r="14" spans="2:12">
      <c r="B14" s="74" t="s">
        <v>1011</v>
      </c>
      <c r="C14" s="70" t="s">
        <v>1012</v>
      </c>
      <c r="D14" s="75" t="s">
        <v>100</v>
      </c>
      <c r="E14" s="75" t="s">
        <v>238</v>
      </c>
      <c r="F14" s="75" t="s">
        <v>112</v>
      </c>
      <c r="G14" s="77">
        <v>6570.9639450000004</v>
      </c>
      <c r="H14" s="79">
        <v>1696</v>
      </c>
      <c r="I14" s="77">
        <v>111.443548507</v>
      </c>
      <c r="J14" s="80">
        <v>3.2854819725000001E-3</v>
      </c>
      <c r="K14" s="80">
        <f t="shared" si="0"/>
        <v>0.73515531701800252</v>
      </c>
      <c r="L14" s="80">
        <f>I14/'סכום נכסי הקרן'!$C$42</f>
        <v>3.4993122426651081E-5</v>
      </c>
    </row>
    <row r="15" spans="2:12">
      <c r="B15" s="74" t="s">
        <v>1013</v>
      </c>
      <c r="C15" s="70" t="s">
        <v>1014</v>
      </c>
      <c r="D15" s="75" t="s">
        <v>100</v>
      </c>
      <c r="E15" s="75" t="s">
        <v>136</v>
      </c>
      <c r="F15" s="75" t="s">
        <v>112</v>
      </c>
      <c r="G15" s="77">
        <v>82919.306924999997</v>
      </c>
      <c r="H15" s="79">
        <v>9.1</v>
      </c>
      <c r="I15" s="77">
        <v>7.5456569299999998</v>
      </c>
      <c r="J15" s="80">
        <v>5.5296687295953387E-3</v>
      </c>
      <c r="K15" s="80">
        <f t="shared" si="0"/>
        <v>4.9776141255362165E-2</v>
      </c>
      <c r="L15" s="80">
        <f>I15/'סכום נכסי הקרן'!$C$42</f>
        <v>2.3693259975871358E-6</v>
      </c>
    </row>
    <row r="16" spans="2:12">
      <c r="B16" s="74" t="s">
        <v>1015</v>
      </c>
      <c r="C16" s="70" t="s">
        <v>1016</v>
      </c>
      <c r="D16" s="75" t="s">
        <v>100</v>
      </c>
      <c r="E16" s="75" t="s">
        <v>238</v>
      </c>
      <c r="F16" s="75" t="s">
        <v>112</v>
      </c>
      <c r="G16" s="77">
        <v>51107.497349999991</v>
      </c>
      <c r="H16" s="79">
        <v>48.2</v>
      </c>
      <c r="I16" s="77">
        <v>24.633813722999999</v>
      </c>
      <c r="J16" s="80">
        <v>4.1720405999999995E-3</v>
      </c>
      <c r="K16" s="80">
        <f t="shared" si="0"/>
        <v>0.16250091978861367</v>
      </c>
      <c r="L16" s="80">
        <f>I16/'סכום נכסי הקרן'!$C$42</f>
        <v>7.7349839536930349E-6</v>
      </c>
    </row>
    <row r="17" spans="2:12">
      <c r="B17" s="76"/>
      <c r="C17" s="70"/>
      <c r="D17" s="70"/>
      <c r="E17" s="70"/>
      <c r="F17" s="70"/>
      <c r="G17" s="77"/>
      <c r="H17" s="79"/>
      <c r="I17" s="70"/>
      <c r="J17" s="70"/>
      <c r="K17" s="80"/>
      <c r="L17" s="70"/>
    </row>
    <row r="18" spans="2:12">
      <c r="B18" s="71" t="s">
        <v>31</v>
      </c>
      <c r="C18" s="70"/>
      <c r="D18" s="70"/>
      <c r="E18" s="70"/>
      <c r="F18" s="70"/>
      <c r="G18" s="77"/>
      <c r="H18" s="79"/>
      <c r="I18" s="77">
        <v>7.9688226279999999</v>
      </c>
      <c r="J18" s="70"/>
      <c r="K18" s="80">
        <f t="shared" si="0"/>
        <v>5.2567621938021815E-2</v>
      </c>
      <c r="L18" s="80">
        <f>I18/'סכום נכסי הקרן'!$C$42</f>
        <v>2.5021994503374595E-6</v>
      </c>
    </row>
    <row r="19" spans="2:12">
      <c r="B19" s="72" t="s">
        <v>1017</v>
      </c>
      <c r="C19" s="73"/>
      <c r="D19" s="73"/>
      <c r="E19" s="73"/>
      <c r="F19" s="73"/>
      <c r="G19" s="81"/>
      <c r="H19" s="83"/>
      <c r="I19" s="81">
        <v>7.9688226279999999</v>
      </c>
      <c r="J19" s="73"/>
      <c r="K19" s="84">
        <f t="shared" si="0"/>
        <v>5.2567621938021815E-2</v>
      </c>
      <c r="L19" s="84">
        <f>I19/'סכום נכסי הקרן'!$C$42</f>
        <v>2.5021994503374595E-6</v>
      </c>
    </row>
    <row r="20" spans="2:12">
      <c r="B20" s="74" t="s">
        <v>1018</v>
      </c>
      <c r="C20" s="70" t="s">
        <v>1019</v>
      </c>
      <c r="D20" s="75" t="s">
        <v>739</v>
      </c>
      <c r="E20" s="75" t="s">
        <v>841</v>
      </c>
      <c r="F20" s="75" t="s">
        <v>111</v>
      </c>
      <c r="G20" s="77">
        <v>12516.121800000001</v>
      </c>
      <c r="H20" s="79">
        <v>14.97</v>
      </c>
      <c r="I20" s="77">
        <v>6.7732933119999998</v>
      </c>
      <c r="J20" s="80">
        <v>3.7473418562874251E-4</v>
      </c>
      <c r="K20" s="80">
        <f t="shared" si="0"/>
        <v>4.468112025099872E-2</v>
      </c>
      <c r="L20" s="80">
        <f>I20/'סכום נכסי הקרן'!$C$42</f>
        <v>2.1268048736221401E-6</v>
      </c>
    </row>
    <row r="21" spans="2:12">
      <c r="B21" s="74" t="s">
        <v>1020</v>
      </c>
      <c r="C21" s="70" t="s">
        <v>1021</v>
      </c>
      <c r="D21" s="75" t="s">
        <v>757</v>
      </c>
      <c r="E21" s="75" t="s">
        <v>771</v>
      </c>
      <c r="F21" s="75" t="s">
        <v>111</v>
      </c>
      <c r="G21" s="77">
        <v>3307.1348630000007</v>
      </c>
      <c r="H21" s="79">
        <v>10</v>
      </c>
      <c r="I21" s="77">
        <v>1.195529316</v>
      </c>
      <c r="J21" s="80">
        <v>1.3071679300395258E-4</v>
      </c>
      <c r="K21" s="80">
        <f t="shared" si="0"/>
        <v>7.8865016870230953E-3</v>
      </c>
      <c r="L21" s="80">
        <f>I21/'סכום נכסי הקרן'!$C$42</f>
        <v>3.7539457671531938E-7</v>
      </c>
    </row>
    <row r="22" spans="2:12">
      <c r="B22" s="76"/>
      <c r="C22" s="70"/>
      <c r="D22" s="70"/>
      <c r="E22" s="70"/>
      <c r="F22" s="70"/>
      <c r="G22" s="77"/>
      <c r="H22" s="79"/>
      <c r="I22" s="70"/>
      <c r="J22" s="70"/>
      <c r="K22" s="80"/>
      <c r="L22" s="70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0" t="s">
        <v>195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0" t="s">
        <v>92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0" t="s">
        <v>178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0" t="s">
        <v>186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