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6"/>
  </bookViews>
  <sheets>
    <sheet name="9896" sheetId="14" r:id="rId1"/>
    <sheet name="9897" sheetId="15" r:id="rId2"/>
    <sheet name="9898" sheetId="12" r:id="rId3"/>
    <sheet name="9895" sheetId="13" r:id="rId4"/>
    <sheet name="מגדל חסכון לילד-נספח 1" sheetId="16" r:id="rId5"/>
    <sheet name="מגדל חסכון לילד-נספח 2" sheetId="17" r:id="rId6"/>
    <sheet name="מגדל חסכון לילד-נספח 3" sheetId="18" r:id="rId7"/>
  </sheets>
  <calcPr calcId="145621"/>
</workbook>
</file>

<file path=xl/calcChain.xml><?xml version="1.0" encoding="utf-8"?>
<calcChain xmlns="http://schemas.openxmlformats.org/spreadsheetml/2006/main">
  <c r="C58" i="18" l="1"/>
  <c r="C37" i="18" l="1"/>
  <c r="C15" i="18"/>
  <c r="C62" i="18"/>
  <c r="D69" i="17"/>
  <c r="D57" i="17"/>
  <c r="D46" i="17"/>
  <c r="D35" i="17"/>
  <c r="D19" i="17"/>
  <c r="C15" i="14"/>
  <c r="C40" i="16"/>
  <c r="C44" i="16" s="1"/>
  <c r="C32" i="16"/>
  <c r="C30" i="16" s="1"/>
  <c r="C31" i="16"/>
  <c r="C28" i="16"/>
  <c r="C27" i="16"/>
  <c r="C26" i="16"/>
  <c r="C25" i="16"/>
  <c r="C24" i="16"/>
  <c r="C23" i="16"/>
  <c r="C22" i="16"/>
  <c r="C21" i="16"/>
  <c r="C18" i="16"/>
  <c r="C17" i="16"/>
  <c r="C16" i="16"/>
  <c r="C13" i="16"/>
  <c r="C11" i="16" s="1"/>
  <c r="C12" i="16"/>
  <c r="C9" i="16"/>
  <c r="C7" i="16" s="1"/>
  <c r="C8" i="16"/>
  <c r="C37" i="13"/>
  <c r="C44" i="13"/>
  <c r="C44" i="12"/>
  <c r="C44" i="15"/>
  <c r="C44" i="14"/>
  <c r="C20" i="13"/>
  <c r="C20" i="12"/>
  <c r="C37" i="12" s="1"/>
  <c r="C20" i="15"/>
  <c r="C37" i="15" s="1"/>
  <c r="C20" i="14"/>
  <c r="C37" i="14" s="1"/>
  <c r="C15" i="13"/>
  <c r="C15" i="12"/>
  <c r="C15" i="15"/>
  <c r="C30" i="13"/>
  <c r="C11" i="13"/>
  <c r="C7" i="13"/>
  <c r="C34" i="13" s="1"/>
  <c r="C38" i="13" s="1"/>
  <c r="C30" i="12"/>
  <c r="C11" i="12"/>
  <c r="C7" i="12"/>
  <c r="C30" i="15"/>
  <c r="C11" i="15"/>
  <c r="C7" i="15"/>
  <c r="C30" i="14"/>
  <c r="C11" i="14"/>
  <c r="C7" i="14"/>
  <c r="C60" i="18" l="1"/>
  <c r="D67" i="17"/>
  <c r="C34" i="12"/>
  <c r="C38" i="12" s="1"/>
  <c r="C34" i="15"/>
  <c r="C38" i="15" s="1"/>
  <c r="C20" i="16"/>
  <c r="C34" i="14"/>
  <c r="C38" i="14" s="1"/>
  <c r="C15" i="16"/>
  <c r="C37" i="16"/>
  <c r="C34" i="16" l="1"/>
  <c r="C38" i="16" s="1"/>
</calcChain>
</file>

<file path=xl/sharedStrings.xml><?xml version="1.0" encoding="utf-8"?>
<sst xmlns="http://schemas.openxmlformats.org/spreadsheetml/2006/main" count="352" uniqueCount="103">
  <si>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</si>
  <si>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</si>
  <si>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</si>
  <si>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</si>
  <si>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</si>
  <si>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</si>
  <si>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</si>
  <si>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</si>
  <si>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</si>
  <si>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</si>
  <si>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</si>
  <si>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</si>
  <si>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</si>
  <si>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</si>
  <si>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</si>
  <si>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</si>
  <si>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</si>
  <si>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</si>
  <si>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</si>
  <si>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</si>
  <si>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</si>
  <si>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</si>
  <si>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</si>
  <si>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</si>
  <si>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</si>
  <si>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</si>
  <si>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</si>
  <si>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</si>
  <si>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</si>
  <si>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</si>
  <si>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</si>
  <si>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</si>
  <si>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</si>
  <si>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</si>
  <si>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</si>
  <si>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</si>
  <si>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</si>
  <si>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</si>
  <si>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גמל להשקעה</t>
  </si>
  <si>
    <t>מגדל חסכון לילד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</si>
  <si>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</si>
  <si>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</si>
  <si>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</si>
  <si>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חסכון לילד- מסלול חוסכים המעדיפים סיכון מועט- מספר באוצר 9896</t>
  </si>
  <si>
    <t>מגדל חסכון לילד- מסלול חוסכים המעדיפים סיכון בינוני- מספר באוצר 9897</t>
  </si>
  <si>
    <t>מגדל חסכון לילד- מסלול חוסכים המעדיפים סיכון מוגבר- מספר באוצר 9898</t>
  </si>
  <si>
    <t>מגדל חסכון לילד- מסלול הלכתי- מספר באוצר 9895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</si>
  <si>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</si>
  <si>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</si>
  <si>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</si>
  <si>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</si>
  <si>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</si>
  <si>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</si>
  <si>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</si>
  <si>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</si>
  <si>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</si>
  <si>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</si>
  <si>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</si>
  <si>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</si>
  <si>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</si>
  <si>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</si>
  <si>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</si>
  <si>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</si>
  <si>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</si>
  <si>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</si>
  <si>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</si>
  <si>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</si>
  <si>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</si>
  <si>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</si>
  <si>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</si>
  <si>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</si>
  <si>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</si>
  <si>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</si>
  <si>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</si>
  <si>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</si>
  <si>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אחר</t>
  </si>
  <si>
    <t>White Horse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</si>
  <si>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</si>
  <si>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</si>
  <si>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</si>
  <si>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</si>
  <si>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</si>
  <si>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</si>
  <si>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</si>
  <si>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</si>
  <si>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</si>
  <si>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</si>
  <si>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</si>
  <si>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</si>
  <si>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</si>
  <si>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</si>
  <si>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</si>
  <si>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</si>
  <si>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</si>
  <si>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</si>
  <si>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State Street Global Advisors</t>
  </si>
  <si>
    <t>Lyxor Intl Asset Management</t>
  </si>
  <si>
    <t>סך תשלומים בגין השקעה בקרנות סל</t>
  </si>
  <si>
    <t>סך הכל עמלות ניהול חיצוני</t>
  </si>
  <si>
    <t>מגדל חסכון לילד- מצרפי (מספרים באוצר- 9895, 9896, 9897, 9898)</t>
  </si>
  <si>
    <t xml:space="preserve">נספח 2 - פירוט עמלות והוצאות לשנה המסתיימת ביום </t>
  </si>
  <si>
    <t xml:space="preserve"> מגדל חסכון לילד- מצרפי (מספרים באוצר- 9895, 9896, 9897, 9898)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</si>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</sst>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67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22" fillId="0" borderId="25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22" fillId="0" borderId="25"/>
    <xf numFmtId="0" fontId="22" fillId="0" borderId="25"/>
    <xf numFmtId="0" fontId="22" fillId="0" borderId="25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5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6" applyNumberFormat="0" applyAlignment="0" applyProtection="0"/>
    <xf numFmtId="0" fontId="54" fillId="120" borderId="26" applyNumberFormat="0" applyAlignment="0" applyProtection="0"/>
    <xf numFmtId="0" fontId="53" fillId="84" borderId="26" applyNumberFormat="0" applyAlignment="0" applyProtection="0"/>
    <xf numFmtId="0" fontId="43" fillId="0" borderId="0"/>
    <xf numFmtId="0" fontId="55" fillId="76" borderId="26" applyNumberFormat="0" applyAlignment="0" applyProtection="0"/>
    <xf numFmtId="0" fontId="55" fillId="76" borderId="26" applyNumberFormat="0" applyAlignment="0" applyProtection="0"/>
    <xf numFmtId="0" fontId="53" fillId="84" borderId="26" applyNumberFormat="0" applyAlignment="0" applyProtection="0"/>
    <xf numFmtId="0" fontId="43" fillId="0" borderId="0"/>
    <xf numFmtId="0" fontId="56" fillId="105" borderId="27" applyNumberFormat="0" applyAlignment="0" applyProtection="0"/>
    <xf numFmtId="0" fontId="57" fillId="121" borderId="27" applyNumberFormat="0" applyAlignment="0" applyProtection="0"/>
    <xf numFmtId="0" fontId="43" fillId="0" borderId="0"/>
    <xf numFmtId="0" fontId="58" fillId="122" borderId="28" applyNumberFormat="0" applyAlignment="0" applyProtection="0"/>
    <xf numFmtId="0" fontId="58" fillId="122" borderId="28" applyNumberFormat="0" applyAlignment="0" applyProtection="0"/>
    <xf numFmtId="0" fontId="57" fillId="121" borderId="27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9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43" fillId="0" borderId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69" fillId="0" borderId="31" applyNumberFormat="0" applyFill="0" applyAlignment="0" applyProtection="0"/>
    <xf numFmtId="0" fontId="43" fillId="0" borderId="0"/>
    <xf numFmtId="0" fontId="71" fillId="0" borderId="32" applyNumberFormat="0" applyFill="0" applyAlignment="0" applyProtection="0"/>
    <xf numFmtId="0" fontId="72" fillId="0" borderId="32" applyNumberFormat="0" applyFill="0" applyAlignment="0" applyProtection="0"/>
    <xf numFmtId="0" fontId="43" fillId="0" borderId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2" fillId="0" borderId="32" applyNumberFormat="0" applyFill="0" applyAlignment="0" applyProtection="0"/>
    <xf numFmtId="0" fontId="43" fillId="0" borderId="0"/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43" fillId="0" borderId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5" fillId="0" borderId="35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6" applyNumberFormat="0" applyAlignment="0" applyProtection="0"/>
    <xf numFmtId="0" fontId="79" fillId="117" borderId="26" applyNumberFormat="0" applyAlignment="0" applyProtection="0"/>
    <xf numFmtId="0" fontId="78" fillId="77" borderId="26" applyNumberFormat="0" applyAlignment="0" applyProtection="0"/>
    <xf numFmtId="0" fontId="43" fillId="0" borderId="0"/>
    <xf numFmtId="0" fontId="80" fillId="81" borderId="26" applyNumberFormat="0" applyAlignment="0" applyProtection="0"/>
    <xf numFmtId="0" fontId="80" fillId="81" borderId="26" applyNumberFormat="0" applyAlignment="0" applyProtection="0"/>
    <xf numFmtId="0" fontId="78" fillId="77" borderId="26" applyNumberFormat="0" applyAlignment="0" applyProtection="0"/>
    <xf numFmtId="0" fontId="43" fillId="0" borderId="0"/>
    <xf numFmtId="0" fontId="81" fillId="0" borderId="37" applyNumberFormat="0" applyFill="0" applyAlignment="0" applyProtection="0"/>
    <xf numFmtId="0" fontId="82" fillId="0" borderId="38" applyNumberFormat="0" applyFill="0" applyAlignment="0" applyProtection="0"/>
    <xf numFmtId="0" fontId="43" fillId="0" borderId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2" fillId="0" borderId="38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43" fillId="0" borderId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22" fillId="116" borderId="40" applyNumberFormat="0" applyFont="0" applyAlignment="0" applyProtection="0"/>
    <xf numFmtId="0" fontId="22" fillId="116" borderId="40" applyNumberFormat="0" applyFont="0" applyAlignment="0" applyProtection="0"/>
    <xf numFmtId="0" fontId="43" fillId="0" borderId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22" fillId="67" borderId="40" applyNumberFormat="0" applyFont="0" applyAlignment="0" applyProtection="0"/>
    <xf numFmtId="0" fontId="22" fillId="116" borderId="40" applyNumberFormat="0" applyFont="0" applyAlignment="0" applyProtection="0"/>
    <xf numFmtId="0" fontId="43" fillId="0" borderId="0"/>
    <xf numFmtId="0" fontId="22" fillId="116" borderId="40" applyNumberFormat="0" applyFont="0" applyAlignment="0" applyProtection="0"/>
    <xf numFmtId="0" fontId="22" fillId="116" borderId="40" applyNumberFormat="0" applyFont="0" applyAlignment="0" applyProtection="0"/>
    <xf numFmtId="0" fontId="22" fillId="67" borderId="40" applyNumberFormat="0" applyFont="0" applyAlignment="0" applyProtection="0"/>
    <xf numFmtId="0" fontId="43" fillId="0" borderId="0"/>
    <xf numFmtId="0" fontId="92" fillId="84" borderId="41" applyNumberFormat="0" applyAlignment="0" applyProtection="0"/>
    <xf numFmtId="0" fontId="93" fillId="120" borderId="41" applyNumberFormat="0" applyAlignment="0" applyProtection="0"/>
    <xf numFmtId="0" fontId="92" fillId="84" borderId="41" applyNumberFormat="0" applyAlignment="0" applyProtection="0"/>
    <xf numFmtId="0" fontId="43" fillId="0" borderId="0"/>
    <xf numFmtId="0" fontId="94" fillId="76" borderId="42" applyNumberFormat="0" applyAlignment="0" applyProtection="0"/>
    <xf numFmtId="0" fontId="94" fillId="76" borderId="42" applyNumberFormat="0" applyAlignment="0" applyProtection="0"/>
    <xf numFmtId="0" fontId="92" fillId="84" borderId="4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3" applyNumberFormat="0" applyProtection="0">
      <alignment vertical="center"/>
    </xf>
    <xf numFmtId="4" fontId="88" fillId="86" borderId="43" applyNumberFormat="0" applyProtection="0">
      <alignment vertical="center"/>
    </xf>
    <xf numFmtId="4" fontId="88" fillId="86" borderId="43" applyNumberFormat="0" applyProtection="0">
      <alignment vertical="center"/>
    </xf>
    <xf numFmtId="4" fontId="27" fillId="86" borderId="44" applyNumberFormat="0" applyProtection="0">
      <alignment vertical="center"/>
    </xf>
    <xf numFmtId="0" fontId="43" fillId="0" borderId="0"/>
    <xf numFmtId="4" fontId="27" fillId="86" borderId="44" applyNumberFormat="0" applyProtection="0">
      <alignment vertical="center"/>
    </xf>
    <xf numFmtId="4" fontId="88" fillId="86" borderId="43" applyNumberFormat="0" applyProtection="0">
      <alignment vertical="center"/>
    </xf>
    <xf numFmtId="4" fontId="88" fillId="86" borderId="43" applyNumberFormat="0" applyProtection="0">
      <alignment vertical="center"/>
    </xf>
    <xf numFmtId="4" fontId="88" fillId="86" borderId="43" applyNumberFormat="0" applyProtection="0">
      <alignment vertical="center"/>
    </xf>
    <xf numFmtId="4" fontId="96" fillId="5" borderId="43" applyNumberFormat="0" applyProtection="0">
      <alignment vertical="center"/>
    </xf>
    <xf numFmtId="4" fontId="97" fillId="86" borderId="44" applyNumberFormat="0" applyProtection="0">
      <alignment vertical="center"/>
    </xf>
    <xf numFmtId="4" fontId="96" fillId="5" borderId="43" applyNumberFormat="0" applyProtection="0">
      <alignment vertical="center"/>
    </xf>
    <xf numFmtId="4" fontId="97" fillId="86" borderId="44" applyNumberFormat="0" applyProtection="0">
      <alignment vertical="center"/>
    </xf>
    <xf numFmtId="0" fontId="43" fillId="0" borderId="0"/>
    <xf numFmtId="4" fontId="96" fillId="5" borderId="43" applyNumberFormat="0" applyProtection="0">
      <alignment vertical="center"/>
    </xf>
    <xf numFmtId="0" fontId="43" fillId="0" borderId="0"/>
    <xf numFmtId="4" fontId="88" fillId="5" borderId="43" applyNumberFormat="0" applyProtection="0">
      <alignment horizontal="left" vertical="center" indent="1"/>
    </xf>
    <xf numFmtId="4" fontId="88" fillId="5" borderId="43" applyNumberFormat="0" applyProtection="0">
      <alignment horizontal="left" vertical="center" indent="1"/>
    </xf>
    <xf numFmtId="4" fontId="88" fillId="5" borderId="43" applyNumberFormat="0" applyProtection="0">
      <alignment horizontal="left" vertical="center" indent="1"/>
    </xf>
    <xf numFmtId="4" fontId="27" fillId="86" borderId="44" applyNumberFormat="0" applyProtection="0">
      <alignment horizontal="left" vertical="center" indent="1"/>
    </xf>
    <xf numFmtId="0" fontId="43" fillId="0" borderId="0"/>
    <xf numFmtId="4" fontId="27" fillId="86" borderId="44" applyNumberFormat="0" applyProtection="0">
      <alignment horizontal="left" vertical="center" indent="1"/>
    </xf>
    <xf numFmtId="4" fontId="88" fillId="5" borderId="43" applyNumberFormat="0" applyProtection="0">
      <alignment horizontal="left" vertical="center" indent="1"/>
    </xf>
    <xf numFmtId="4" fontId="88" fillId="5" borderId="43" applyNumberFormat="0" applyProtection="0">
      <alignment horizontal="left" vertical="center" indent="1"/>
    </xf>
    <xf numFmtId="4" fontId="88" fillId="5" borderId="43" applyNumberFormat="0" applyProtection="0">
      <alignment horizontal="left" vertical="center" indent="1"/>
    </xf>
    <xf numFmtId="0" fontId="98" fillId="86" borderId="44" applyNumberFormat="0" applyProtection="0">
      <alignment horizontal="left" vertical="top" indent="1"/>
    </xf>
    <xf numFmtId="0" fontId="27" fillId="86" borderId="44" applyNumberFormat="0" applyProtection="0">
      <alignment horizontal="left" vertical="top" indent="1"/>
    </xf>
    <xf numFmtId="0" fontId="98" fillId="86" borderId="44" applyNumberFormat="0" applyProtection="0">
      <alignment horizontal="left" vertical="top" indent="1"/>
    </xf>
    <xf numFmtId="0" fontId="27" fillId="86" borderId="44" applyNumberFormat="0" applyProtection="0">
      <alignment horizontal="left" vertical="top" indent="1"/>
    </xf>
    <xf numFmtId="0" fontId="43" fillId="0" borderId="0"/>
    <xf numFmtId="0" fontId="98" fillId="86" borderId="44" applyNumberFormat="0" applyProtection="0">
      <alignment horizontal="left" vertical="top" indent="1"/>
    </xf>
    <xf numFmtId="0" fontId="43" fillId="0" borderId="0"/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71" borderId="43" applyNumberFormat="0" applyProtection="0">
      <alignment horizontal="right" vertical="center"/>
    </xf>
    <xf numFmtId="4" fontId="88" fillId="71" borderId="43" applyNumberFormat="0" applyProtection="0">
      <alignment horizontal="right" vertical="center"/>
    </xf>
    <xf numFmtId="4" fontId="88" fillId="71" borderId="43" applyNumberFormat="0" applyProtection="0">
      <alignment horizontal="right" vertical="center"/>
    </xf>
    <xf numFmtId="4" fontId="24" fillId="71" borderId="44" applyNumberFormat="0" applyProtection="0">
      <alignment horizontal="right" vertical="center"/>
    </xf>
    <xf numFmtId="0" fontId="43" fillId="0" borderId="0"/>
    <xf numFmtId="4" fontId="24" fillId="71" borderId="44" applyNumberFormat="0" applyProtection="0">
      <alignment horizontal="right" vertical="center"/>
    </xf>
    <xf numFmtId="4" fontId="88" fillId="71" borderId="43" applyNumberFormat="0" applyProtection="0">
      <alignment horizontal="right" vertical="center"/>
    </xf>
    <xf numFmtId="4" fontId="88" fillId="71" borderId="43" applyNumberFormat="0" applyProtection="0">
      <alignment horizontal="right" vertical="center"/>
    </xf>
    <xf numFmtId="4" fontId="88" fillId="71" borderId="43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24" fillId="72" borderId="44" applyNumberFormat="0" applyProtection="0">
      <alignment horizontal="right" vertical="center"/>
    </xf>
    <xf numFmtId="0" fontId="43" fillId="0" borderId="0"/>
    <xf numFmtId="4" fontId="24" fillId="72" borderId="44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88" fillId="108" borderId="43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24" fillId="107" borderId="44" applyNumberFormat="0" applyProtection="0">
      <alignment horizontal="right" vertical="center"/>
    </xf>
    <xf numFmtId="0" fontId="43" fillId="0" borderId="0"/>
    <xf numFmtId="4" fontId="24" fillId="107" borderId="44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88" fillId="107" borderId="25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24" fillId="85" borderId="44" applyNumberFormat="0" applyProtection="0">
      <alignment horizontal="right" vertical="center"/>
    </xf>
    <xf numFmtId="0" fontId="43" fillId="0" borderId="0"/>
    <xf numFmtId="4" fontId="24" fillId="85" borderId="44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88" fillId="85" borderId="43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24" fillId="90" borderId="44" applyNumberFormat="0" applyProtection="0">
      <alignment horizontal="right" vertical="center"/>
    </xf>
    <xf numFmtId="0" fontId="43" fillId="0" borderId="0"/>
    <xf numFmtId="4" fontId="24" fillId="90" borderId="44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88" fillId="90" borderId="43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24" fillId="91" borderId="44" applyNumberFormat="0" applyProtection="0">
      <alignment horizontal="right" vertical="center"/>
    </xf>
    <xf numFmtId="0" fontId="43" fillId="0" borderId="0"/>
    <xf numFmtId="4" fontId="24" fillId="91" borderId="44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88" fillId="91" borderId="43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24" fillId="83" borderId="44" applyNumberFormat="0" applyProtection="0">
      <alignment horizontal="right" vertical="center"/>
    </xf>
    <xf numFmtId="0" fontId="43" fillId="0" borderId="0"/>
    <xf numFmtId="4" fontId="24" fillId="83" borderId="44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88" fillId="83" borderId="43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24" fillId="130" borderId="44" applyNumberFormat="0" applyProtection="0">
      <alignment horizontal="right" vertical="center"/>
    </xf>
    <xf numFmtId="0" fontId="43" fillId="0" borderId="0"/>
    <xf numFmtId="4" fontId="24" fillId="130" borderId="44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88" fillId="130" borderId="43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24" fillId="82" borderId="44" applyNumberFormat="0" applyProtection="0">
      <alignment horizontal="right" vertical="center"/>
    </xf>
    <xf numFmtId="0" fontId="43" fillId="0" borderId="0"/>
    <xf numFmtId="4" fontId="24" fillId="82" borderId="44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88" fillId="82" borderId="43" applyNumberFormat="0" applyProtection="0">
      <alignment horizontal="right" vertical="center"/>
    </xf>
    <xf numFmtId="4" fontId="88" fillId="131" borderId="25" applyNumberFormat="0" applyProtection="0">
      <alignment horizontal="left" vertical="center" indent="1"/>
    </xf>
    <xf numFmtId="4" fontId="88" fillId="131" borderId="25" applyNumberFormat="0" applyProtection="0">
      <alignment horizontal="left" vertical="center" indent="1"/>
    </xf>
    <xf numFmtId="4" fontId="88" fillId="131" borderId="25" applyNumberFormat="0" applyProtection="0">
      <alignment horizontal="left" vertical="center" indent="1"/>
    </xf>
    <xf numFmtId="4" fontId="27" fillId="131" borderId="45" applyNumberFormat="0" applyProtection="0">
      <alignment horizontal="left" vertical="center" indent="1"/>
    </xf>
    <xf numFmtId="0" fontId="43" fillId="0" borderId="0"/>
    <xf numFmtId="4" fontId="27" fillId="131" borderId="45" applyNumberFormat="0" applyProtection="0">
      <alignment horizontal="left" vertical="center" indent="1"/>
    </xf>
    <xf numFmtId="4" fontId="88" fillId="131" borderId="25" applyNumberFormat="0" applyProtection="0">
      <alignment horizontal="left" vertical="center" indent="1"/>
    </xf>
    <xf numFmtId="4" fontId="88" fillId="131" borderId="25" applyNumberFormat="0" applyProtection="0">
      <alignment horizontal="left" vertical="center" indent="1"/>
    </xf>
    <xf numFmtId="4" fontId="88" fillId="131" borderId="25" applyNumberFormat="0" applyProtection="0">
      <alignment horizontal="left" vertical="center" indent="1"/>
    </xf>
    <xf numFmtId="4" fontId="22" fillId="80" borderId="25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5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5" applyNumberFormat="0" applyProtection="0">
      <alignment horizontal="left" vertical="center" indent="1"/>
    </xf>
    <xf numFmtId="0" fontId="43" fillId="0" borderId="0"/>
    <xf numFmtId="4" fontId="22" fillId="80" borderId="25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5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5" applyNumberFormat="0" applyProtection="0">
      <alignment horizontal="left" vertical="center" indent="1"/>
    </xf>
    <xf numFmtId="0" fontId="43" fillId="0" borderId="0"/>
    <xf numFmtId="4" fontId="88" fillId="69" borderId="43" applyNumberFormat="0" applyProtection="0">
      <alignment horizontal="right" vertical="center"/>
    </xf>
    <xf numFmtId="4" fontId="88" fillId="69" borderId="43" applyNumberFormat="0" applyProtection="0">
      <alignment horizontal="right" vertical="center"/>
    </xf>
    <xf numFmtId="4" fontId="88" fillId="69" borderId="43" applyNumberFormat="0" applyProtection="0">
      <alignment horizontal="right" vertical="center"/>
    </xf>
    <xf numFmtId="4" fontId="24" fillId="69" borderId="44" applyNumberFormat="0" applyProtection="0">
      <alignment horizontal="right" vertical="center"/>
    </xf>
    <xf numFmtId="0" fontId="43" fillId="0" borderId="0"/>
    <xf numFmtId="4" fontId="24" fillId="69" borderId="44" applyNumberFormat="0" applyProtection="0">
      <alignment horizontal="right" vertical="center"/>
    </xf>
    <xf numFmtId="4" fontId="88" fillId="69" borderId="43" applyNumberFormat="0" applyProtection="0">
      <alignment horizontal="right" vertical="center"/>
    </xf>
    <xf numFmtId="4" fontId="88" fillId="69" borderId="43" applyNumberFormat="0" applyProtection="0">
      <alignment horizontal="right" vertical="center"/>
    </xf>
    <xf numFmtId="4" fontId="88" fillId="69" borderId="43" applyNumberFormat="0" applyProtection="0">
      <alignment horizontal="right" vertical="center"/>
    </xf>
    <xf numFmtId="4" fontId="88" fillId="132" borderId="25" applyNumberFormat="0" applyProtection="0">
      <alignment horizontal="left" vertical="center" indent="1"/>
    </xf>
    <xf numFmtId="4" fontId="88" fillId="132" borderId="25" applyNumberFormat="0" applyProtection="0">
      <alignment horizontal="left" vertical="center" indent="1"/>
    </xf>
    <xf numFmtId="4" fontId="88" fillId="132" borderId="25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5" applyNumberFormat="0" applyProtection="0">
      <alignment horizontal="left" vertical="center" indent="1"/>
    </xf>
    <xf numFmtId="4" fontId="88" fillId="132" borderId="25" applyNumberFormat="0" applyProtection="0">
      <alignment horizontal="left" vertical="center" indent="1"/>
    </xf>
    <xf numFmtId="4" fontId="88" fillId="132" borderId="25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4" fontId="88" fillId="69" borderId="25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22" fillId="80" borderId="44" applyNumberFormat="0" applyProtection="0">
      <alignment horizontal="left" vertical="center" indent="1"/>
    </xf>
    <xf numFmtId="0" fontId="43" fillId="0" borderId="0"/>
    <xf numFmtId="0" fontId="22" fillId="80" borderId="44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88" fillId="84" borderId="43" applyNumberFormat="0" applyProtection="0">
      <alignment horizontal="left" vertical="center" indent="1"/>
    </xf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22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22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22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43" fillId="0" borderId="0"/>
    <xf numFmtId="0" fontId="88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43" fillId="0" borderId="0"/>
    <xf numFmtId="0" fontId="22" fillId="80" borderId="44" applyNumberFormat="0" applyProtection="0">
      <alignment horizontal="left" vertical="top" indent="1"/>
    </xf>
    <xf numFmtId="0" fontId="88" fillId="80" borderId="44" applyNumberFormat="0" applyProtection="0">
      <alignment horizontal="left" vertical="top" indent="1"/>
    </xf>
    <xf numFmtId="0" fontId="88" fillId="133" borderId="43" applyNumberFormat="0" applyProtection="0">
      <alignment horizontal="left" vertical="center" indent="1"/>
    </xf>
    <xf numFmtId="0" fontId="88" fillId="133" borderId="43" applyNumberFormat="0" applyProtection="0">
      <alignment horizontal="left" vertical="center" indent="1"/>
    </xf>
    <xf numFmtId="0" fontId="88" fillId="133" borderId="43" applyNumberFormat="0" applyProtection="0">
      <alignment horizontal="left" vertical="center" indent="1"/>
    </xf>
    <xf numFmtId="0" fontId="22" fillId="69" borderId="44" applyNumberFormat="0" applyProtection="0">
      <alignment horizontal="left" vertical="center" indent="1"/>
    </xf>
    <xf numFmtId="0" fontId="43" fillId="0" borderId="0"/>
    <xf numFmtId="0" fontId="22" fillId="69" borderId="44" applyNumberFormat="0" applyProtection="0">
      <alignment horizontal="left" vertical="center" indent="1"/>
    </xf>
    <xf numFmtId="0" fontId="88" fillId="133" borderId="43" applyNumberFormat="0" applyProtection="0">
      <alignment horizontal="left" vertical="center" indent="1"/>
    </xf>
    <xf numFmtId="0" fontId="88" fillId="133" borderId="43" applyNumberFormat="0" applyProtection="0">
      <alignment horizontal="left" vertical="center" indent="1"/>
    </xf>
    <xf numFmtId="0" fontId="88" fillId="133" borderId="43" applyNumberFormat="0" applyProtection="0">
      <alignment horizontal="left" vertical="center" indent="1"/>
    </xf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22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22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22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43" fillId="0" borderId="0"/>
    <xf numFmtId="0" fontId="88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43" fillId="0" borderId="0"/>
    <xf numFmtId="0" fontId="22" fillId="69" borderId="44" applyNumberFormat="0" applyProtection="0">
      <alignment horizontal="left" vertical="top" indent="1"/>
    </xf>
    <xf numFmtId="0" fontId="88" fillId="69" borderId="44" applyNumberFormat="0" applyProtection="0">
      <alignment horizontal="left" vertical="top" indent="1"/>
    </xf>
    <xf numFmtId="0" fontId="88" fillId="79" borderId="43" applyNumberFormat="0" applyProtection="0">
      <alignment horizontal="left" vertical="center" indent="1"/>
    </xf>
    <xf numFmtId="0" fontId="88" fillId="79" borderId="43" applyNumberFormat="0" applyProtection="0">
      <alignment horizontal="left" vertical="center" indent="1"/>
    </xf>
    <xf numFmtId="0" fontId="88" fillId="79" borderId="43" applyNumberFormat="0" applyProtection="0">
      <alignment horizontal="left" vertical="center" indent="1"/>
    </xf>
    <xf numFmtId="0" fontId="22" fillId="79" borderId="44" applyNumberFormat="0" applyProtection="0">
      <alignment horizontal="left" vertical="center" indent="1"/>
    </xf>
    <xf numFmtId="0" fontId="43" fillId="0" borderId="0"/>
    <xf numFmtId="0" fontId="22" fillId="79" borderId="44" applyNumberFormat="0" applyProtection="0">
      <alignment horizontal="left" vertical="center" indent="1"/>
    </xf>
    <xf numFmtId="0" fontId="88" fillId="79" borderId="43" applyNumberFormat="0" applyProtection="0">
      <alignment horizontal="left" vertical="center" indent="1"/>
    </xf>
    <xf numFmtId="0" fontId="88" fillId="79" borderId="43" applyNumberFormat="0" applyProtection="0">
      <alignment horizontal="left" vertical="center" indent="1"/>
    </xf>
    <xf numFmtId="0" fontId="88" fillId="79" borderId="43" applyNumberFormat="0" applyProtection="0">
      <alignment horizontal="left" vertical="center" indent="1"/>
    </xf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22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22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22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43" fillId="0" borderId="0"/>
    <xf numFmtId="0" fontId="88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43" fillId="0" borderId="0"/>
    <xf numFmtId="0" fontId="22" fillId="79" borderId="44" applyNumberFormat="0" applyProtection="0">
      <alignment horizontal="left" vertical="top" indent="1"/>
    </xf>
    <xf numFmtId="0" fontId="88" fillId="79" borderId="44" applyNumberFormat="0" applyProtection="0">
      <alignment horizontal="left" vertical="top" indent="1"/>
    </xf>
    <xf numFmtId="0" fontId="88" fillId="132" borderId="43" applyNumberFormat="0" applyProtection="0">
      <alignment horizontal="left" vertical="center" indent="1"/>
    </xf>
    <xf numFmtId="0" fontId="88" fillId="132" borderId="43" applyNumberFormat="0" applyProtection="0">
      <alignment horizontal="left" vertical="center" indent="1"/>
    </xf>
    <xf numFmtId="0" fontId="88" fillId="132" borderId="43" applyNumberFormat="0" applyProtection="0">
      <alignment horizontal="left" vertical="center" indent="1"/>
    </xf>
    <xf numFmtId="0" fontId="22" fillId="132" borderId="44" applyNumberFormat="0" applyProtection="0">
      <alignment horizontal="left" vertical="center" indent="1"/>
    </xf>
    <xf numFmtId="0" fontId="43" fillId="0" borderId="0"/>
    <xf numFmtId="0" fontId="22" fillId="132" borderId="44" applyNumberFormat="0" applyProtection="0">
      <alignment horizontal="left" vertical="center" indent="1"/>
    </xf>
    <xf numFmtId="0" fontId="88" fillId="132" borderId="43" applyNumberFormat="0" applyProtection="0">
      <alignment horizontal="left" vertical="center" indent="1"/>
    </xf>
    <xf numFmtId="0" fontId="88" fillId="132" borderId="43" applyNumberFormat="0" applyProtection="0">
      <alignment horizontal="left" vertical="center" indent="1"/>
    </xf>
    <xf numFmtId="0" fontId="88" fillId="132" borderId="43" applyNumberFormat="0" applyProtection="0">
      <alignment horizontal="left" vertical="center" indent="1"/>
    </xf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22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22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22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43" fillId="0" borderId="0"/>
    <xf numFmtId="0" fontId="88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43" fillId="0" borderId="0"/>
    <xf numFmtId="0" fontId="22" fillId="132" borderId="44" applyNumberFormat="0" applyProtection="0">
      <alignment horizontal="left" vertical="top" indent="1"/>
    </xf>
    <xf numFmtId="0" fontId="88" fillId="132" borderId="44" applyNumberFormat="0" applyProtection="0">
      <alignment horizontal="left" vertical="top" indent="1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6" applyNumberFormat="0">
      <protection locked="0"/>
    </xf>
    <xf numFmtId="0" fontId="100" fillId="80" borderId="47" applyBorder="0"/>
    <xf numFmtId="4" fontId="101" fillId="67" borderId="44" applyNumberFormat="0" applyProtection="0">
      <alignment vertical="center"/>
    </xf>
    <xf numFmtId="4" fontId="24" fillId="67" borderId="44" applyNumberFormat="0" applyProtection="0">
      <alignment vertical="center"/>
    </xf>
    <xf numFmtId="4" fontId="101" fillId="67" borderId="44" applyNumberFormat="0" applyProtection="0">
      <alignment vertical="center"/>
    </xf>
    <xf numFmtId="4" fontId="24" fillId="67" borderId="44" applyNumberFormat="0" applyProtection="0">
      <alignment vertical="center"/>
    </xf>
    <xf numFmtId="0" fontId="43" fillId="0" borderId="0"/>
    <xf numFmtId="4" fontId="101" fillId="67" borderId="44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4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4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4" applyNumberFormat="0" applyProtection="0">
      <alignment horizontal="left" vertical="center" indent="1"/>
    </xf>
    <xf numFmtId="4" fontId="24" fillId="67" borderId="44" applyNumberFormat="0" applyProtection="0">
      <alignment horizontal="left" vertical="center" indent="1"/>
    </xf>
    <xf numFmtId="4" fontId="101" fillId="84" borderId="44" applyNumberFormat="0" applyProtection="0">
      <alignment horizontal="left" vertical="center" indent="1"/>
    </xf>
    <xf numFmtId="4" fontId="24" fillId="67" borderId="44" applyNumberFormat="0" applyProtection="0">
      <alignment horizontal="left" vertical="center" indent="1"/>
    </xf>
    <xf numFmtId="0" fontId="43" fillId="0" borderId="0"/>
    <xf numFmtId="4" fontId="101" fillId="84" borderId="44" applyNumberFormat="0" applyProtection="0">
      <alignment horizontal="left" vertical="center" indent="1"/>
    </xf>
    <xf numFmtId="0" fontId="43" fillId="0" borderId="0"/>
    <xf numFmtId="0" fontId="101" fillId="67" borderId="44" applyNumberFormat="0" applyProtection="0">
      <alignment horizontal="left" vertical="top" indent="1"/>
    </xf>
    <xf numFmtId="0" fontId="24" fillId="67" borderId="44" applyNumberFormat="0" applyProtection="0">
      <alignment horizontal="left" vertical="top" indent="1"/>
    </xf>
    <xf numFmtId="0" fontId="101" fillId="67" borderId="44" applyNumberFormat="0" applyProtection="0">
      <alignment horizontal="left" vertical="top" indent="1"/>
    </xf>
    <xf numFmtId="0" fontId="24" fillId="67" borderId="44" applyNumberFormat="0" applyProtection="0">
      <alignment horizontal="left" vertical="top" indent="1"/>
    </xf>
    <xf numFmtId="0" fontId="43" fillId="0" borderId="0"/>
    <xf numFmtId="0" fontId="101" fillId="67" borderId="44" applyNumberFormat="0" applyProtection="0">
      <alignment horizontal="left" vertical="top" indent="1"/>
    </xf>
    <xf numFmtId="0" fontId="43" fillId="0" borderId="0"/>
    <xf numFmtId="4" fontId="88" fillId="0" borderId="43" applyNumberFormat="0" applyProtection="0">
      <alignment horizontal="right" vertical="center"/>
    </xf>
    <xf numFmtId="4" fontId="88" fillId="0" borderId="43" applyNumberFormat="0" applyProtection="0">
      <alignment horizontal="right" vertical="center"/>
    </xf>
    <xf numFmtId="4" fontId="88" fillId="0" borderId="43" applyNumberFormat="0" applyProtection="0">
      <alignment horizontal="right" vertical="center"/>
    </xf>
    <xf numFmtId="4" fontId="24" fillId="132" borderId="44" applyNumberFormat="0" applyProtection="0">
      <alignment horizontal="right" vertical="center"/>
    </xf>
    <xf numFmtId="0" fontId="43" fillId="0" borderId="0"/>
    <xf numFmtId="4" fontId="24" fillId="132" borderId="44" applyNumberFormat="0" applyProtection="0">
      <alignment horizontal="right" vertical="center"/>
    </xf>
    <xf numFmtId="4" fontId="88" fillId="0" borderId="43" applyNumberFormat="0" applyProtection="0">
      <alignment horizontal="right" vertical="center"/>
    </xf>
    <xf numFmtId="4" fontId="88" fillId="0" borderId="43" applyNumberFormat="0" applyProtection="0">
      <alignment horizontal="right" vertical="center"/>
    </xf>
    <xf numFmtId="4" fontId="88" fillId="0" borderId="43" applyNumberFormat="0" applyProtection="0">
      <alignment horizontal="right" vertical="center"/>
    </xf>
    <xf numFmtId="4" fontId="96" fillId="135" borderId="43" applyNumberFormat="0" applyProtection="0">
      <alignment horizontal="right" vertical="center"/>
    </xf>
    <xf numFmtId="4" fontId="102" fillId="132" borderId="44" applyNumberFormat="0" applyProtection="0">
      <alignment horizontal="right" vertical="center"/>
    </xf>
    <xf numFmtId="4" fontId="96" fillId="135" borderId="43" applyNumberFormat="0" applyProtection="0">
      <alignment horizontal="right" vertical="center"/>
    </xf>
    <xf numFmtId="4" fontId="102" fillId="132" borderId="44" applyNumberFormat="0" applyProtection="0">
      <alignment horizontal="right" vertical="center"/>
    </xf>
    <xf numFmtId="0" fontId="43" fillId="0" borderId="0"/>
    <xf numFmtId="4" fontId="96" fillId="135" borderId="43" applyNumberFormat="0" applyProtection="0">
      <alignment horizontal="right" vertical="center"/>
    </xf>
    <xf numFmtId="0" fontId="43" fillId="0" borderId="0"/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24" fillId="69" borderId="44" applyNumberFormat="0" applyProtection="0">
      <alignment horizontal="left" vertical="center" indent="1"/>
    </xf>
    <xf numFmtId="0" fontId="43" fillId="0" borderId="0"/>
    <xf numFmtId="4" fontId="24" fillId="69" borderId="44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4" fontId="88" fillId="89" borderId="43" applyNumberFormat="0" applyProtection="0">
      <alignment horizontal="left" vertical="center" indent="1"/>
    </xf>
    <xf numFmtId="0" fontId="101" fillId="69" borderId="44" applyNumberFormat="0" applyProtection="0">
      <alignment horizontal="left" vertical="top" indent="1"/>
    </xf>
    <xf numFmtId="0" fontId="24" fillId="69" borderId="44" applyNumberFormat="0" applyProtection="0">
      <alignment horizontal="left" vertical="top" indent="1"/>
    </xf>
    <xf numFmtId="0" fontId="101" fillId="69" borderId="44" applyNumberFormat="0" applyProtection="0">
      <alignment horizontal="left" vertical="top" indent="1"/>
    </xf>
    <xf numFmtId="0" fontId="24" fillId="69" borderId="44" applyNumberFormat="0" applyProtection="0">
      <alignment horizontal="left" vertical="top" indent="1"/>
    </xf>
    <xf numFmtId="0" fontId="43" fillId="0" borderId="0"/>
    <xf numFmtId="0" fontId="101" fillId="69" borderId="44" applyNumberFormat="0" applyProtection="0">
      <alignment horizontal="left" vertical="top" indent="1"/>
    </xf>
    <xf numFmtId="0" fontId="43" fillId="0" borderId="0"/>
    <xf numFmtId="4" fontId="103" fillId="81" borderId="25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5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5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3" applyNumberFormat="0" applyProtection="0">
      <alignment horizontal="right" vertical="center"/>
    </xf>
    <xf numFmtId="4" fontId="106" fillId="132" borderId="44" applyNumberFormat="0" applyProtection="0">
      <alignment horizontal="right" vertical="center"/>
    </xf>
    <xf numFmtId="4" fontId="105" fillId="76" borderId="43" applyNumberFormat="0" applyProtection="0">
      <alignment horizontal="right" vertical="center"/>
    </xf>
    <xf numFmtId="4" fontId="106" fillId="132" borderId="44" applyNumberFormat="0" applyProtection="0">
      <alignment horizontal="right" vertical="center"/>
    </xf>
    <xf numFmtId="0" fontId="43" fillId="0" borderId="0"/>
    <xf numFmtId="4" fontId="105" fillId="76" borderId="43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8" applyNumberFormat="0" applyFill="0" applyAlignment="0" applyProtection="0"/>
    <xf numFmtId="0" fontId="60" fillId="0" borderId="49" applyNumberFormat="0" applyFill="0" applyAlignment="0" applyProtection="0"/>
    <xf numFmtId="0" fontId="110" fillId="0" borderId="48" applyNumberFormat="0" applyFill="0" applyAlignment="0" applyProtection="0"/>
    <xf numFmtId="0" fontId="43" fillId="0" borderId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3" applyNumberFormat="0" applyFont="0" applyAlignment="0" applyProtection="0"/>
    <xf numFmtId="0" fontId="22" fillId="67" borderId="40" applyNumberFormat="0" applyFont="0" applyAlignment="0" applyProtection="0"/>
    <xf numFmtId="0" fontId="88" fillId="116" borderId="43" applyNumberFormat="0" applyFont="0" applyAlignment="0" applyProtection="0"/>
    <xf numFmtId="0" fontId="22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22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22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22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22" fillId="67" borderId="40" applyNumberFormat="0" applyFont="0" applyAlignment="0" applyProtection="0"/>
    <xf numFmtId="0" fontId="88" fillId="116" borderId="43" applyNumberFormat="0" applyFont="0" applyAlignment="0" applyProtection="0"/>
    <xf numFmtId="0" fontId="1" fillId="12" borderId="22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22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5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3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40" applyNumberFormat="0" applyFont="0" applyAlignment="0" applyProtection="0"/>
    <xf numFmtId="0" fontId="43" fillId="67" borderId="40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5" applyNumberFormat="0" applyProtection="0">
      <alignment horizontal="left" vertical="center" indent="1"/>
    </xf>
    <xf numFmtId="4" fontId="27" fillId="131" borderId="45" applyNumberFormat="0" applyProtection="0">
      <alignment horizontal="left" vertical="center" indent="1"/>
    </xf>
    <xf numFmtId="0" fontId="43" fillId="0" borderId="0"/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88" fillId="76" borderId="46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0" fillId="0" borderId="24" xfId="0" applyBorder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13" xfId="1" applyNumberFormat="1" applyFont="1" applyFill="1" applyBorder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7" xfId="1" applyNumberFormat="1" applyFont="1" applyFill="1" applyBorder="1"/>
    <xf numFmtId="10" fontId="5" fillId="4" borderId="7" xfId="2" applyNumberFormat="1" applyFont="1" applyFill="1" applyBorder="1"/>
    <xf numFmtId="164" fontId="5" fillId="4" borderId="13" xfId="1" applyNumberFormat="1" applyFont="1" applyFill="1" applyBorder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11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16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6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4" xfId="0" applyNumberFormat="1" applyFont="1" applyFill="1" applyBorder="1" applyAlignment="1">
      <alignment horizontal="right" readingOrder="2"/>
    </xf>
    <xf numFmtId="0" fontId="22" fillId="3" borderId="55" xfId="0" applyNumberFormat="1" applyFont="1" applyFill="1" applyBorder="1" applyAlignment="1">
      <alignment horizontal="right" readingOrder="2"/>
    </xf>
    <xf numFmtId="0" fontId="4" fillId="3" borderId="56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3" borderId="59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4" fillId="3" borderId="61" xfId="0" applyNumberFormat="1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22" fillId="3" borderId="61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62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7" xfId="0" applyNumberFormat="1" applyFont="1" applyFill="1" applyBorder="1" applyAlignment="1">
      <alignment horizontal="right" readingOrder="2"/>
    </xf>
    <xf numFmtId="0" fontId="22" fillId="3" borderId="63" xfId="0" applyFont="1" applyFill="1" applyBorder="1" applyAlignment="1">
      <alignment horizontal="right"/>
    </xf>
    <xf numFmtId="0" fontId="5" fillId="0" borderId="64" xfId="0" applyFont="1" applyBorder="1" applyAlignment="1"/>
    <xf numFmtId="164" fontId="0" fillId="0" borderId="0" xfId="1" applyNumberFormat="1" applyFont="1" applyAlignment="1" applyProtection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right" readingOrder="2"/>
    </xf>
    <xf numFmtId="164" fontId="4" fillId="3" borderId="6" xfId="1" applyNumberFormat="1" applyFont="1" applyFill="1" applyBorder="1" applyAlignment="1">
      <alignment horizontal="right" readingOrder="2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opLeftCell="A13" workbookViewId="0">
      <selection activeCell="C34" sqref="C34"/>
    </sheetView>
  </sheetViews>
  <sheetFormatPr defaultRowHeight="14.25"/>
  <cols>
    <col min="1" max="1" width="9" style="2"/>
    <col min="2" max="2" width="59.625" style="2" customWidth="1"/>
    <col min="3" max="3" width="9.37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>
      <c r="A1" s="1"/>
      <c r="B1" s="31" t="s">
        <v>41</v>
      </c>
      <c r="I1" s="2" t="s">
        <v>1</v>
      </c>
    </row>
    <row r="2" spans="1:9">
      <c r="A2" s="4"/>
      <c r="B2" s="32" t="s">
        <v>42</v>
      </c>
      <c r="C2" s="3">
        <v>44926</v>
      </c>
    </row>
    <row r="3" spans="1:9" ht="15">
      <c r="A3" s="5"/>
      <c r="B3" s="33" t="s">
        <v>2</v>
      </c>
      <c r="D3" s="20"/>
      <c r="I3" s="2" t="s">
        <v>3</v>
      </c>
    </row>
    <row r="4" spans="1:9" ht="16.5" thickBot="1">
      <c r="A4" s="7"/>
      <c r="B4" s="34" t="s">
        <v>43</v>
      </c>
      <c r="I4" s="2" t="s">
        <v>0</v>
      </c>
    </row>
    <row r="5" spans="1:9">
      <c r="A5" s="82"/>
      <c r="B5" s="84"/>
      <c r="C5" s="86" t="s">
        <v>4</v>
      </c>
      <c r="I5" s="2" t="s">
        <v>5</v>
      </c>
    </row>
    <row r="6" spans="1:9">
      <c r="A6" s="83"/>
      <c r="B6" s="85"/>
      <c r="C6" s="87"/>
      <c r="I6" s="2" t="s">
        <v>6</v>
      </c>
    </row>
    <row r="7" spans="1:9" ht="15">
      <c r="A7" s="8">
        <v>1</v>
      </c>
      <c r="B7" s="9" t="s">
        <v>7</v>
      </c>
      <c r="C7" s="26">
        <f>SUM(C8:C9)</f>
        <v>80</v>
      </c>
      <c r="I7" s="2" t="s">
        <v>8</v>
      </c>
    </row>
    <row r="8" spans="1:9">
      <c r="A8" s="10"/>
      <c r="B8" s="11" t="s">
        <v>9</v>
      </c>
      <c r="C8" s="24">
        <v>0</v>
      </c>
      <c r="I8" s="2" t="s">
        <v>10</v>
      </c>
    </row>
    <row r="9" spans="1:9">
      <c r="A9" s="10"/>
      <c r="B9" s="11" t="s">
        <v>11</v>
      </c>
      <c r="C9" s="24">
        <v>80</v>
      </c>
      <c r="I9" s="2">
        <v>164</v>
      </c>
    </row>
    <row r="10" spans="1:9">
      <c r="A10" s="10"/>
      <c r="B10" s="11"/>
      <c r="C10" s="25"/>
      <c r="I10" s="2">
        <v>167</v>
      </c>
    </row>
    <row r="11" spans="1:9" ht="15">
      <c r="A11" s="8">
        <v>2</v>
      </c>
      <c r="B11" s="9" t="s">
        <v>12</v>
      </c>
      <c r="C11" s="26">
        <f>SUM(C12:C13)</f>
        <v>2</v>
      </c>
      <c r="I11" s="2">
        <v>394</v>
      </c>
    </row>
    <row r="12" spans="1:9">
      <c r="A12" s="10"/>
      <c r="B12" s="12" t="s">
        <v>13</v>
      </c>
      <c r="C12" s="24">
        <v>0</v>
      </c>
      <c r="I12" s="2" t="s">
        <v>38</v>
      </c>
    </row>
    <row r="13" spans="1:9">
      <c r="A13" s="10"/>
      <c r="B13" s="12" t="s">
        <v>14</v>
      </c>
      <c r="C13" s="24">
        <v>2</v>
      </c>
      <c r="I13" s="2" t="s">
        <v>39</v>
      </c>
    </row>
    <row r="14" spans="1:9">
      <c r="A14" s="29"/>
      <c r="B14" s="30"/>
      <c r="C14" s="25"/>
    </row>
    <row r="15" spans="1:9" ht="15">
      <c r="A15" s="8">
        <v>3</v>
      </c>
      <c r="B15" s="9" t="s">
        <v>15</v>
      </c>
      <c r="C15" s="26">
        <f>SUM(C16:C18)</f>
        <v>49</v>
      </c>
    </row>
    <row r="16" spans="1:9" ht="25.5">
      <c r="A16" s="10" t="s">
        <v>16</v>
      </c>
      <c r="B16" s="13" t="s">
        <v>17</v>
      </c>
      <c r="C16" s="24">
        <v>21</v>
      </c>
    </row>
    <row r="17" spans="1:3">
      <c r="A17" s="10" t="s">
        <v>18</v>
      </c>
      <c r="B17" s="13" t="s">
        <v>19</v>
      </c>
      <c r="C17" s="24">
        <v>1</v>
      </c>
    </row>
    <row r="18" spans="1:3">
      <c r="A18" s="10" t="s">
        <v>20</v>
      </c>
      <c r="B18" s="11" t="s">
        <v>21</v>
      </c>
      <c r="C18" s="24">
        <v>27</v>
      </c>
    </row>
    <row r="19" spans="1:3">
      <c r="A19" s="14"/>
      <c r="B19" s="30"/>
      <c r="C19" s="25"/>
    </row>
    <row r="20" spans="1:3" ht="15">
      <c r="A20" s="15">
        <v>4</v>
      </c>
      <c r="B20" s="9" t="s">
        <v>22</v>
      </c>
      <c r="C20" s="26">
        <f>SUM(C21:C28)</f>
        <v>411</v>
      </c>
    </row>
    <row r="21" spans="1:3">
      <c r="A21" s="10"/>
      <c r="B21" s="11" t="s">
        <v>23</v>
      </c>
      <c r="C21" s="24">
        <v>34</v>
      </c>
    </row>
    <row r="22" spans="1:3">
      <c r="A22" s="10"/>
      <c r="B22" s="11" t="s">
        <v>24</v>
      </c>
      <c r="C22" s="24">
        <v>320</v>
      </c>
    </row>
    <row r="23" spans="1:3">
      <c r="A23" s="10"/>
      <c r="B23" s="11" t="s">
        <v>25</v>
      </c>
      <c r="C23" s="24">
        <v>0</v>
      </c>
    </row>
    <row r="24" spans="1:3">
      <c r="A24" s="10"/>
      <c r="B24" s="11" t="s">
        <v>26</v>
      </c>
      <c r="C24" s="24">
        <v>0</v>
      </c>
    </row>
    <row r="25" spans="1:3">
      <c r="A25" s="10"/>
      <c r="B25" s="11" t="s">
        <v>27</v>
      </c>
      <c r="C25" s="24">
        <v>2</v>
      </c>
    </row>
    <row r="26" spans="1:3">
      <c r="A26" s="10"/>
      <c r="B26" s="11" t="s">
        <v>28</v>
      </c>
      <c r="C26" s="24">
        <v>30</v>
      </c>
    </row>
    <row r="27" spans="1:3">
      <c r="A27" s="10"/>
      <c r="B27" s="11" t="s">
        <v>29</v>
      </c>
      <c r="C27" s="24">
        <v>0</v>
      </c>
    </row>
    <row r="28" spans="1:3">
      <c r="A28" s="10"/>
      <c r="B28" s="11" t="s">
        <v>30</v>
      </c>
      <c r="C28" s="24">
        <v>25</v>
      </c>
    </row>
    <row r="29" spans="1:3">
      <c r="A29" s="10"/>
      <c r="B29" s="11"/>
      <c r="C29" s="25"/>
    </row>
    <row r="30" spans="1:3" ht="15">
      <c r="A30" s="10">
        <v>5</v>
      </c>
      <c r="B30" s="9" t="s">
        <v>31</v>
      </c>
      <c r="C30" s="26">
        <f>SUM(C31:C32)</f>
        <v>0</v>
      </c>
    </row>
    <row r="31" spans="1:3">
      <c r="A31" s="10" t="s">
        <v>16</v>
      </c>
      <c r="B31" s="11" t="s">
        <v>32</v>
      </c>
      <c r="C31" s="24">
        <v>0</v>
      </c>
    </row>
    <row r="32" spans="1:3">
      <c r="A32" s="10" t="s">
        <v>18</v>
      </c>
      <c r="B32" s="11" t="s">
        <v>33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34</v>
      </c>
      <c r="C34" s="26">
        <f>C30+C20+C15+C11+C7</f>
        <v>542</v>
      </c>
    </row>
    <row r="35" spans="1:3">
      <c r="A35" s="10"/>
      <c r="B35" s="11"/>
      <c r="C35" s="25"/>
    </row>
    <row r="36" spans="1:3" ht="15">
      <c r="A36" s="10">
        <v>7</v>
      </c>
      <c r="B36" s="9" t="s">
        <v>35</v>
      </c>
      <c r="C36" s="25"/>
    </row>
    <row r="37" spans="1:3" ht="26.25">
      <c r="A37" s="10" t="s">
        <v>16</v>
      </c>
      <c r="B37" s="13" t="s">
        <v>36</v>
      </c>
      <c r="C37" s="27">
        <f>(C32+C20+C16)/C40</f>
        <v>1.2045035047706146E-3</v>
      </c>
    </row>
    <row r="38" spans="1:3" ht="15">
      <c r="A38" s="10" t="s">
        <v>18</v>
      </c>
      <c r="B38" s="11" t="s">
        <v>40</v>
      </c>
      <c r="C38" s="27">
        <f>C34/C44</f>
        <v>1.4629669617793133E-3</v>
      </c>
    </row>
    <row r="39" spans="1:3">
      <c r="A39" s="10"/>
      <c r="B39" s="11"/>
      <c r="C39" s="25"/>
    </row>
    <row r="40" spans="1:3" ht="15.75" thickBot="1">
      <c r="A40" s="16"/>
      <c r="B40" s="17" t="s">
        <v>37</v>
      </c>
      <c r="C40" s="28">
        <v>358654</v>
      </c>
    </row>
    <row r="44" spans="1:3">
      <c r="C44" s="2">
        <f>(C40+382306)/2</f>
        <v>370480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workbookViewId="0">
      <selection activeCell="C33" sqref="C33"/>
    </sheetView>
  </sheetViews>
  <sheetFormatPr defaultRowHeight="14.25"/>
  <cols>
    <col min="1" max="1" width="9" style="2"/>
    <col min="2" max="2" width="59.625" style="2" customWidth="1"/>
    <col min="3" max="3" width="9.12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>
      <c r="A1" s="1"/>
      <c r="B1" s="31" t="s">
        <v>41</v>
      </c>
      <c r="I1" s="2" t="s">
        <v>1</v>
      </c>
    </row>
    <row r="2" spans="1:9">
      <c r="A2" s="4"/>
      <c r="B2" s="32" t="s">
        <v>42</v>
      </c>
      <c r="C2" s="3">
        <v>44926</v>
      </c>
    </row>
    <row r="3" spans="1:9" ht="15">
      <c r="A3" s="5"/>
      <c r="B3" s="33" t="s">
        <v>2</v>
      </c>
      <c r="D3" s="20"/>
      <c r="I3" s="2" t="s">
        <v>3</v>
      </c>
    </row>
    <row r="4" spans="1:9" ht="16.5" thickBot="1">
      <c r="A4" s="7"/>
      <c r="B4" s="34" t="s">
        <v>44</v>
      </c>
      <c r="I4" s="2" t="s">
        <v>0</v>
      </c>
    </row>
    <row r="5" spans="1:9">
      <c r="A5" s="82"/>
      <c r="B5" s="84"/>
      <c r="C5" s="86" t="s">
        <v>4</v>
      </c>
      <c r="I5" s="2" t="s">
        <v>5</v>
      </c>
    </row>
    <row r="6" spans="1:9">
      <c r="A6" s="83"/>
      <c r="B6" s="85"/>
      <c r="C6" s="87"/>
      <c r="I6" s="2" t="s">
        <v>6</v>
      </c>
    </row>
    <row r="7" spans="1:9" ht="15">
      <c r="A7" s="8">
        <v>1</v>
      </c>
      <c r="B7" s="9" t="s">
        <v>7</v>
      </c>
      <c r="C7" s="26">
        <f>SUM(C8:C9)</f>
        <v>23</v>
      </c>
      <c r="I7" s="2" t="s">
        <v>8</v>
      </c>
    </row>
    <row r="8" spans="1:9">
      <c r="A8" s="10"/>
      <c r="B8" s="11" t="s">
        <v>9</v>
      </c>
      <c r="C8" s="24">
        <v>0</v>
      </c>
      <c r="I8" s="2" t="s">
        <v>10</v>
      </c>
    </row>
    <row r="9" spans="1:9">
      <c r="A9" s="10"/>
      <c r="B9" s="11" t="s">
        <v>11</v>
      </c>
      <c r="C9" s="24">
        <v>23</v>
      </c>
      <c r="I9" s="2">
        <v>164</v>
      </c>
    </row>
    <row r="10" spans="1:9">
      <c r="A10" s="10"/>
      <c r="B10" s="11"/>
      <c r="C10" s="25"/>
      <c r="I10" s="2">
        <v>167</v>
      </c>
    </row>
    <row r="11" spans="1:9" ht="15">
      <c r="A11" s="8">
        <v>2</v>
      </c>
      <c r="B11" s="9" t="s">
        <v>12</v>
      </c>
      <c r="C11" s="26">
        <f>SUM(C12:C13)</f>
        <v>0.01</v>
      </c>
      <c r="I11" s="2">
        <v>394</v>
      </c>
    </row>
    <row r="12" spans="1:9">
      <c r="A12" s="10"/>
      <c r="B12" s="12" t="s">
        <v>13</v>
      </c>
      <c r="C12" s="24">
        <v>0</v>
      </c>
      <c r="I12" s="2" t="s">
        <v>38</v>
      </c>
    </row>
    <row r="13" spans="1:9">
      <c r="A13" s="10"/>
      <c r="B13" s="12" t="s">
        <v>14</v>
      </c>
      <c r="C13" s="24">
        <v>0.01</v>
      </c>
      <c r="I13" s="2" t="s">
        <v>39</v>
      </c>
    </row>
    <row r="14" spans="1:9">
      <c r="A14" s="29"/>
      <c r="B14" s="30"/>
      <c r="C14" s="25"/>
    </row>
    <row r="15" spans="1:9" ht="15">
      <c r="A15" s="8">
        <v>3</v>
      </c>
      <c r="B15" s="9" t="s">
        <v>15</v>
      </c>
      <c r="C15" s="26">
        <f>SUM(C16:C18)</f>
        <v>10.01</v>
      </c>
    </row>
    <row r="16" spans="1:9" ht="25.5">
      <c r="A16" s="10" t="s">
        <v>16</v>
      </c>
      <c r="B16" s="13" t="s">
        <v>17</v>
      </c>
      <c r="C16" s="24">
        <v>5</v>
      </c>
    </row>
    <row r="17" spans="1:3">
      <c r="A17" s="10" t="s">
        <v>18</v>
      </c>
      <c r="B17" s="13" t="s">
        <v>19</v>
      </c>
      <c r="C17" s="24">
        <v>0.01</v>
      </c>
    </row>
    <row r="18" spans="1:3">
      <c r="A18" s="10" t="s">
        <v>20</v>
      </c>
      <c r="B18" s="11" t="s">
        <v>21</v>
      </c>
      <c r="C18" s="24">
        <v>5</v>
      </c>
    </row>
    <row r="19" spans="1:3">
      <c r="A19" s="14"/>
      <c r="B19" s="30"/>
      <c r="C19" s="25"/>
    </row>
    <row r="20" spans="1:3" ht="15">
      <c r="A20" s="15">
        <v>4</v>
      </c>
      <c r="B20" s="9" t="s">
        <v>22</v>
      </c>
      <c r="C20" s="26">
        <f>SUM(C21:C28)</f>
        <v>103</v>
      </c>
    </row>
    <row r="21" spans="1:3">
      <c r="A21" s="10"/>
      <c r="B21" s="11" t="s">
        <v>23</v>
      </c>
      <c r="C21" s="24">
        <v>7</v>
      </c>
    </row>
    <row r="22" spans="1:3">
      <c r="A22" s="10"/>
      <c r="B22" s="11" t="s">
        <v>24</v>
      </c>
      <c r="C22" s="24">
        <v>71</v>
      </c>
    </row>
    <row r="23" spans="1:3">
      <c r="A23" s="10"/>
      <c r="B23" s="11" t="s">
        <v>25</v>
      </c>
      <c r="C23" s="24">
        <v>0</v>
      </c>
    </row>
    <row r="24" spans="1:3">
      <c r="A24" s="10"/>
      <c r="B24" s="11" t="s">
        <v>26</v>
      </c>
      <c r="C24" s="24">
        <v>0</v>
      </c>
    </row>
    <row r="25" spans="1:3">
      <c r="A25" s="10"/>
      <c r="B25" s="11" t="s">
        <v>27</v>
      </c>
      <c r="C25" s="24">
        <v>1</v>
      </c>
    </row>
    <row r="26" spans="1:3">
      <c r="A26" s="10"/>
      <c r="B26" s="11" t="s">
        <v>28</v>
      </c>
      <c r="C26" s="24">
        <v>15</v>
      </c>
    </row>
    <row r="27" spans="1:3">
      <c r="A27" s="10"/>
      <c r="B27" s="11" t="s">
        <v>29</v>
      </c>
      <c r="C27" s="24">
        <v>0</v>
      </c>
    </row>
    <row r="28" spans="1:3">
      <c r="A28" s="10"/>
      <c r="B28" s="11" t="s">
        <v>30</v>
      </c>
      <c r="C28" s="24">
        <v>9</v>
      </c>
    </row>
    <row r="29" spans="1:3">
      <c r="A29" s="10"/>
      <c r="B29" s="11"/>
      <c r="C29" s="25"/>
    </row>
    <row r="30" spans="1:3" ht="15">
      <c r="A30" s="10">
        <v>5</v>
      </c>
      <c r="B30" s="9" t="s">
        <v>31</v>
      </c>
      <c r="C30" s="26">
        <f>SUM(C31:C32)</f>
        <v>0</v>
      </c>
    </row>
    <row r="31" spans="1:3">
      <c r="A31" s="10" t="s">
        <v>16</v>
      </c>
      <c r="B31" s="11" t="s">
        <v>32</v>
      </c>
      <c r="C31" s="24">
        <v>0</v>
      </c>
    </row>
    <row r="32" spans="1:3">
      <c r="A32" s="10" t="s">
        <v>18</v>
      </c>
      <c r="B32" s="11" t="s">
        <v>33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34</v>
      </c>
      <c r="C34" s="26">
        <f>C30+C20+C15+C11+C7</f>
        <v>136.02000000000001</v>
      </c>
    </row>
    <row r="35" spans="1:3">
      <c r="A35" s="10"/>
      <c r="B35" s="11"/>
      <c r="C35" s="25"/>
    </row>
    <row r="36" spans="1:3" ht="15">
      <c r="A36" s="10">
        <v>7</v>
      </c>
      <c r="B36" s="9" t="s">
        <v>35</v>
      </c>
      <c r="C36" s="25"/>
    </row>
    <row r="37" spans="1:3" ht="26.25">
      <c r="A37" s="10" t="s">
        <v>16</v>
      </c>
      <c r="B37" s="13" t="s">
        <v>36</v>
      </c>
      <c r="C37" s="27">
        <f>(C32+C20+C16)/C40</f>
        <v>1.2991543467539186E-3</v>
      </c>
    </row>
    <row r="38" spans="1:3" ht="15">
      <c r="A38" s="10" t="s">
        <v>18</v>
      </c>
      <c r="B38" s="11" t="s">
        <v>40</v>
      </c>
      <c r="C38" s="27">
        <f>C34/C44</f>
        <v>1.6251284379555069E-3</v>
      </c>
    </row>
    <row r="39" spans="1:3">
      <c r="A39" s="10"/>
      <c r="B39" s="11"/>
      <c r="C39" s="25"/>
    </row>
    <row r="40" spans="1:3" ht="15.75" thickBot="1">
      <c r="A40" s="16"/>
      <c r="B40" s="17" t="s">
        <v>37</v>
      </c>
      <c r="C40" s="28">
        <v>83131</v>
      </c>
    </row>
    <row r="44" spans="1:3">
      <c r="C44" s="2">
        <f>(C40+84265)/2</f>
        <v>83698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topLeftCell="A4" workbookViewId="0">
      <selection activeCell="B30" sqref="B30"/>
    </sheetView>
  </sheetViews>
  <sheetFormatPr defaultRowHeight="14.25"/>
  <cols>
    <col min="1" max="1" width="9" style="2"/>
    <col min="2" max="2" width="59.625" style="2" customWidth="1"/>
    <col min="3" max="3" width="12.7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>
      <c r="A1" s="1"/>
      <c r="B1" s="31" t="s">
        <v>41</v>
      </c>
      <c r="I1" s="2" t="s">
        <v>1</v>
      </c>
    </row>
    <row r="2" spans="1:9">
      <c r="A2" s="4"/>
      <c r="B2" s="32" t="s">
        <v>42</v>
      </c>
      <c r="C2" s="3">
        <v>44926</v>
      </c>
    </row>
    <row r="3" spans="1:9" ht="15">
      <c r="A3" s="5"/>
      <c r="B3" s="33" t="s">
        <v>2</v>
      </c>
      <c r="D3" s="20"/>
      <c r="I3" s="2" t="s">
        <v>3</v>
      </c>
    </row>
    <row r="4" spans="1:9" ht="16.5" thickBot="1">
      <c r="A4" s="7"/>
      <c r="B4" s="34" t="s">
        <v>45</v>
      </c>
      <c r="I4" s="2" t="s">
        <v>0</v>
      </c>
    </row>
    <row r="5" spans="1:9">
      <c r="A5" s="82"/>
      <c r="B5" s="84"/>
      <c r="C5" s="86" t="s">
        <v>4</v>
      </c>
      <c r="I5" s="2" t="s">
        <v>5</v>
      </c>
    </row>
    <row r="6" spans="1:9">
      <c r="A6" s="83"/>
      <c r="B6" s="85"/>
      <c r="C6" s="87"/>
      <c r="I6" s="2" t="s">
        <v>6</v>
      </c>
    </row>
    <row r="7" spans="1:9" ht="15">
      <c r="A7" s="8">
        <v>1</v>
      </c>
      <c r="B7" s="9" t="s">
        <v>7</v>
      </c>
      <c r="C7" s="26">
        <f>SUM(C8:C9)</f>
        <v>28</v>
      </c>
      <c r="I7" s="2" t="s">
        <v>8</v>
      </c>
    </row>
    <row r="8" spans="1:9">
      <c r="A8" s="10"/>
      <c r="B8" s="11" t="s">
        <v>9</v>
      </c>
      <c r="C8" s="21">
        <v>0</v>
      </c>
      <c r="I8" s="2" t="s">
        <v>10</v>
      </c>
    </row>
    <row r="9" spans="1:9">
      <c r="A9" s="10"/>
      <c r="B9" s="11" t="s">
        <v>11</v>
      </c>
      <c r="C9" s="21">
        <v>28</v>
      </c>
      <c r="I9" s="2">
        <v>164</v>
      </c>
    </row>
    <row r="10" spans="1:9">
      <c r="A10" s="10"/>
      <c r="B10" s="11"/>
      <c r="C10" s="22"/>
      <c r="I10" s="2">
        <v>167</v>
      </c>
    </row>
    <row r="11" spans="1:9" ht="15">
      <c r="A11" s="8">
        <v>2</v>
      </c>
      <c r="B11" s="9" t="s">
        <v>12</v>
      </c>
      <c r="C11" s="26">
        <f>SUM(C12:C13)</f>
        <v>0.01</v>
      </c>
      <c r="I11" s="2">
        <v>394</v>
      </c>
    </row>
    <row r="12" spans="1:9">
      <c r="A12" s="10"/>
      <c r="B12" s="12" t="s">
        <v>13</v>
      </c>
      <c r="C12" s="21">
        <v>0</v>
      </c>
      <c r="I12" s="2" t="s">
        <v>38</v>
      </c>
    </row>
    <row r="13" spans="1:9">
      <c r="A13" s="10"/>
      <c r="B13" s="12" t="s">
        <v>14</v>
      </c>
      <c r="C13" s="21">
        <v>0.01</v>
      </c>
      <c r="I13" s="2" t="s">
        <v>39</v>
      </c>
    </row>
    <row r="14" spans="1:9">
      <c r="A14" s="18"/>
      <c r="B14" s="19"/>
      <c r="C14" s="22"/>
    </row>
    <row r="15" spans="1:9" ht="15">
      <c r="A15" s="8">
        <v>3</v>
      </c>
      <c r="B15" s="9" t="s">
        <v>15</v>
      </c>
      <c r="C15" s="26">
        <f>SUM(C16:C18)</f>
        <v>3.01</v>
      </c>
    </row>
    <row r="16" spans="1:9" ht="25.5">
      <c r="A16" s="10" t="s">
        <v>16</v>
      </c>
      <c r="B16" s="13" t="s">
        <v>17</v>
      </c>
      <c r="C16" s="21">
        <v>1</v>
      </c>
    </row>
    <row r="17" spans="1:3">
      <c r="A17" s="10" t="s">
        <v>18</v>
      </c>
      <c r="B17" s="13" t="s">
        <v>19</v>
      </c>
      <c r="C17" s="21">
        <v>0.01</v>
      </c>
    </row>
    <row r="18" spans="1:3">
      <c r="A18" s="10" t="s">
        <v>20</v>
      </c>
      <c r="B18" s="11" t="s">
        <v>21</v>
      </c>
      <c r="C18" s="21">
        <v>2</v>
      </c>
    </row>
    <row r="19" spans="1:3">
      <c r="A19" s="14"/>
      <c r="B19" s="19"/>
      <c r="C19" s="22"/>
    </row>
    <row r="20" spans="1:3" ht="15">
      <c r="A20" s="15">
        <v>4</v>
      </c>
      <c r="B20" s="9" t="s">
        <v>22</v>
      </c>
      <c r="C20" s="26">
        <f>SUM(C21:C28)</f>
        <v>51</v>
      </c>
    </row>
    <row r="21" spans="1:3">
      <c r="A21" s="10"/>
      <c r="B21" s="11" t="s">
        <v>23</v>
      </c>
      <c r="C21" s="21">
        <v>2</v>
      </c>
    </row>
    <row r="22" spans="1:3">
      <c r="A22" s="10"/>
      <c r="B22" s="11" t="s">
        <v>24</v>
      </c>
      <c r="C22" s="21">
        <v>22</v>
      </c>
    </row>
    <row r="23" spans="1:3">
      <c r="A23" s="10"/>
      <c r="B23" s="11" t="s">
        <v>25</v>
      </c>
      <c r="C23" s="21">
        <v>0</v>
      </c>
    </row>
    <row r="24" spans="1:3">
      <c r="A24" s="10"/>
      <c r="B24" s="11" t="s">
        <v>26</v>
      </c>
      <c r="C24" s="21">
        <v>0</v>
      </c>
    </row>
    <row r="25" spans="1:3">
      <c r="A25" s="10"/>
      <c r="B25" s="11" t="s">
        <v>27</v>
      </c>
      <c r="C25" s="21">
        <v>2</v>
      </c>
    </row>
    <row r="26" spans="1:3">
      <c r="A26" s="10"/>
      <c r="B26" s="11" t="s">
        <v>28</v>
      </c>
      <c r="C26" s="21">
        <v>22</v>
      </c>
    </row>
    <row r="27" spans="1:3">
      <c r="A27" s="10"/>
      <c r="B27" s="11" t="s">
        <v>29</v>
      </c>
      <c r="C27" s="21">
        <v>0</v>
      </c>
    </row>
    <row r="28" spans="1:3">
      <c r="A28" s="10"/>
      <c r="B28" s="11" t="s">
        <v>30</v>
      </c>
      <c r="C28" s="21">
        <v>3</v>
      </c>
    </row>
    <row r="29" spans="1:3">
      <c r="A29" s="10"/>
      <c r="B29" s="11"/>
      <c r="C29" s="22"/>
    </row>
    <row r="30" spans="1:3" ht="15">
      <c r="A30" s="10">
        <v>5</v>
      </c>
      <c r="B30" s="9" t="s">
        <v>31</v>
      </c>
      <c r="C30" s="26">
        <f>SUM(C31:C32)</f>
        <v>0</v>
      </c>
    </row>
    <row r="31" spans="1:3">
      <c r="A31" s="10" t="s">
        <v>16</v>
      </c>
      <c r="B31" s="11" t="s">
        <v>32</v>
      </c>
      <c r="C31" s="21">
        <v>0</v>
      </c>
    </row>
    <row r="32" spans="1:3">
      <c r="A32" s="10" t="s">
        <v>18</v>
      </c>
      <c r="B32" s="11" t="s">
        <v>33</v>
      </c>
      <c r="C32" s="21">
        <v>0</v>
      </c>
    </row>
    <row r="33" spans="1:3">
      <c r="A33" s="10"/>
      <c r="B33" s="11"/>
      <c r="C33" s="22"/>
    </row>
    <row r="34" spans="1:3" ht="15">
      <c r="A34" s="10">
        <v>6</v>
      </c>
      <c r="B34" s="9" t="s">
        <v>34</v>
      </c>
      <c r="C34" s="26">
        <f>C30+C20+C15+C11+C7</f>
        <v>82.02</v>
      </c>
    </row>
    <row r="35" spans="1:3">
      <c r="A35" s="10"/>
      <c r="B35" s="11"/>
      <c r="C35" s="25"/>
    </row>
    <row r="36" spans="1:3" ht="15">
      <c r="A36" s="10">
        <v>7</v>
      </c>
      <c r="B36" s="9" t="s">
        <v>35</v>
      </c>
      <c r="C36" s="25"/>
    </row>
    <row r="37" spans="1:3" ht="26.25">
      <c r="A37" s="10" t="s">
        <v>16</v>
      </c>
      <c r="B37" s="13" t="s">
        <v>36</v>
      </c>
      <c r="C37" s="27">
        <f>(C32+C20+C16)/C40</f>
        <v>8.0677692617991124E-4</v>
      </c>
    </row>
    <row r="38" spans="1:3" ht="15">
      <c r="A38" s="10" t="s">
        <v>18</v>
      </c>
      <c r="B38" s="11" t="s">
        <v>40</v>
      </c>
      <c r="C38" s="27">
        <f>C34/C44</f>
        <v>1.2786754904941186E-3</v>
      </c>
    </row>
    <row r="39" spans="1:3">
      <c r="A39" s="10"/>
      <c r="B39" s="11"/>
      <c r="C39" s="22"/>
    </row>
    <row r="40" spans="1:3" ht="15.75" thickBot="1">
      <c r="A40" s="16"/>
      <c r="B40" s="17" t="s">
        <v>37</v>
      </c>
      <c r="C40" s="23">
        <v>64454</v>
      </c>
    </row>
    <row r="44" spans="1:3">
      <c r="C44" s="2">
        <f>(C40+63835)/2</f>
        <v>64144.5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rightToLeft="1" workbookViewId="0">
      <selection activeCell="B25" sqref="B25"/>
    </sheetView>
  </sheetViews>
  <sheetFormatPr defaultRowHeight="14.25"/>
  <cols>
    <col min="1" max="1" width="9" style="2"/>
    <col min="2" max="2" width="59.625" style="2" customWidth="1"/>
    <col min="3" max="3" width="9.12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>
      <c r="A1" s="1"/>
      <c r="B1" s="31" t="s">
        <v>41</v>
      </c>
      <c r="I1" s="2" t="s">
        <v>1</v>
      </c>
    </row>
    <row r="2" spans="1:9">
      <c r="A2" s="4"/>
      <c r="B2" s="32" t="s">
        <v>42</v>
      </c>
      <c r="C2" s="3">
        <v>44926</v>
      </c>
    </row>
    <row r="3" spans="1:9" ht="15">
      <c r="A3" s="5"/>
      <c r="B3" s="33" t="s">
        <v>2</v>
      </c>
      <c r="D3" s="20"/>
      <c r="I3" s="2" t="s">
        <v>3</v>
      </c>
    </row>
    <row r="4" spans="1:9" ht="16.5" thickBot="1">
      <c r="A4" s="7"/>
      <c r="B4" s="34" t="s">
        <v>46</v>
      </c>
      <c r="I4" s="2" t="s">
        <v>0</v>
      </c>
    </row>
    <row r="5" spans="1:9">
      <c r="A5" s="82"/>
      <c r="B5" s="84"/>
      <c r="C5" s="86" t="s">
        <v>4</v>
      </c>
      <c r="I5" s="2" t="s">
        <v>5</v>
      </c>
    </row>
    <row r="6" spans="1:9">
      <c r="A6" s="83"/>
      <c r="B6" s="85"/>
      <c r="C6" s="87"/>
      <c r="I6" s="2" t="s">
        <v>6</v>
      </c>
    </row>
    <row r="7" spans="1:9" ht="15">
      <c r="A7" s="8">
        <v>1</v>
      </c>
      <c r="B7" s="9" t="s">
        <v>7</v>
      </c>
      <c r="C7" s="26">
        <f>SUM(C8:C9)</f>
        <v>22</v>
      </c>
      <c r="I7" s="2" t="s">
        <v>8</v>
      </c>
    </row>
    <row r="8" spans="1:9">
      <c r="A8" s="10"/>
      <c r="B8" s="11" t="s">
        <v>9</v>
      </c>
      <c r="C8" s="24">
        <v>0</v>
      </c>
      <c r="I8" s="2" t="s">
        <v>10</v>
      </c>
    </row>
    <row r="9" spans="1:9">
      <c r="A9" s="10"/>
      <c r="B9" s="11" t="s">
        <v>11</v>
      </c>
      <c r="C9" s="24">
        <v>22</v>
      </c>
      <c r="I9" s="2">
        <v>164</v>
      </c>
    </row>
    <row r="10" spans="1:9">
      <c r="A10" s="10"/>
      <c r="B10" s="11"/>
      <c r="C10" s="25"/>
      <c r="I10" s="2">
        <v>167</v>
      </c>
    </row>
    <row r="11" spans="1:9" ht="15">
      <c r="A11" s="8">
        <v>2</v>
      </c>
      <c r="B11" s="9" t="s">
        <v>12</v>
      </c>
      <c r="C11" s="26">
        <f>SUM(C12:C13)</f>
        <v>0.01</v>
      </c>
      <c r="I11" s="2">
        <v>394</v>
      </c>
    </row>
    <row r="12" spans="1:9">
      <c r="A12" s="10"/>
      <c r="B12" s="12" t="s">
        <v>13</v>
      </c>
      <c r="C12" s="24">
        <v>0</v>
      </c>
      <c r="I12" s="2" t="s">
        <v>38</v>
      </c>
    </row>
    <row r="13" spans="1:9">
      <c r="A13" s="10"/>
      <c r="B13" s="12" t="s">
        <v>14</v>
      </c>
      <c r="C13" s="24">
        <v>0.01</v>
      </c>
      <c r="I13" s="2" t="s">
        <v>39</v>
      </c>
    </row>
    <row r="14" spans="1:9">
      <c r="A14" s="29"/>
      <c r="B14" s="30"/>
      <c r="C14" s="25"/>
    </row>
    <row r="15" spans="1:9" ht="15">
      <c r="A15" s="8">
        <v>3</v>
      </c>
      <c r="B15" s="9" t="s">
        <v>15</v>
      </c>
      <c r="C15" s="26">
        <f>SUM(C16:C18)</f>
        <v>0</v>
      </c>
    </row>
    <row r="16" spans="1:9" ht="25.5">
      <c r="A16" s="10" t="s">
        <v>16</v>
      </c>
      <c r="B16" s="13" t="s">
        <v>17</v>
      </c>
      <c r="C16" s="24">
        <v>0</v>
      </c>
    </row>
    <row r="17" spans="1:3">
      <c r="A17" s="10" t="s">
        <v>18</v>
      </c>
      <c r="B17" s="13" t="s">
        <v>19</v>
      </c>
      <c r="C17" s="24">
        <v>0</v>
      </c>
    </row>
    <row r="18" spans="1:3">
      <c r="A18" s="10" t="s">
        <v>20</v>
      </c>
      <c r="B18" s="11" t="s">
        <v>21</v>
      </c>
      <c r="C18" s="24">
        <v>0</v>
      </c>
    </row>
    <row r="19" spans="1:3">
      <c r="A19" s="14"/>
      <c r="B19" s="30"/>
      <c r="C19" s="25"/>
    </row>
    <row r="20" spans="1:3" ht="15">
      <c r="A20" s="15">
        <v>4</v>
      </c>
      <c r="B20" s="9" t="s">
        <v>22</v>
      </c>
      <c r="C20" s="26">
        <f>SUM(C21:C28)</f>
        <v>55</v>
      </c>
    </row>
    <row r="21" spans="1:3">
      <c r="A21" s="10"/>
      <c r="B21" s="11" t="s">
        <v>23</v>
      </c>
      <c r="C21" s="24">
        <v>0</v>
      </c>
    </row>
    <row r="22" spans="1:3">
      <c r="A22" s="10"/>
      <c r="B22" s="11" t="s">
        <v>24</v>
      </c>
      <c r="C22" s="24">
        <v>0</v>
      </c>
    </row>
    <row r="23" spans="1:3">
      <c r="A23" s="10"/>
      <c r="B23" s="11" t="s">
        <v>25</v>
      </c>
      <c r="C23" s="24">
        <v>0</v>
      </c>
    </row>
    <row r="24" spans="1:3">
      <c r="A24" s="10"/>
      <c r="B24" s="11" t="s">
        <v>26</v>
      </c>
      <c r="C24" s="24">
        <v>0</v>
      </c>
    </row>
    <row r="25" spans="1:3">
      <c r="A25" s="10"/>
      <c r="B25" s="11" t="s">
        <v>27</v>
      </c>
      <c r="C25" s="24">
        <v>0</v>
      </c>
    </row>
    <row r="26" spans="1:3">
      <c r="A26" s="10"/>
      <c r="B26" s="11" t="s">
        <v>28</v>
      </c>
      <c r="C26" s="24">
        <v>55</v>
      </c>
    </row>
    <row r="27" spans="1:3">
      <c r="A27" s="10"/>
      <c r="B27" s="11" t="s">
        <v>29</v>
      </c>
      <c r="C27" s="24">
        <v>0</v>
      </c>
    </row>
    <row r="28" spans="1:3">
      <c r="A28" s="10"/>
      <c r="B28" s="11" t="s">
        <v>30</v>
      </c>
      <c r="C28" s="24">
        <v>0</v>
      </c>
    </row>
    <row r="29" spans="1:3">
      <c r="A29" s="10"/>
      <c r="B29" s="11"/>
      <c r="C29" s="25"/>
    </row>
    <row r="30" spans="1:3" ht="15">
      <c r="A30" s="10">
        <v>5</v>
      </c>
      <c r="B30" s="9" t="s">
        <v>31</v>
      </c>
      <c r="C30" s="26">
        <f>SUM(C31:C32)</f>
        <v>0</v>
      </c>
    </row>
    <row r="31" spans="1:3">
      <c r="A31" s="10" t="s">
        <v>16</v>
      </c>
      <c r="B31" s="11" t="s">
        <v>32</v>
      </c>
      <c r="C31" s="24">
        <v>0</v>
      </c>
    </row>
    <row r="32" spans="1:3">
      <c r="A32" s="10" t="s">
        <v>18</v>
      </c>
      <c r="B32" s="11" t="s">
        <v>33</v>
      </c>
      <c r="C32" s="24"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34</v>
      </c>
      <c r="C34" s="26">
        <f>C30+C20+C15+C11+C7</f>
        <v>77.009999999999991</v>
      </c>
    </row>
    <row r="35" spans="1:3">
      <c r="A35" s="10"/>
      <c r="B35" s="11"/>
      <c r="C35" s="25"/>
    </row>
    <row r="36" spans="1:3" ht="15">
      <c r="A36" s="10">
        <v>7</v>
      </c>
      <c r="B36" s="9" t="s">
        <v>35</v>
      </c>
      <c r="C36" s="25"/>
    </row>
    <row r="37" spans="1:3" ht="26.25">
      <c r="A37" s="10" t="s">
        <v>16</v>
      </c>
      <c r="B37" s="13" t="s">
        <v>36</v>
      </c>
      <c r="C37" s="27">
        <f>(C32+C20+C16)/C40</f>
        <v>6.7087897343319264E-4</v>
      </c>
    </row>
    <row r="38" spans="1:3" ht="15">
      <c r="A38" s="10" t="s">
        <v>18</v>
      </c>
      <c r="B38" s="11" t="s">
        <v>40</v>
      </c>
      <c r="C38" s="27">
        <f>C34/C44</f>
        <v>9.2094641864136177E-4</v>
      </c>
    </row>
    <row r="39" spans="1:3">
      <c r="A39" s="10"/>
      <c r="B39" s="11"/>
      <c r="C39" s="25"/>
    </row>
    <row r="40" spans="1:3" ht="15.75" thickBot="1">
      <c r="A40" s="16"/>
      <c r="B40" s="17" t="s">
        <v>37</v>
      </c>
      <c r="C40" s="28">
        <v>81982</v>
      </c>
    </row>
    <row r="44" spans="1:3">
      <c r="C44" s="2">
        <f>(C40+85259)/2</f>
        <v>83620.5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rightToLeft="1" workbookViewId="0">
      <selection activeCell="C15" activeCellId="2" sqref="C7 C11 C15"/>
    </sheetView>
  </sheetViews>
  <sheetFormatPr defaultRowHeight="14.25"/>
  <cols>
    <col min="1" max="1" width="1.875" bestFit="1" customWidth="1"/>
    <col min="2" max="2" width="59.75" bestFit="1" customWidth="1"/>
    <col min="3" max="3" width="8.875" bestFit="1" customWidth="1"/>
  </cols>
  <sheetData>
    <row r="1" spans="1:3" ht="15">
      <c r="A1" s="1"/>
      <c r="B1" s="31" t="s">
        <v>41</v>
      </c>
      <c r="C1" s="2"/>
    </row>
    <row r="2" spans="1:3">
      <c r="A2" s="4"/>
      <c r="B2" s="32" t="s">
        <v>42</v>
      </c>
      <c r="C2" s="3">
        <v>44926</v>
      </c>
    </row>
    <row r="3" spans="1:3" ht="15">
      <c r="A3" s="5"/>
      <c r="B3" s="33" t="s">
        <v>2</v>
      </c>
      <c r="C3" s="6"/>
    </row>
    <row r="4" spans="1:3" ht="15.75" thickBot="1">
      <c r="A4" s="7"/>
      <c r="B4" s="80" t="s">
        <v>99</v>
      </c>
      <c r="C4" s="81"/>
    </row>
    <row r="5" spans="1:3">
      <c r="A5" s="82"/>
      <c r="B5" s="84"/>
      <c r="C5" s="88" t="s">
        <v>4</v>
      </c>
    </row>
    <row r="6" spans="1:3">
      <c r="A6" s="83"/>
      <c r="B6" s="85"/>
      <c r="C6" s="89"/>
    </row>
    <row r="7" spans="1:3" ht="15">
      <c r="A7" s="8">
        <v>1</v>
      </c>
      <c r="B7" s="9" t="s">
        <v>7</v>
      </c>
      <c r="C7" s="26">
        <f>SUM(C8:C9)</f>
        <v>153</v>
      </c>
    </row>
    <row r="8" spans="1:3">
      <c r="A8" s="10"/>
      <c r="B8" s="11" t="s">
        <v>9</v>
      </c>
      <c r="C8" s="24">
        <f>'9896'!C8+'9897'!C8+'9898'!C8+'9895'!C8</f>
        <v>0</v>
      </c>
    </row>
    <row r="9" spans="1:3">
      <c r="A9" s="10"/>
      <c r="B9" s="11" t="s">
        <v>11</v>
      </c>
      <c r="C9" s="24">
        <f>'9896'!C9+'9897'!C9+'9898'!C9+'9895'!C9</f>
        <v>153</v>
      </c>
    </row>
    <row r="10" spans="1:3">
      <c r="A10" s="10"/>
      <c r="B10" s="11"/>
      <c r="C10" s="25"/>
    </row>
    <row r="11" spans="1:3" ht="15">
      <c r="A11" s="8">
        <v>2</v>
      </c>
      <c r="B11" s="9" t="s">
        <v>12</v>
      </c>
      <c r="C11" s="26">
        <f>SUM(C12:C13)</f>
        <v>2.0299999999999994</v>
      </c>
    </row>
    <row r="12" spans="1:3">
      <c r="A12" s="10"/>
      <c r="B12" s="12" t="s">
        <v>13</v>
      </c>
      <c r="C12" s="24">
        <f>'9896'!C12+'9897'!C12+'9898'!C12+'9895'!C12</f>
        <v>0</v>
      </c>
    </row>
    <row r="13" spans="1:3">
      <c r="A13" s="10"/>
      <c r="B13" s="12" t="s">
        <v>14</v>
      </c>
      <c r="C13" s="24">
        <f>'9896'!C13+'9897'!C13+'9898'!C13+'9895'!C13</f>
        <v>2.0299999999999994</v>
      </c>
    </row>
    <row r="14" spans="1:3">
      <c r="A14" s="29"/>
      <c r="B14" s="30"/>
      <c r="C14" s="25"/>
    </row>
    <row r="15" spans="1:3" ht="15">
      <c r="A15" s="8">
        <v>3</v>
      </c>
      <c r="B15" s="9" t="s">
        <v>15</v>
      </c>
      <c r="C15" s="26">
        <f>SUM(C16:C18)</f>
        <v>62.019999999999996</v>
      </c>
    </row>
    <row r="16" spans="1:3" ht="25.5">
      <c r="A16" s="10" t="s">
        <v>16</v>
      </c>
      <c r="B16" s="13" t="s">
        <v>17</v>
      </c>
      <c r="C16" s="24">
        <f>'9896'!C16+'9897'!C16+'9898'!C16+'9895'!C16</f>
        <v>27</v>
      </c>
    </row>
    <row r="17" spans="1:3">
      <c r="A17" s="10" t="s">
        <v>18</v>
      </c>
      <c r="B17" s="13" t="s">
        <v>19</v>
      </c>
      <c r="C17" s="24">
        <f>'9896'!C17+'9897'!C17+'9898'!C17+'9895'!C17</f>
        <v>1.02</v>
      </c>
    </row>
    <row r="18" spans="1:3">
      <c r="A18" s="10" t="s">
        <v>20</v>
      </c>
      <c r="B18" s="11" t="s">
        <v>21</v>
      </c>
      <c r="C18" s="24">
        <f>'9896'!C18+'9897'!C18+'9898'!C18+'9895'!C18</f>
        <v>34</v>
      </c>
    </row>
    <row r="19" spans="1:3">
      <c r="A19" s="14"/>
      <c r="B19" s="30"/>
      <c r="C19" s="25"/>
    </row>
    <row r="20" spans="1:3" ht="15">
      <c r="A20" s="15">
        <v>4</v>
      </c>
      <c r="B20" s="9" t="s">
        <v>22</v>
      </c>
      <c r="C20" s="26">
        <f>SUM(C21:C28)</f>
        <v>620</v>
      </c>
    </row>
    <row r="21" spans="1:3">
      <c r="A21" s="10"/>
      <c r="B21" s="11" t="s">
        <v>23</v>
      </c>
      <c r="C21" s="24">
        <f>'9896'!C21+'9897'!C21+'9898'!C21+'9895'!C21</f>
        <v>43</v>
      </c>
    </row>
    <row r="22" spans="1:3">
      <c r="A22" s="10"/>
      <c r="B22" s="11" t="s">
        <v>24</v>
      </c>
      <c r="C22" s="24">
        <f>'9896'!C22+'9897'!C22+'9898'!C22+'9895'!C22</f>
        <v>413</v>
      </c>
    </row>
    <row r="23" spans="1:3">
      <c r="A23" s="10"/>
      <c r="B23" s="11" t="s">
        <v>25</v>
      </c>
      <c r="C23" s="24">
        <f>'9896'!C23+'9897'!C23+'9898'!C23+'9895'!C23</f>
        <v>0</v>
      </c>
    </row>
    <row r="24" spans="1:3">
      <c r="A24" s="10"/>
      <c r="B24" s="11" t="s">
        <v>26</v>
      </c>
      <c r="C24" s="24">
        <f>'9896'!C24+'9897'!C24+'9898'!C24+'9895'!C24</f>
        <v>0</v>
      </c>
    </row>
    <row r="25" spans="1:3">
      <c r="A25" s="10"/>
      <c r="B25" s="11" t="s">
        <v>27</v>
      </c>
      <c r="C25" s="24">
        <f>'9896'!C25+'9897'!C25+'9898'!C25+'9895'!C25</f>
        <v>5</v>
      </c>
    </row>
    <row r="26" spans="1:3">
      <c r="A26" s="10"/>
      <c r="B26" s="11" t="s">
        <v>28</v>
      </c>
      <c r="C26" s="24">
        <f>'9896'!C26+'9897'!C26+'9898'!C26+'9895'!C26</f>
        <v>122</v>
      </c>
    </row>
    <row r="27" spans="1:3">
      <c r="A27" s="10"/>
      <c r="B27" s="11" t="s">
        <v>29</v>
      </c>
      <c r="C27" s="24">
        <f>'9896'!C27+'9897'!C27+'9898'!C27+'9895'!C27</f>
        <v>0</v>
      </c>
    </row>
    <row r="28" spans="1:3">
      <c r="A28" s="10"/>
      <c r="B28" s="11" t="s">
        <v>30</v>
      </c>
      <c r="C28" s="24">
        <f>'9896'!C28+'9897'!C28+'9898'!C28+'9895'!C28</f>
        <v>37</v>
      </c>
    </row>
    <row r="29" spans="1:3">
      <c r="A29" s="10"/>
      <c r="B29" s="11"/>
      <c r="C29" s="25"/>
    </row>
    <row r="30" spans="1:3" ht="15">
      <c r="A30" s="10">
        <v>5</v>
      </c>
      <c r="B30" s="9" t="s">
        <v>31</v>
      </c>
      <c r="C30" s="26">
        <f>SUM(C31:C32)</f>
        <v>0</v>
      </c>
    </row>
    <row r="31" spans="1:3">
      <c r="A31" s="10" t="s">
        <v>16</v>
      </c>
      <c r="B31" s="11" t="s">
        <v>32</v>
      </c>
      <c r="C31" s="24">
        <f>'9896'!C31+'9897'!C31+'9898'!C31+'9895'!C31</f>
        <v>0</v>
      </c>
    </row>
    <row r="32" spans="1:3">
      <c r="A32" s="10" t="s">
        <v>18</v>
      </c>
      <c r="B32" s="11" t="s">
        <v>33</v>
      </c>
      <c r="C32" s="24">
        <f>'9896'!C32+'9897'!C32+'9898'!C32+'9895'!C32</f>
        <v>0</v>
      </c>
    </row>
    <row r="33" spans="1:3">
      <c r="A33" s="10"/>
      <c r="B33" s="11"/>
      <c r="C33" s="25"/>
    </row>
    <row r="34" spans="1:3" ht="15">
      <c r="A34" s="10">
        <v>6</v>
      </c>
      <c r="B34" s="9" t="s">
        <v>34</v>
      </c>
      <c r="C34" s="26">
        <f>C30+C20+C15+C11+C7</f>
        <v>837.05</v>
      </c>
    </row>
    <row r="35" spans="1:3">
      <c r="A35" s="10"/>
      <c r="B35" s="11"/>
      <c r="C35" s="25"/>
    </row>
    <row r="36" spans="1:3" ht="15">
      <c r="A36" s="10">
        <v>7</v>
      </c>
      <c r="B36" s="9" t="s">
        <v>35</v>
      </c>
      <c r="C36" s="25"/>
    </row>
    <row r="37" spans="1:3" ht="26.25">
      <c r="A37" s="10" t="s">
        <v>16</v>
      </c>
      <c r="B37" s="13" t="s">
        <v>36</v>
      </c>
      <c r="C37" s="27">
        <f>(C32+C20+C16)/C40</f>
        <v>1.0999267282194958E-3</v>
      </c>
    </row>
    <row r="38" spans="1:3" ht="15">
      <c r="A38" s="10" t="s">
        <v>18</v>
      </c>
      <c r="B38" s="11" t="s">
        <v>40</v>
      </c>
      <c r="C38" s="27">
        <f>C34/C44</f>
        <v>1.3905801712122243E-3</v>
      </c>
    </row>
    <row r="39" spans="1:3">
      <c r="A39" s="10"/>
      <c r="B39" s="11"/>
      <c r="C39" s="25"/>
    </row>
    <row r="40" spans="1:3" ht="15.75" thickBot="1">
      <c r="A40" s="16"/>
      <c r="B40" s="17" t="s">
        <v>37</v>
      </c>
      <c r="C40" s="26">
        <f>'9896'!C40+'9897'!C40+'9898'!C40+'9895'!C40</f>
        <v>588221</v>
      </c>
    </row>
    <row r="44" spans="1:3">
      <c r="C44" s="2">
        <f>(C40+615665)/2</f>
        <v>601943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25" workbookViewId="0">
      <selection activeCell="C29" sqref="C29:D30"/>
    </sheetView>
  </sheetViews>
  <sheetFormatPr defaultRowHeight="14.25"/>
  <cols>
    <col min="1" max="1" width="2" customWidth="1"/>
    <col min="2" max="2" width="1.75" bestFit="1" customWidth="1"/>
    <col min="3" max="3" width="44" customWidth="1"/>
    <col min="4" max="4" width="8.875" bestFit="1" customWidth="1"/>
  </cols>
  <sheetData>
    <row r="1" spans="1:4" ht="15">
      <c r="A1" s="31" t="s">
        <v>41</v>
      </c>
      <c r="B1" s="31"/>
    </row>
    <row r="2" spans="1:4">
      <c r="A2" s="35" t="s">
        <v>100</v>
      </c>
      <c r="B2" s="36"/>
      <c r="C2" s="37"/>
      <c r="D2" s="3">
        <v>44926</v>
      </c>
    </row>
    <row r="3" spans="1:4">
      <c r="A3" s="35" t="s">
        <v>2</v>
      </c>
      <c r="B3" s="35"/>
      <c r="C3" s="38"/>
    </row>
    <row r="4" spans="1:4" ht="15.75" thickBot="1">
      <c r="A4" s="80" t="s">
        <v>101</v>
      </c>
    </row>
    <row r="5" spans="1:4">
      <c r="A5" s="39" t="s">
        <v>47</v>
      </c>
      <c r="B5" s="40"/>
      <c r="C5" s="41"/>
      <c r="D5" s="67" t="s">
        <v>4</v>
      </c>
    </row>
    <row r="6" spans="1:4">
      <c r="A6" s="42" t="s">
        <v>48</v>
      </c>
      <c r="B6" s="43"/>
      <c r="C6" s="44"/>
      <c r="D6" s="45"/>
    </row>
    <row r="7" spans="1:4">
      <c r="A7" s="46"/>
      <c r="B7" s="47">
        <v>1</v>
      </c>
      <c r="C7" s="48" t="s">
        <v>49</v>
      </c>
      <c r="D7" s="49">
        <v>0</v>
      </c>
    </row>
    <row r="8" spans="1:4">
      <c r="A8" s="46"/>
      <c r="B8" s="47">
        <v>2</v>
      </c>
      <c r="C8" s="48" t="s">
        <v>49</v>
      </c>
      <c r="D8" s="49">
        <v>0</v>
      </c>
    </row>
    <row r="9" spans="1:4">
      <c r="A9" s="46"/>
      <c r="B9" s="47">
        <v>3</v>
      </c>
      <c r="C9" s="48" t="s">
        <v>49</v>
      </c>
      <c r="D9" s="49">
        <v>0</v>
      </c>
    </row>
    <row r="10" spans="1:4">
      <c r="A10" s="50" t="s">
        <v>50</v>
      </c>
      <c r="B10" s="51"/>
      <c r="C10" s="52"/>
      <c r="D10" s="45"/>
    </row>
    <row r="11" spans="1:4">
      <c r="A11" s="53"/>
      <c r="B11" s="54">
        <v>1</v>
      </c>
      <c r="C11" s="48" t="s">
        <v>52</v>
      </c>
      <c r="D11" s="49">
        <v>16</v>
      </c>
    </row>
    <row r="12" spans="1:4">
      <c r="A12" s="53"/>
      <c r="B12" s="47">
        <v>2</v>
      </c>
      <c r="C12" s="48" t="s">
        <v>53</v>
      </c>
      <c r="D12" s="49">
        <v>16</v>
      </c>
    </row>
    <row r="13" spans="1:4">
      <c r="A13" s="53"/>
      <c r="B13" s="54">
        <v>3</v>
      </c>
      <c r="C13" s="48" t="s">
        <v>51</v>
      </c>
      <c r="D13" s="49">
        <v>121</v>
      </c>
    </row>
    <row r="14" spans="1:4">
      <c r="A14" s="53"/>
      <c r="B14" s="47">
        <v>4</v>
      </c>
      <c r="C14" s="48" t="s">
        <v>49</v>
      </c>
      <c r="D14" s="49">
        <v>0</v>
      </c>
    </row>
    <row r="15" spans="1:4">
      <c r="A15" s="53"/>
      <c r="B15" s="54">
        <v>5</v>
      </c>
      <c r="C15" s="48" t="s">
        <v>49</v>
      </c>
      <c r="D15" s="49">
        <v>0</v>
      </c>
    </row>
    <row r="16" spans="1:4">
      <c r="A16" s="53"/>
      <c r="B16" s="47">
        <v>6</v>
      </c>
      <c r="C16" s="48" t="s">
        <v>49</v>
      </c>
      <c r="D16" s="49">
        <v>0</v>
      </c>
    </row>
    <row r="17" spans="1:4">
      <c r="A17" s="53"/>
      <c r="B17" s="54">
        <v>7</v>
      </c>
      <c r="C17" s="48" t="s">
        <v>49</v>
      </c>
      <c r="D17" s="49">
        <v>0</v>
      </c>
    </row>
    <row r="18" spans="1:4">
      <c r="A18" s="53"/>
      <c r="B18" s="47">
        <v>8</v>
      </c>
      <c r="C18" s="48" t="s">
        <v>49</v>
      </c>
      <c r="D18" s="49">
        <v>0</v>
      </c>
    </row>
    <row r="19" spans="1:4">
      <c r="A19" s="55" t="s">
        <v>54</v>
      </c>
      <c r="B19" s="51"/>
      <c r="C19" s="56"/>
      <c r="D19" s="57">
        <f>SUM(D11:D18)</f>
        <v>153</v>
      </c>
    </row>
    <row r="20" spans="1:4">
      <c r="A20" s="55"/>
      <c r="B20" s="58"/>
      <c r="C20" s="58"/>
      <c r="D20" s="45"/>
    </row>
    <row r="21" spans="1:4">
      <c r="A21" s="55" t="s">
        <v>55</v>
      </c>
      <c r="B21" s="58"/>
      <c r="C21" s="44"/>
      <c r="D21" s="45"/>
    </row>
    <row r="22" spans="1:4">
      <c r="A22" s="55" t="s">
        <v>48</v>
      </c>
      <c r="B22" s="58"/>
      <c r="C22" s="52"/>
      <c r="D22" s="59"/>
    </row>
    <row r="23" spans="1:4">
      <c r="A23" s="60"/>
      <c r="B23" s="48">
        <v>1</v>
      </c>
      <c r="C23" s="48" t="s">
        <v>49</v>
      </c>
      <c r="D23" s="49">
        <v>0</v>
      </c>
    </row>
    <row r="24" spans="1:4">
      <c r="A24" s="60"/>
      <c r="B24" s="48">
        <v>2</v>
      </c>
      <c r="C24" s="48" t="s">
        <v>49</v>
      </c>
      <c r="D24" s="49">
        <v>0</v>
      </c>
    </row>
    <row r="25" spans="1:4">
      <c r="A25" s="60"/>
      <c r="B25" s="48">
        <v>3</v>
      </c>
      <c r="C25" s="48" t="s">
        <v>49</v>
      </c>
      <c r="D25" s="49">
        <v>0</v>
      </c>
    </row>
    <row r="26" spans="1:4">
      <c r="A26" s="55" t="s">
        <v>50</v>
      </c>
      <c r="B26" s="58"/>
      <c r="C26" s="52"/>
      <c r="D26" s="45"/>
    </row>
    <row r="27" spans="1:4">
      <c r="A27" s="60"/>
      <c r="B27" s="48">
        <v>1</v>
      </c>
      <c r="C27" s="48" t="s">
        <v>56</v>
      </c>
      <c r="D27" s="49">
        <v>1</v>
      </c>
    </row>
    <row r="28" spans="1:4">
      <c r="A28" s="60"/>
      <c r="B28" s="48">
        <v>2</v>
      </c>
      <c r="C28" s="48" t="s">
        <v>57</v>
      </c>
      <c r="D28" s="49">
        <v>1</v>
      </c>
    </row>
    <row r="29" spans="1:4">
      <c r="A29" s="60"/>
      <c r="B29" s="48">
        <v>3</v>
      </c>
      <c r="C29" s="48" t="s">
        <v>51</v>
      </c>
      <c r="D29" s="49">
        <v>0.01</v>
      </c>
    </row>
    <row r="30" spans="1:4">
      <c r="A30" s="60"/>
      <c r="B30" s="48">
        <v>4</v>
      </c>
      <c r="C30" s="48" t="s">
        <v>49</v>
      </c>
      <c r="D30" s="49">
        <v>0</v>
      </c>
    </row>
    <row r="31" spans="1:4">
      <c r="A31" s="60"/>
      <c r="B31" s="48">
        <v>5</v>
      </c>
      <c r="C31" s="48" t="s">
        <v>49</v>
      </c>
      <c r="D31" s="49">
        <v>0</v>
      </c>
    </row>
    <row r="32" spans="1:4">
      <c r="A32" s="60"/>
      <c r="B32" s="48">
        <v>6</v>
      </c>
      <c r="C32" s="48" t="s">
        <v>49</v>
      </c>
      <c r="D32" s="49">
        <v>0</v>
      </c>
    </row>
    <row r="33" spans="1:4">
      <c r="A33" s="60"/>
      <c r="B33" s="48">
        <v>7</v>
      </c>
      <c r="C33" s="48" t="s">
        <v>49</v>
      </c>
      <c r="D33" s="49">
        <v>0</v>
      </c>
    </row>
    <row r="34" spans="1:4">
      <c r="A34" s="60"/>
      <c r="B34" s="48">
        <v>8</v>
      </c>
      <c r="C34" s="48" t="s">
        <v>49</v>
      </c>
      <c r="D34" s="49">
        <v>0</v>
      </c>
    </row>
    <row r="35" spans="1:4">
      <c r="A35" s="55" t="s">
        <v>58</v>
      </c>
      <c r="B35" s="51"/>
      <c r="C35" s="56"/>
      <c r="D35" s="57">
        <f>SUM(D27:D34)</f>
        <v>2.0099999999999998</v>
      </c>
    </row>
    <row r="36" spans="1:4">
      <c r="A36" s="55"/>
      <c r="B36" s="58"/>
      <c r="C36" s="58"/>
      <c r="D36" s="45"/>
    </row>
    <row r="37" spans="1:4">
      <c r="A37" s="55" t="s">
        <v>59</v>
      </c>
      <c r="B37" s="51"/>
      <c r="C37" s="56"/>
      <c r="D37" s="45"/>
    </row>
    <row r="38" spans="1:4">
      <c r="A38" s="53"/>
      <c r="B38" s="54">
        <v>1</v>
      </c>
      <c r="C38" s="61" t="s">
        <v>60</v>
      </c>
      <c r="D38" s="49">
        <v>14</v>
      </c>
    </row>
    <row r="39" spans="1:4">
      <c r="A39" s="53"/>
      <c r="B39" s="54">
        <v>2</v>
      </c>
      <c r="C39" s="61" t="s">
        <v>61</v>
      </c>
      <c r="D39" s="49">
        <v>8</v>
      </c>
    </row>
    <row r="40" spans="1:4">
      <c r="A40" s="53"/>
      <c r="B40" s="54">
        <v>3</v>
      </c>
      <c r="C40" s="61" t="s">
        <v>62</v>
      </c>
      <c r="D40" s="49">
        <v>6</v>
      </c>
    </row>
    <row r="41" spans="1:4">
      <c r="A41" s="53"/>
      <c r="B41" s="54">
        <v>4</v>
      </c>
      <c r="C41" s="61" t="s">
        <v>49</v>
      </c>
      <c r="D41" s="49">
        <v>0</v>
      </c>
    </row>
    <row r="42" spans="1:4">
      <c r="A42" s="53"/>
      <c r="B42" s="54">
        <v>5</v>
      </c>
      <c r="C42" s="61" t="s">
        <v>49</v>
      </c>
      <c r="D42" s="49">
        <v>0</v>
      </c>
    </row>
    <row r="43" spans="1:4">
      <c r="A43" s="53"/>
      <c r="B43" s="54">
        <v>6</v>
      </c>
      <c r="C43" s="61" t="s">
        <v>49</v>
      </c>
      <c r="D43" s="49">
        <v>0</v>
      </c>
    </row>
    <row r="44" spans="1:4">
      <c r="A44" s="53"/>
      <c r="B44" s="54">
        <v>7</v>
      </c>
      <c r="C44" s="61" t="s">
        <v>49</v>
      </c>
      <c r="D44" s="49">
        <v>0</v>
      </c>
    </row>
    <row r="45" spans="1:4">
      <c r="A45" s="53"/>
      <c r="B45" s="47">
        <v>8</v>
      </c>
      <c r="C45" s="61" t="s">
        <v>49</v>
      </c>
      <c r="D45" s="49">
        <v>0</v>
      </c>
    </row>
    <row r="46" spans="1:4">
      <c r="A46" s="55" t="s">
        <v>63</v>
      </c>
      <c r="B46" s="51"/>
      <c r="C46" s="56"/>
      <c r="D46" s="57">
        <f>SUM(D38:D45)</f>
        <v>28</v>
      </c>
    </row>
    <row r="47" spans="1:4">
      <c r="A47" s="55"/>
      <c r="B47" s="58"/>
      <c r="C47" s="58"/>
      <c r="D47" s="45"/>
    </row>
    <row r="48" spans="1:4">
      <c r="A48" s="55" t="s">
        <v>64</v>
      </c>
      <c r="B48" s="51"/>
      <c r="C48" s="56"/>
      <c r="D48" s="45"/>
    </row>
    <row r="49" spans="1:4">
      <c r="A49" s="53"/>
      <c r="B49" s="54">
        <v>1</v>
      </c>
      <c r="C49" s="61" t="s">
        <v>65</v>
      </c>
      <c r="D49" s="49">
        <v>15</v>
      </c>
    </row>
    <row r="50" spans="1:4">
      <c r="A50" s="53"/>
      <c r="B50" s="54">
        <v>2</v>
      </c>
      <c r="C50" s="61" t="s">
        <v>66</v>
      </c>
      <c r="D50" s="49">
        <v>8</v>
      </c>
    </row>
    <row r="51" spans="1:4">
      <c r="A51" s="53"/>
      <c r="B51" s="54">
        <v>3</v>
      </c>
      <c r="C51" s="61" t="s">
        <v>67</v>
      </c>
      <c r="D51" s="49">
        <v>7</v>
      </c>
    </row>
    <row r="52" spans="1:4">
      <c r="A52" s="53"/>
      <c r="B52" s="54">
        <v>4</v>
      </c>
      <c r="C52" s="61" t="s">
        <v>68</v>
      </c>
      <c r="D52" s="49">
        <v>4</v>
      </c>
    </row>
    <row r="53" spans="1:4">
      <c r="A53" s="53"/>
      <c r="B53" s="54">
        <v>5</v>
      </c>
      <c r="C53" s="61" t="s">
        <v>49</v>
      </c>
      <c r="D53" s="49">
        <v>0</v>
      </c>
    </row>
    <row r="54" spans="1:4">
      <c r="A54" s="53"/>
      <c r="B54" s="54">
        <v>6</v>
      </c>
      <c r="C54" s="61" t="s">
        <v>49</v>
      </c>
      <c r="D54" s="49">
        <v>0</v>
      </c>
    </row>
    <row r="55" spans="1:4">
      <c r="A55" s="53"/>
      <c r="B55" s="54">
        <v>7</v>
      </c>
      <c r="C55" s="61" t="s">
        <v>49</v>
      </c>
      <c r="D55" s="49">
        <v>0</v>
      </c>
    </row>
    <row r="56" spans="1:4">
      <c r="A56" s="53"/>
      <c r="B56" s="54">
        <v>8</v>
      </c>
      <c r="C56" s="61" t="s">
        <v>49</v>
      </c>
      <c r="D56" s="49">
        <v>0</v>
      </c>
    </row>
    <row r="57" spans="1:4">
      <c r="A57" s="55" t="s">
        <v>21</v>
      </c>
      <c r="B57" s="58"/>
      <c r="C57" s="58"/>
      <c r="D57" s="57">
        <f>SUM(D49:D56)</f>
        <v>34</v>
      </c>
    </row>
    <row r="58" spans="1:4">
      <c r="A58" s="55"/>
      <c r="B58" s="58"/>
      <c r="C58" s="58"/>
      <c r="D58" s="45"/>
    </row>
    <row r="59" spans="1:4">
      <c r="A59" s="55" t="s">
        <v>69</v>
      </c>
      <c r="B59" s="58"/>
      <c r="C59" s="58"/>
      <c r="D59" s="45"/>
    </row>
    <row r="60" spans="1:4">
      <c r="A60" s="53"/>
      <c r="B60" s="54">
        <v>1</v>
      </c>
      <c r="C60" s="61" t="s">
        <v>51</v>
      </c>
      <c r="D60" s="49">
        <v>0</v>
      </c>
    </row>
    <row r="61" spans="1:4">
      <c r="A61" s="53"/>
      <c r="B61" s="54"/>
      <c r="C61" s="58" t="s">
        <v>70</v>
      </c>
      <c r="D61" s="57">
        <v>0</v>
      </c>
    </row>
    <row r="62" spans="1:4">
      <c r="A62" s="55"/>
      <c r="B62" s="58"/>
      <c r="C62" s="61"/>
      <c r="D62" s="45"/>
    </row>
    <row r="63" spans="1:4">
      <c r="A63" s="55" t="s">
        <v>71</v>
      </c>
      <c r="B63" s="58"/>
      <c r="C63" s="58"/>
      <c r="D63" s="45"/>
    </row>
    <row r="64" spans="1:4">
      <c r="A64" s="53"/>
      <c r="B64" s="54">
        <v>1</v>
      </c>
      <c r="C64" s="61" t="s">
        <v>72</v>
      </c>
      <c r="D64" s="49"/>
    </row>
    <row r="65" spans="1:4">
      <c r="A65" s="53"/>
      <c r="B65" s="54"/>
      <c r="C65" s="58" t="s">
        <v>33</v>
      </c>
      <c r="D65" s="57"/>
    </row>
    <row r="66" spans="1:4">
      <c r="A66" s="53"/>
      <c r="B66" s="54"/>
      <c r="C66" s="58"/>
      <c r="D66" s="45"/>
    </row>
    <row r="67" spans="1:4">
      <c r="A67" s="55"/>
      <c r="B67" s="58"/>
      <c r="C67" s="58" t="s">
        <v>73</v>
      </c>
      <c r="D67" s="57">
        <f>D57+D46+D35+D19</f>
        <v>217.01</v>
      </c>
    </row>
    <row r="68" spans="1:4">
      <c r="A68" s="55"/>
      <c r="B68" s="58"/>
      <c r="C68" s="58"/>
      <c r="D68" s="45"/>
    </row>
    <row r="69" spans="1:4" ht="15.75" thickBot="1">
      <c r="A69" s="62"/>
      <c r="B69" s="63"/>
      <c r="C69" s="64" t="s">
        <v>37</v>
      </c>
      <c r="D69" s="26">
        <f>'מגדל חסכון לילד-נספח 1'!C40</f>
        <v>588221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tabSelected="1" workbookViewId="0">
      <selection activeCell="N44" sqref="N44"/>
    </sheetView>
  </sheetViews>
  <sheetFormatPr defaultRowHeight="14.25"/>
  <cols>
    <col min="1" max="1" width="4.125" customWidth="1"/>
    <col min="2" max="2" width="41.875" customWidth="1"/>
    <col min="3" max="3" width="8.875" bestFit="1" customWidth="1"/>
  </cols>
  <sheetData>
    <row r="1" spans="1:3" ht="15">
      <c r="A1" s="31" t="s">
        <v>41</v>
      </c>
      <c r="B1" s="36"/>
    </row>
    <row r="2" spans="1:3">
      <c r="A2" s="35" t="s">
        <v>102</v>
      </c>
      <c r="B2" s="36"/>
      <c r="C2" s="3">
        <v>44926</v>
      </c>
    </row>
    <row r="3" spans="1:3">
      <c r="A3" s="35" t="s">
        <v>2</v>
      </c>
      <c r="B3" s="35"/>
      <c r="C3" s="38"/>
    </row>
    <row r="4" spans="1:3" ht="15.75" thickBot="1">
      <c r="A4" s="80" t="s">
        <v>101</v>
      </c>
    </row>
    <row r="5" spans="1:3">
      <c r="A5" s="65"/>
      <c r="B5" s="66"/>
      <c r="C5" s="67" t="s">
        <v>4</v>
      </c>
    </row>
    <row r="6" spans="1:3">
      <c r="A6" s="55" t="s">
        <v>74</v>
      </c>
      <c r="B6" s="52"/>
      <c r="C6" s="68"/>
    </row>
    <row r="7" spans="1:3">
      <c r="A7" s="53">
        <v>1</v>
      </c>
      <c r="B7" s="69" t="s">
        <v>76</v>
      </c>
      <c r="C7" s="70">
        <v>75</v>
      </c>
    </row>
    <row r="8" spans="1:3">
      <c r="A8" s="53">
        <v>2</v>
      </c>
      <c r="B8" s="69" t="s">
        <v>75</v>
      </c>
      <c r="C8" s="70">
        <v>381</v>
      </c>
    </row>
    <row r="9" spans="1:3">
      <c r="A9" s="53">
        <v>3</v>
      </c>
      <c r="B9" s="69" t="s">
        <v>49</v>
      </c>
      <c r="C9" s="70">
        <v>0</v>
      </c>
    </row>
    <row r="10" spans="1:3">
      <c r="A10" s="53">
        <v>4</v>
      </c>
      <c r="B10" s="69" t="s">
        <v>49</v>
      </c>
      <c r="C10" s="70">
        <v>0</v>
      </c>
    </row>
    <row r="11" spans="1:3">
      <c r="A11" s="53">
        <v>5</v>
      </c>
      <c r="B11" s="69" t="s">
        <v>49</v>
      </c>
      <c r="C11" s="70">
        <v>0</v>
      </c>
    </row>
    <row r="12" spans="1:3">
      <c r="A12" s="53">
        <v>6</v>
      </c>
      <c r="B12" s="69" t="s">
        <v>49</v>
      </c>
      <c r="C12" s="70">
        <v>0</v>
      </c>
    </row>
    <row r="13" spans="1:3">
      <c r="A13" s="53">
        <v>7</v>
      </c>
      <c r="B13" s="69" t="s">
        <v>49</v>
      </c>
      <c r="C13" s="70">
        <v>0</v>
      </c>
    </row>
    <row r="14" spans="1:3">
      <c r="A14" s="53">
        <v>8</v>
      </c>
      <c r="B14" s="69" t="s">
        <v>49</v>
      </c>
      <c r="C14" s="70">
        <v>0</v>
      </c>
    </row>
    <row r="15" spans="1:3">
      <c r="A15" s="42" t="s">
        <v>77</v>
      </c>
      <c r="B15" s="69"/>
      <c r="C15" s="71">
        <f>SUM(C7:C14)</f>
        <v>456</v>
      </c>
    </row>
    <row r="16" spans="1:3">
      <c r="A16" s="72"/>
      <c r="B16" s="73"/>
      <c r="C16" s="74"/>
    </row>
    <row r="17" spans="1:3">
      <c r="A17" s="42" t="s">
        <v>78</v>
      </c>
      <c r="B17" s="69"/>
      <c r="C17" s="74"/>
    </row>
    <row r="18" spans="1:3">
      <c r="A18" s="53">
        <v>1</v>
      </c>
      <c r="B18" s="69" t="s">
        <v>51</v>
      </c>
      <c r="C18" s="70">
        <v>0</v>
      </c>
    </row>
    <row r="19" spans="1:3">
      <c r="A19" s="55" t="s">
        <v>79</v>
      </c>
      <c r="B19" s="52"/>
      <c r="C19" s="71"/>
    </row>
    <row r="20" spans="1:3">
      <c r="A20" s="60"/>
      <c r="B20" s="75"/>
      <c r="C20" s="74"/>
    </row>
    <row r="21" spans="1:3">
      <c r="A21" s="50" t="s">
        <v>80</v>
      </c>
      <c r="B21" s="76"/>
      <c r="C21" s="74"/>
    </row>
    <row r="22" spans="1:3">
      <c r="A22" s="53">
        <v>1</v>
      </c>
      <c r="B22" s="69" t="s">
        <v>51</v>
      </c>
      <c r="C22" s="70">
        <v>0</v>
      </c>
    </row>
    <row r="23" spans="1:3">
      <c r="A23" s="42" t="s">
        <v>26</v>
      </c>
      <c r="B23" s="69"/>
      <c r="C23" s="71"/>
    </row>
    <row r="24" spans="1:3">
      <c r="A24" s="72"/>
      <c r="B24" s="69"/>
      <c r="C24" s="74"/>
    </row>
    <row r="25" spans="1:3">
      <c r="A25" s="42" t="s">
        <v>81</v>
      </c>
      <c r="B25" s="69"/>
      <c r="C25" s="74"/>
    </row>
    <row r="26" spans="1:3">
      <c r="A26" s="42" t="s">
        <v>82</v>
      </c>
      <c r="B26" s="73" t="s">
        <v>83</v>
      </c>
      <c r="C26" s="74"/>
    </row>
    <row r="27" spans="1:3">
      <c r="A27" s="53">
        <v>1</v>
      </c>
      <c r="B27" s="69"/>
      <c r="C27" s="70">
        <v>0</v>
      </c>
    </row>
    <row r="28" spans="1:3">
      <c r="A28" s="53">
        <v>2</v>
      </c>
      <c r="B28" s="69"/>
      <c r="C28" s="70">
        <v>0</v>
      </c>
    </row>
    <row r="29" spans="1:3">
      <c r="A29" s="55" t="s">
        <v>84</v>
      </c>
      <c r="B29" s="77" t="s">
        <v>85</v>
      </c>
      <c r="C29" s="74"/>
    </row>
    <row r="30" spans="1:3">
      <c r="A30" s="78">
        <v>1</v>
      </c>
      <c r="B30" s="76" t="s">
        <v>86</v>
      </c>
      <c r="C30" s="70">
        <v>6</v>
      </c>
    </row>
    <row r="31" spans="1:3">
      <c r="A31" s="78">
        <v>2</v>
      </c>
      <c r="B31" s="76" t="s">
        <v>87</v>
      </c>
      <c r="C31" s="70">
        <v>6</v>
      </c>
    </row>
    <row r="32" spans="1:3">
      <c r="A32" s="78">
        <v>3</v>
      </c>
      <c r="B32" s="76" t="s">
        <v>88</v>
      </c>
      <c r="C32" s="70">
        <v>5</v>
      </c>
    </row>
    <row r="33" spans="1:3">
      <c r="A33" s="78">
        <v>4</v>
      </c>
      <c r="B33" s="76" t="s">
        <v>75</v>
      </c>
      <c r="C33" s="70">
        <v>20</v>
      </c>
    </row>
    <row r="34" spans="1:3">
      <c r="A34" s="78">
        <v>5</v>
      </c>
      <c r="B34" s="76" t="s">
        <v>49</v>
      </c>
      <c r="C34" s="70">
        <v>0</v>
      </c>
    </row>
    <row r="35" spans="1:3">
      <c r="A35" s="78">
        <v>6</v>
      </c>
      <c r="B35" s="76" t="s">
        <v>49</v>
      </c>
      <c r="C35" s="70">
        <v>0</v>
      </c>
    </row>
    <row r="36" spans="1:3">
      <c r="A36" s="78">
        <v>7</v>
      </c>
      <c r="B36" s="76" t="s">
        <v>49</v>
      </c>
      <c r="C36" s="70">
        <v>0</v>
      </c>
    </row>
    <row r="37" spans="1:3">
      <c r="A37" s="50" t="s">
        <v>89</v>
      </c>
      <c r="B37" s="75"/>
      <c r="C37" s="71">
        <f>SUM(C30:C36)</f>
        <v>37</v>
      </c>
    </row>
    <row r="38" spans="1:3">
      <c r="A38" s="50"/>
      <c r="B38" s="76"/>
      <c r="C38" s="74"/>
    </row>
    <row r="39" spans="1:3">
      <c r="A39" s="42" t="s">
        <v>90</v>
      </c>
      <c r="B39" s="69"/>
      <c r="C39" s="74"/>
    </row>
    <row r="40" spans="1:3">
      <c r="A40" s="42" t="s">
        <v>82</v>
      </c>
      <c r="B40" s="73" t="s">
        <v>91</v>
      </c>
      <c r="C40" s="74"/>
    </row>
    <row r="41" spans="1:3">
      <c r="A41" s="53">
        <v>1</v>
      </c>
      <c r="B41" s="76" t="s">
        <v>75</v>
      </c>
      <c r="C41" s="70">
        <v>5</v>
      </c>
    </row>
    <row r="42" spans="1:3">
      <c r="A42" s="53">
        <v>2</v>
      </c>
      <c r="B42" s="52" t="s">
        <v>49</v>
      </c>
      <c r="C42" s="70">
        <v>0</v>
      </c>
    </row>
    <row r="43" spans="1:3">
      <c r="A43" s="53">
        <v>3</v>
      </c>
      <c r="B43" s="52" t="s">
        <v>49</v>
      </c>
      <c r="C43" s="70">
        <v>0</v>
      </c>
    </row>
    <row r="44" spans="1:3">
      <c r="A44" s="53">
        <v>4</v>
      </c>
      <c r="B44" s="52" t="s">
        <v>49</v>
      </c>
      <c r="C44" s="70">
        <v>0</v>
      </c>
    </row>
    <row r="45" spans="1:3">
      <c r="A45" s="53">
        <v>5</v>
      </c>
      <c r="B45" s="52" t="s">
        <v>49</v>
      </c>
      <c r="C45" s="70">
        <v>0</v>
      </c>
    </row>
    <row r="46" spans="1:3">
      <c r="A46" s="53">
        <v>6</v>
      </c>
      <c r="B46" s="52" t="s">
        <v>49</v>
      </c>
      <c r="C46" s="70">
        <v>0</v>
      </c>
    </row>
    <row r="47" spans="1:3">
      <c r="A47" s="53">
        <v>7</v>
      </c>
      <c r="B47" s="52" t="s">
        <v>49</v>
      </c>
      <c r="C47" s="70">
        <v>0</v>
      </c>
    </row>
    <row r="48" spans="1:3">
      <c r="A48" s="53">
        <v>8</v>
      </c>
      <c r="B48" s="52" t="s">
        <v>49</v>
      </c>
      <c r="C48" s="70">
        <v>0</v>
      </c>
    </row>
    <row r="49" spans="1:3">
      <c r="A49" s="55" t="s">
        <v>84</v>
      </c>
      <c r="B49" s="73" t="s">
        <v>92</v>
      </c>
      <c r="C49" s="74"/>
    </row>
    <row r="50" spans="1:3">
      <c r="A50" s="78">
        <v>1</v>
      </c>
      <c r="B50" s="52" t="s">
        <v>93</v>
      </c>
      <c r="C50" s="70">
        <v>36</v>
      </c>
    </row>
    <row r="51" spans="1:3">
      <c r="A51" s="78">
        <v>2</v>
      </c>
      <c r="B51" s="52" t="s">
        <v>94</v>
      </c>
      <c r="C51" s="70">
        <v>18</v>
      </c>
    </row>
    <row r="52" spans="1:3">
      <c r="A52" s="78">
        <v>3</v>
      </c>
      <c r="B52" s="52" t="s">
        <v>95</v>
      </c>
      <c r="C52" s="70">
        <v>15</v>
      </c>
    </row>
    <row r="53" spans="1:3">
      <c r="A53" s="78">
        <v>4</v>
      </c>
      <c r="B53" s="52" t="s">
        <v>96</v>
      </c>
      <c r="C53" s="70">
        <v>12</v>
      </c>
    </row>
    <row r="54" spans="1:3">
      <c r="A54" s="78">
        <v>5</v>
      </c>
      <c r="B54" s="52" t="s">
        <v>51</v>
      </c>
      <c r="C54" s="70">
        <v>41</v>
      </c>
    </row>
    <row r="55" spans="1:3">
      <c r="A55" s="78">
        <v>6</v>
      </c>
      <c r="B55" s="52" t="s">
        <v>49</v>
      </c>
      <c r="C55" s="70">
        <v>0</v>
      </c>
    </row>
    <row r="56" spans="1:3">
      <c r="A56" s="78">
        <v>7</v>
      </c>
      <c r="B56" s="52" t="s">
        <v>49</v>
      </c>
      <c r="C56" s="70">
        <v>0</v>
      </c>
    </row>
    <row r="57" spans="1:3">
      <c r="A57" s="78">
        <v>8</v>
      </c>
      <c r="B57" s="52" t="s">
        <v>49</v>
      </c>
      <c r="C57" s="70">
        <v>0</v>
      </c>
    </row>
    <row r="58" spans="1:3">
      <c r="A58" s="55" t="s">
        <v>97</v>
      </c>
      <c r="B58" s="75"/>
      <c r="C58" s="71">
        <f>SUM(C41:C57)</f>
        <v>127</v>
      </c>
    </row>
    <row r="59" spans="1:3">
      <c r="A59" s="60"/>
      <c r="B59" s="75"/>
      <c r="C59" s="71"/>
    </row>
    <row r="60" spans="1:3">
      <c r="A60" s="50" t="s">
        <v>98</v>
      </c>
      <c r="B60" s="76"/>
      <c r="C60" s="71">
        <f>C58+C37+C15</f>
        <v>620</v>
      </c>
    </row>
    <row r="61" spans="1:3">
      <c r="A61" s="60"/>
      <c r="B61" s="75"/>
      <c r="C61" s="74"/>
    </row>
    <row r="62" spans="1:3" ht="15.75" thickBot="1">
      <c r="A62" s="64" t="s">
        <v>37</v>
      </c>
      <c r="B62" s="79"/>
      <c r="C62" s="26">
        <f>'מגדל חסכון לילד-נספח 1'!C40</f>
        <v>588221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9896</vt:lpstr>
      <vt:lpstr>9897</vt:lpstr>
      <vt:lpstr>9898</vt:lpstr>
      <vt:lpstr>9895</vt:lpstr>
      <vt:lpstr>מגדל חסכון לילד-נספח 1</vt:lpstr>
      <vt:lpstr>מגדל חסכון לילד-נספח 2</vt:lpstr>
      <vt:lpstr>מגדל חסכון לילד-נספח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2023-03-26T14:21:20Z</dcterms:modified>
</cp:coreProperties>
</file>