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630AB253-F033-4C83-88E6-57327F3A68EC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'!$B$7:$K$611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השקעה'!$B$62:$K$145</definedName>
    <definedName name="_xlnm._FilterDatabase" localSheetId="1" hidden="1">מזומנים!$B$7:$L$200</definedName>
    <definedName name="_xlnm._FilterDatabase" localSheetId="5" hidden="1">מניות!$B$8:$O$497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71" l="1"/>
  <c r="C26" i="88" s="1"/>
  <c r="P12" i="71"/>
  <c r="P13" i="71"/>
  <c r="P26" i="71"/>
  <c r="P35" i="71"/>
  <c r="G17" i="80"/>
  <c r="G12" i="80"/>
  <c r="G11" i="80"/>
  <c r="G10" i="80"/>
  <c r="J38" i="72"/>
  <c r="J12" i="72"/>
  <c r="J11" i="72" s="1"/>
  <c r="H13" i="73"/>
  <c r="C27" i="88" l="1"/>
  <c r="H12" i="73" l="1"/>
  <c r="H11" i="73" l="1"/>
  <c r="C28" i="88" l="1"/>
  <c r="P41" i="78"/>
  <c r="L14" i="72"/>
  <c r="L15" i="72"/>
  <c r="L16" i="72"/>
  <c r="L17" i="72"/>
  <c r="L18" i="72"/>
  <c r="M14" i="70"/>
  <c r="L189" i="62" l="1"/>
  <c r="L220" i="62"/>
  <c r="C43" i="88"/>
  <c r="L188" i="62" l="1"/>
  <c r="L118" i="62"/>
  <c r="L49" i="62"/>
  <c r="L13" i="62"/>
  <c r="I11" i="81"/>
  <c r="I10" i="81" s="1"/>
  <c r="R13" i="61"/>
  <c r="R168" i="61"/>
  <c r="R271" i="61"/>
  <c r="C37" i="88" l="1"/>
  <c r="J13" i="81"/>
  <c r="R12" i="61"/>
  <c r="R11" i="61" s="1"/>
  <c r="J12" i="81"/>
  <c r="J11" i="81"/>
  <c r="L12" i="62"/>
  <c r="L11" i="62" s="1"/>
  <c r="J10" i="81"/>
  <c r="J54" i="58"/>
  <c r="J12" i="58"/>
  <c r="C15" i="88" l="1"/>
  <c r="C16" i="88"/>
  <c r="J53" i="58"/>
  <c r="J20" i="58" s="1"/>
  <c r="J11" i="58" s="1"/>
  <c r="J10" i="58" s="1"/>
  <c r="K54" i="58" s="1"/>
  <c r="C11" i="88" l="1"/>
  <c r="K55" i="58"/>
  <c r="K56" i="58"/>
  <c r="K57" i="58"/>
  <c r="K51" i="58"/>
  <c r="C12" i="88"/>
  <c r="K53" i="58"/>
  <c r="H15" i="80"/>
  <c r="H19" i="80"/>
  <c r="H18" i="80"/>
  <c r="H17" i="80"/>
  <c r="H14" i="80"/>
  <c r="H13" i="80"/>
  <c r="H12" i="80"/>
  <c r="H11" i="80"/>
  <c r="H10" i="80"/>
  <c r="J391" i="76"/>
  <c r="J390" i="76"/>
  <c r="J388" i="76"/>
  <c r="J387" i="76"/>
  <c r="J386" i="76"/>
  <c r="J385" i="76"/>
  <c r="J384" i="76"/>
  <c r="J383" i="76"/>
  <c r="J382" i="76"/>
  <c r="J381" i="76"/>
  <c r="J380" i="76"/>
  <c r="J379" i="76"/>
  <c r="J378" i="76"/>
  <c r="J376" i="76"/>
  <c r="J375" i="76"/>
  <c r="J374" i="76"/>
  <c r="J373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6" i="74"/>
  <c r="K15" i="74"/>
  <c r="K14" i="74"/>
  <c r="K13" i="74"/>
  <c r="K12" i="74"/>
  <c r="K11" i="74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0" i="73"/>
  <c r="J59" i="73"/>
  <c r="J58" i="73"/>
  <c r="J56" i="73"/>
  <c r="J55" i="73"/>
  <c r="J54" i="73"/>
  <c r="J53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4" i="73"/>
  <c r="J33" i="73"/>
  <c r="J32" i="73"/>
  <c r="J31" i="73"/>
  <c r="J30" i="73"/>
  <c r="J29" i="73"/>
  <c r="J28" i="73"/>
  <c r="J27" i="73"/>
  <c r="J25" i="73"/>
  <c r="J24" i="73"/>
  <c r="J22" i="73"/>
  <c r="J21" i="73"/>
  <c r="J19" i="73"/>
  <c r="J18" i="73"/>
  <c r="J17" i="73"/>
  <c r="J16" i="73"/>
  <c r="J15" i="73"/>
  <c r="J14" i="73"/>
  <c r="J13" i="73"/>
  <c r="J12" i="73"/>
  <c r="J11" i="73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3" i="72"/>
  <c r="L12" i="72"/>
  <c r="L11" i="72"/>
  <c r="R41" i="71"/>
  <c r="R40" i="71"/>
  <c r="R39" i="71"/>
  <c r="R38" i="71"/>
  <c r="R22" i="71"/>
  <c r="R21" i="71"/>
  <c r="R36" i="71"/>
  <c r="R35" i="71"/>
  <c r="R33" i="71"/>
  <c r="R32" i="71"/>
  <c r="R31" i="71"/>
  <c r="R30" i="71"/>
  <c r="R29" i="71"/>
  <c r="R28" i="71"/>
  <c r="R27" i="71"/>
  <c r="R26" i="71"/>
  <c r="R24" i="71"/>
  <c r="R23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1" i="63"/>
  <c r="M80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8" i="58"/>
  <c r="K17" i="58"/>
  <c r="K16" i="58"/>
  <c r="K15" i="58"/>
  <c r="K14" i="58"/>
  <c r="K13" i="58"/>
  <c r="K12" i="58"/>
  <c r="K11" i="58"/>
  <c r="K10" i="58"/>
  <c r="C23" i="88"/>
  <c r="N189" i="62" l="1"/>
  <c r="P12" i="78"/>
  <c r="O33" i="78"/>
  <c r="P11" i="78" l="1"/>
  <c r="P10" i="78" l="1"/>
  <c r="Q65" i="78" l="1"/>
  <c r="Q20" i="78"/>
  <c r="Q129" i="78"/>
  <c r="Q261" i="78"/>
  <c r="Q50" i="78"/>
  <c r="Q166" i="78"/>
  <c r="Q299" i="78"/>
  <c r="Q59" i="78"/>
  <c r="Q182" i="78"/>
  <c r="Q315" i="78"/>
  <c r="Q106" i="78"/>
  <c r="Q243" i="78"/>
  <c r="Q352" i="78"/>
  <c r="Q63" i="78"/>
  <c r="Q117" i="78"/>
  <c r="Q184" i="78"/>
  <c r="Q256" i="78"/>
  <c r="Q329" i="78"/>
  <c r="Q189" i="78"/>
  <c r="Q346" i="78"/>
  <c r="Q112" i="78"/>
  <c r="Q250" i="78"/>
  <c r="Q69" i="78"/>
  <c r="Q194" i="78"/>
  <c r="Q339" i="78"/>
  <c r="Q116" i="78"/>
  <c r="Q255" i="78"/>
  <c r="Q46" i="78"/>
  <c r="Q100" i="78"/>
  <c r="Q164" i="78"/>
  <c r="Q236" i="78"/>
  <c r="Q309" i="78"/>
  <c r="Q173" i="78"/>
  <c r="Q233" i="78"/>
  <c r="Q282" i="78"/>
  <c r="Q318" i="78"/>
  <c r="Q354" i="78"/>
  <c r="Q48" i="78"/>
  <c r="Q84" i="78"/>
  <c r="Q120" i="78"/>
  <c r="Q156" i="78"/>
  <c r="Q192" i="78"/>
  <c r="Q228" i="78"/>
  <c r="Q264" i="78"/>
  <c r="Q301" i="78"/>
  <c r="Q337" i="78"/>
  <c r="Q149" i="78"/>
  <c r="Q221" i="78"/>
  <c r="Q36" i="78"/>
  <c r="Q73" i="78"/>
  <c r="Q109" i="78"/>
  <c r="Q145" i="78"/>
  <c r="Q181" i="78"/>
  <c r="Q217" i="78"/>
  <c r="Q253" i="78"/>
  <c r="Q290" i="78"/>
  <c r="Q326" i="78"/>
  <c r="Q38" i="78"/>
  <c r="Q298" i="78"/>
  <c r="Q214" i="78"/>
  <c r="Q95" i="78"/>
  <c r="Q15" i="78"/>
  <c r="Q292" i="78"/>
  <c r="Q26" i="78"/>
  <c r="Q136" i="78"/>
  <c r="Q208" i="78"/>
  <c r="Q353" i="78"/>
  <c r="Q249" i="78"/>
  <c r="Q154" i="78"/>
  <c r="Q105" i="78"/>
  <c r="Q44" i="78"/>
  <c r="Q316" i="78"/>
  <c r="Q64" i="78"/>
  <c r="Q188" i="78"/>
  <c r="Q333" i="78"/>
  <c r="Q251" i="78"/>
  <c r="Q330" i="78"/>
  <c r="Q60" i="78"/>
  <c r="Q132" i="78"/>
  <c r="Q240" i="78"/>
  <c r="Q313" i="78"/>
  <c r="Q270" i="78"/>
  <c r="Q121" i="78"/>
  <c r="Q193" i="78"/>
  <c r="Q302" i="78"/>
  <c r="C33" i="88"/>
  <c r="Q201" i="78"/>
  <c r="Q238" i="78"/>
  <c r="Q113" i="78"/>
  <c r="Q171" i="78"/>
  <c r="Q148" i="78"/>
  <c r="Q119" i="78"/>
  <c r="Q178" i="78"/>
  <c r="Q267" i="78"/>
  <c r="Q75" i="78"/>
  <c r="Q83" i="78"/>
  <c r="Q153" i="78"/>
  <c r="Q274" i="78"/>
  <c r="Q68" i="78"/>
  <c r="Q190" i="78"/>
  <c r="Q323" i="78"/>
  <c r="Q77" i="78"/>
  <c r="Q206" i="78"/>
  <c r="Q351" i="78"/>
  <c r="Q124" i="78"/>
  <c r="Q268" i="78"/>
  <c r="Q16" i="78"/>
  <c r="Q71" i="78"/>
  <c r="Q125" i="78"/>
  <c r="Q196" i="78"/>
  <c r="Q269" i="78"/>
  <c r="Q341" i="78"/>
  <c r="Q225" i="78"/>
  <c r="Q21" i="78"/>
  <c r="Q130" i="78"/>
  <c r="Q275" i="78"/>
  <c r="Q87" i="78"/>
  <c r="Q218" i="78"/>
  <c r="Q25" i="78"/>
  <c r="Q135" i="78"/>
  <c r="Q280" i="78"/>
  <c r="Q56" i="78"/>
  <c r="Q110" i="78"/>
  <c r="Q176" i="78"/>
  <c r="Q248" i="78"/>
  <c r="Q321" i="78"/>
  <c r="Q185" i="78"/>
  <c r="Q239" i="78"/>
  <c r="Q288" i="78"/>
  <c r="Q324" i="78"/>
  <c r="Q17" i="78"/>
  <c r="Q54" i="78"/>
  <c r="Q90" i="78"/>
  <c r="Q126" i="78"/>
  <c r="Q162" i="78"/>
  <c r="Q198" i="78"/>
  <c r="Q234" i="78"/>
  <c r="Q271" i="78"/>
  <c r="Q307" i="78"/>
  <c r="Q343" i="78"/>
  <c r="Q155" i="78"/>
  <c r="Q245" i="78"/>
  <c r="Q43" i="78"/>
  <c r="Q79" i="78"/>
  <c r="Q115" i="78"/>
  <c r="Q151" i="78"/>
  <c r="Q187" i="78"/>
  <c r="Q223" i="78"/>
  <c r="Q259" i="78"/>
  <c r="Q296" i="78"/>
  <c r="Q332" i="78"/>
  <c r="Q28" i="78"/>
  <c r="Q177" i="78"/>
  <c r="Q86" i="78"/>
  <c r="Q335" i="78"/>
  <c r="Q230" i="78"/>
  <c r="Q147" i="78"/>
  <c r="Q81" i="78"/>
  <c r="Q281" i="78"/>
  <c r="Q39" i="78"/>
  <c r="Q311" i="78"/>
  <c r="Q242" i="78"/>
  <c r="Q159" i="78"/>
  <c r="Q118" i="78"/>
  <c r="Q260" i="78"/>
  <c r="Q197" i="78"/>
  <c r="Q294" i="78"/>
  <c r="Q23" i="78"/>
  <c r="Q96" i="78"/>
  <c r="Q168" i="78"/>
  <c r="Q204" i="78"/>
  <c r="Q277" i="78"/>
  <c r="Q349" i="78"/>
  <c r="Q167" i="78"/>
  <c r="Q49" i="78"/>
  <c r="Q85" i="78"/>
  <c r="Q157" i="78"/>
  <c r="Q229" i="78"/>
  <c r="Q266" i="78"/>
  <c r="Q338" i="78"/>
  <c r="Q33" i="78"/>
  <c r="Q47" i="78"/>
  <c r="Q93" i="78"/>
  <c r="Q334" i="78"/>
  <c r="Q104" i="78"/>
  <c r="Q347" i="78"/>
  <c r="Q254" i="78"/>
  <c r="Q52" i="78"/>
  <c r="Q304" i="78"/>
  <c r="Q34" i="78"/>
  <c r="Q89" i="78"/>
  <c r="Q220" i="78"/>
  <c r="Q293" i="78"/>
  <c r="Q286" i="78"/>
  <c r="Q58" i="78"/>
  <c r="Q22" i="78"/>
  <c r="Q123" i="78"/>
  <c r="Q62" i="78"/>
  <c r="Q183" i="78"/>
  <c r="Q10" i="78"/>
  <c r="Q31" i="78"/>
  <c r="Q32" i="78"/>
  <c r="Q88" i="78"/>
  <c r="Q53" i="78"/>
  <c r="Q244" i="78"/>
  <c r="Q322" i="78"/>
  <c r="Q51" i="78"/>
  <c r="Q98" i="78"/>
  <c r="Q74" i="78"/>
  <c r="Q200" i="78"/>
  <c r="Q345" i="78"/>
  <c r="Q257" i="78"/>
  <c r="Q336" i="78"/>
  <c r="Q66" i="78"/>
  <c r="Q138" i="78"/>
  <c r="Q210" i="78"/>
  <c r="Q283" i="78"/>
  <c r="Q355" i="78"/>
  <c r="Q18" i="78"/>
  <c r="Q91" i="78"/>
  <c r="Q163" i="78"/>
  <c r="Q235" i="78"/>
  <c r="Q308" i="78"/>
  <c r="Q142" i="78"/>
  <c r="Q219" i="78"/>
  <c r="Q317" i="78"/>
  <c r="Q170" i="78"/>
  <c r="Q92" i="78"/>
  <c r="Q224" i="78"/>
  <c r="Q276" i="78"/>
  <c r="Q348" i="78"/>
  <c r="Q150" i="78"/>
  <c r="Q295" i="78"/>
  <c r="Q137" i="78"/>
  <c r="Q103" i="78"/>
  <c r="Q247" i="78"/>
  <c r="Q320" i="78"/>
  <c r="Q279" i="78"/>
  <c r="Q141" i="78"/>
  <c r="Q291" i="78"/>
  <c r="Q128" i="78"/>
  <c r="Q203" i="78"/>
  <c r="Q29" i="78"/>
  <c r="Q174" i="78"/>
  <c r="Q319" i="78"/>
  <c r="Q55" i="78"/>
  <c r="Q127" i="78"/>
  <c r="Q272" i="78"/>
  <c r="Q287" i="78"/>
  <c r="Q172" i="78"/>
  <c r="Q226" i="78"/>
  <c r="Q27" i="78"/>
  <c r="Q285" i="78"/>
  <c r="Q306" i="78"/>
  <c r="Q108" i="78"/>
  <c r="Q180" i="78"/>
  <c r="Q325" i="78"/>
  <c r="Q61" i="78"/>
  <c r="Q205" i="78"/>
  <c r="Q350" i="78"/>
  <c r="Q13" i="78"/>
  <c r="Q70" i="78"/>
  <c r="Q232" i="78"/>
  <c r="Q41" i="78"/>
  <c r="Q37" i="78"/>
  <c r="Q297" i="78"/>
  <c r="Q312" i="78"/>
  <c r="Q114" i="78"/>
  <c r="Q186" i="78"/>
  <c r="Q331" i="78"/>
  <c r="Q67" i="78"/>
  <c r="Q211" i="78"/>
  <c r="Q57" i="78"/>
  <c r="Q122" i="78"/>
  <c r="Q134" i="78"/>
  <c r="Q195" i="78"/>
  <c r="Q99" i="78"/>
  <c r="Q305" i="78"/>
  <c r="Q76" i="78"/>
  <c r="Q146" i="78"/>
  <c r="Q207" i="78"/>
  <c r="Q82" i="78"/>
  <c r="Q212" i="78"/>
  <c r="Q143" i="78"/>
  <c r="Q263" i="78"/>
  <c r="Q342" i="78"/>
  <c r="Q72" i="78"/>
  <c r="Q144" i="78"/>
  <c r="Q216" i="78"/>
  <c r="Q289" i="78"/>
  <c r="Q131" i="78"/>
  <c r="Q24" i="78"/>
  <c r="Q97" i="78"/>
  <c r="Q169" i="78"/>
  <c r="Q241" i="78"/>
  <c r="Q314" i="78"/>
  <c r="Q111" i="78"/>
  <c r="Q158" i="78"/>
  <c r="Q107" i="78"/>
  <c r="Q94" i="78"/>
  <c r="Q231" i="78"/>
  <c r="Q161" i="78"/>
  <c r="Q78" i="78"/>
  <c r="Q222" i="78"/>
  <c r="Q30" i="78"/>
  <c r="Q175" i="78"/>
  <c r="Q213" i="78"/>
  <c r="Q262" i="78"/>
  <c r="Q328" i="78"/>
  <c r="Q160" i="78"/>
  <c r="Q202" i="78"/>
  <c r="Q19" i="78"/>
  <c r="Q273" i="78"/>
  <c r="Q300" i="78"/>
  <c r="Q102" i="78"/>
  <c r="Q246" i="78"/>
  <c r="Q179" i="78"/>
  <c r="Q199" i="78"/>
  <c r="Q344" i="78"/>
  <c r="Q237" i="78"/>
  <c r="Q303" i="78"/>
  <c r="Q340" i="78"/>
  <c r="Q165" i="78"/>
  <c r="Q327" i="78"/>
  <c r="Q140" i="78"/>
  <c r="Q215" i="78"/>
  <c r="Q35" i="78"/>
  <c r="Q252" i="78"/>
  <c r="Q191" i="78"/>
  <c r="Q133" i="78"/>
  <c r="Q278" i="78"/>
  <c r="Q101" i="78"/>
  <c r="Q14" i="78"/>
  <c r="Q45" i="78"/>
  <c r="Q310" i="78"/>
  <c r="Q80" i="78"/>
  <c r="Q152" i="78"/>
  <c r="Q227" i="78"/>
  <c r="Q42" i="78"/>
  <c r="Q258" i="78"/>
  <c r="Q209" i="78"/>
  <c r="Q139" i="78"/>
  <c r="Q284" i="78"/>
  <c r="Q12" i="78"/>
  <c r="Q11" i="78"/>
  <c r="C10" i="88" l="1"/>
  <c r="C42" i="88" l="1"/>
  <c r="R48" i="59" l="1"/>
  <c r="U208" i="61"/>
  <c r="K190" i="76"/>
  <c r="R161" i="78"/>
  <c r="R67" i="78"/>
  <c r="K149" i="76"/>
  <c r="O150" i="62"/>
  <c r="U285" i="61"/>
  <c r="U105" i="61"/>
  <c r="R291" i="78"/>
  <c r="R152" i="78"/>
  <c r="R333" i="78"/>
  <c r="O261" i="62"/>
  <c r="K240" i="76"/>
  <c r="O182" i="62"/>
  <c r="O204" i="62"/>
  <c r="K110" i="73"/>
  <c r="U344" i="61"/>
  <c r="U305" i="61"/>
  <c r="U41" i="61"/>
  <c r="K36" i="76"/>
  <c r="R239" i="78"/>
  <c r="R171" i="78"/>
  <c r="K14" i="76"/>
  <c r="O216" i="62"/>
  <c r="R202" i="78"/>
  <c r="U80" i="61"/>
  <c r="K273" i="76"/>
  <c r="O166" i="62"/>
  <c r="U73" i="61"/>
  <c r="U185" i="61"/>
  <c r="U347" i="61"/>
  <c r="K304" i="76"/>
  <c r="R337" i="78"/>
  <c r="K207" i="76"/>
  <c r="M25" i="72"/>
  <c r="K92" i="76"/>
  <c r="R293" i="78"/>
  <c r="K203" i="76"/>
  <c r="N54" i="63"/>
  <c r="K59" i="76"/>
  <c r="K96" i="73"/>
  <c r="O171" i="62"/>
  <c r="O258" i="62"/>
  <c r="U60" i="61"/>
  <c r="K299" i="76"/>
  <c r="K103" i="76"/>
  <c r="U187" i="61"/>
  <c r="S31" i="71"/>
  <c r="M47" i="72"/>
  <c r="K140" i="73"/>
  <c r="L37" i="58"/>
  <c r="R45" i="78"/>
  <c r="R94" i="78"/>
  <c r="U179" i="61"/>
  <c r="K45" i="73"/>
  <c r="L38" i="58"/>
  <c r="N40" i="63"/>
  <c r="U138" i="61"/>
  <c r="K110" i="76"/>
  <c r="R334" i="78"/>
  <c r="K84" i="76"/>
  <c r="U298" i="61"/>
  <c r="O158" i="62"/>
  <c r="N71" i="63"/>
  <c r="U97" i="61"/>
  <c r="O56" i="62"/>
  <c r="M50" i="72"/>
  <c r="K328" i="76"/>
  <c r="K102" i="76"/>
  <c r="K225" i="76"/>
  <c r="L11" i="74"/>
  <c r="D20" i="88"/>
  <c r="R272" i="78"/>
  <c r="O135" i="62"/>
  <c r="R299" i="78"/>
  <c r="U94" i="61"/>
  <c r="K231" i="76"/>
  <c r="K74" i="76"/>
  <c r="U293" i="61"/>
  <c r="U282" i="61"/>
  <c r="O125" i="62"/>
  <c r="K315" i="76"/>
  <c r="R63" i="78"/>
  <c r="R23" i="78"/>
  <c r="U153" i="61"/>
  <c r="K246" i="76"/>
  <c r="R282" i="78"/>
  <c r="R118" i="78"/>
  <c r="K30" i="76"/>
  <c r="L28" i="58"/>
  <c r="R167" i="78"/>
  <c r="U100" i="61"/>
  <c r="U40" i="61"/>
  <c r="U71" i="61"/>
  <c r="R304" i="78"/>
  <c r="U114" i="61"/>
  <c r="R23" i="59"/>
  <c r="K68" i="76"/>
  <c r="R156" i="78"/>
  <c r="O128" i="62"/>
  <c r="R300" i="78"/>
  <c r="R15" i="78"/>
  <c r="K211" i="76"/>
  <c r="O83" i="62"/>
  <c r="R318" i="78"/>
  <c r="R285" i="78"/>
  <c r="O69" i="62"/>
  <c r="N78" i="63"/>
  <c r="O194" i="62"/>
  <c r="R242" i="78"/>
  <c r="O268" i="62"/>
  <c r="K116" i="76"/>
  <c r="L13" i="66"/>
  <c r="K21" i="76"/>
  <c r="R44" i="59"/>
  <c r="R39" i="59"/>
  <c r="O25" i="64"/>
  <c r="K238" i="76"/>
  <c r="O59" i="62"/>
  <c r="U39" i="61"/>
  <c r="K77" i="73"/>
  <c r="R136" i="78"/>
  <c r="U79" i="61"/>
  <c r="R40" i="59"/>
  <c r="K351" i="76"/>
  <c r="D15" i="88"/>
  <c r="N32" i="63"/>
  <c r="R146" i="78"/>
  <c r="O234" i="62"/>
  <c r="O213" i="62"/>
  <c r="K116" i="73"/>
  <c r="U12" i="61"/>
  <c r="K141" i="73"/>
  <c r="U62" i="61"/>
  <c r="N55" i="63"/>
  <c r="U332" i="61"/>
  <c r="K209" i="76"/>
  <c r="R212" i="78"/>
  <c r="R54" i="59"/>
  <c r="U314" i="61"/>
  <c r="U99" i="61"/>
  <c r="K278" i="76"/>
  <c r="O104" i="62"/>
  <c r="O227" i="62"/>
  <c r="O195" i="62"/>
  <c r="K296" i="76"/>
  <c r="I15" i="80"/>
  <c r="K233" i="76"/>
  <c r="U228" i="61"/>
  <c r="K70" i="73"/>
  <c r="K215" i="76"/>
  <c r="U16" i="61"/>
  <c r="U51" i="61"/>
  <c r="K50" i="73"/>
  <c r="O132" i="62"/>
  <c r="K91" i="73"/>
  <c r="U110" i="61"/>
  <c r="K241" i="76"/>
  <c r="U37" i="61"/>
  <c r="S16" i="71"/>
  <c r="U277" i="61"/>
  <c r="R231" i="78"/>
  <c r="K270" i="76"/>
  <c r="O254" i="62"/>
  <c r="L19" i="65"/>
  <c r="O20" i="64"/>
  <c r="K388" i="76"/>
  <c r="K135" i="73"/>
  <c r="K107" i="73"/>
  <c r="K130" i="76"/>
  <c r="U241" i="61"/>
  <c r="U54" i="61"/>
  <c r="K288" i="76"/>
  <c r="R85" i="78"/>
  <c r="U361" i="61"/>
  <c r="U151" i="61"/>
  <c r="N70" i="63"/>
  <c r="K160" i="76"/>
  <c r="K70" i="76"/>
  <c r="U272" i="61"/>
  <c r="R111" i="78"/>
  <c r="O45" i="62"/>
  <c r="O24" i="62"/>
  <c r="U127" i="61"/>
  <c r="U162" i="61"/>
  <c r="R25" i="59"/>
  <c r="U123" i="61"/>
  <c r="K290" i="76"/>
  <c r="N77" i="63"/>
  <c r="N24" i="63"/>
  <c r="O189" i="62"/>
  <c r="O126" i="62"/>
  <c r="U256" i="61"/>
  <c r="R188" i="78"/>
  <c r="R286" i="78"/>
  <c r="O200" i="62"/>
  <c r="R143" i="78"/>
  <c r="K20" i="76"/>
  <c r="L14" i="66"/>
  <c r="R22" i="78"/>
  <c r="N72" i="63"/>
  <c r="R35" i="59"/>
  <c r="R353" i="78"/>
  <c r="O87" i="62"/>
  <c r="R193" i="78"/>
  <c r="K100" i="76"/>
  <c r="R194" i="78"/>
  <c r="R55" i="59"/>
  <c r="R22" i="59"/>
  <c r="O20" i="62"/>
  <c r="U183" i="61"/>
  <c r="U327" i="61"/>
  <c r="K180" i="76"/>
  <c r="U220" i="61"/>
  <c r="K122" i="73"/>
  <c r="U354" i="61"/>
  <c r="K184" i="76"/>
  <c r="O241" i="62"/>
  <c r="U156" i="61"/>
  <c r="O177" i="62"/>
  <c r="L55" i="58"/>
  <c r="U337" i="61"/>
  <c r="D38" i="88"/>
  <c r="R49" i="78"/>
  <c r="R201" i="78"/>
  <c r="U321" i="61"/>
  <c r="R12" i="59"/>
  <c r="R287" i="78"/>
  <c r="U248" i="61"/>
  <c r="R324" i="78"/>
  <c r="U303" i="61"/>
  <c r="R42" i="59"/>
  <c r="R119" i="78"/>
  <c r="O230" i="62"/>
  <c r="K127" i="76"/>
  <c r="K113" i="76"/>
  <c r="R33" i="59"/>
  <c r="U197" i="61"/>
  <c r="R308" i="78"/>
  <c r="R90" i="78"/>
  <c r="K77" i="76"/>
  <c r="U184" i="61"/>
  <c r="D31" i="88"/>
  <c r="U235" i="61"/>
  <c r="K266" i="76"/>
  <c r="R158" i="78"/>
  <c r="L12" i="58"/>
  <c r="L12" i="75"/>
  <c r="U351" i="61"/>
  <c r="R348" i="78"/>
  <c r="O110" i="62"/>
  <c r="R210" i="78"/>
  <c r="L19" i="66"/>
  <c r="R45" i="59"/>
  <c r="K320" i="76"/>
  <c r="O13" i="64"/>
  <c r="O18" i="64"/>
  <c r="U338" i="61"/>
  <c r="R269" i="78"/>
  <c r="R343" i="78"/>
  <c r="O11" i="62"/>
  <c r="L15" i="75"/>
  <c r="U320" i="61"/>
  <c r="R114" i="78"/>
  <c r="N11" i="63"/>
  <c r="K83" i="76"/>
  <c r="K244" i="76"/>
  <c r="K232" i="76"/>
  <c r="U88" i="61"/>
  <c r="U182" i="61"/>
  <c r="O88" i="62"/>
  <c r="R183" i="78"/>
  <c r="N42" i="63"/>
  <c r="U263" i="61"/>
  <c r="U261" i="61"/>
  <c r="K141" i="76"/>
  <c r="O24" i="64"/>
  <c r="R98" i="78"/>
  <c r="O29" i="62"/>
  <c r="K12" i="67"/>
  <c r="K40" i="76"/>
  <c r="M26" i="72"/>
  <c r="S22" i="71"/>
  <c r="O16" i="64"/>
  <c r="R26" i="78"/>
  <c r="M23" i="72"/>
  <c r="K172" i="76"/>
  <c r="K269" i="76"/>
  <c r="O27" i="62"/>
  <c r="N65" i="63"/>
  <c r="K175" i="76"/>
  <c r="R139" i="78"/>
  <c r="R117" i="78"/>
  <c r="U50" i="61"/>
  <c r="R189" i="78"/>
  <c r="K302" i="76"/>
  <c r="R258" i="78"/>
  <c r="K214" i="76"/>
  <c r="O89" i="62"/>
  <c r="N60" i="63"/>
  <c r="U301" i="61"/>
  <c r="K56" i="76"/>
  <c r="O79" i="62"/>
  <c r="U266" i="61"/>
  <c r="O54" i="62"/>
  <c r="K115" i="73"/>
  <c r="R218" i="78"/>
  <c r="R51" i="59"/>
  <c r="O31" i="62"/>
  <c r="U345" i="61"/>
  <c r="O123" i="62"/>
  <c r="M49" i="72"/>
  <c r="U244" i="61"/>
  <c r="R312" i="78"/>
  <c r="K347" i="76"/>
  <c r="K44" i="73"/>
  <c r="K142" i="76"/>
  <c r="R36" i="59"/>
  <c r="U276" i="61"/>
  <c r="K120" i="73"/>
  <c r="K359" i="76"/>
  <c r="K81" i="76"/>
  <c r="U226" i="61"/>
  <c r="U323" i="61"/>
  <c r="O201" i="62"/>
  <c r="N58" i="63"/>
  <c r="O21" i="62"/>
  <c r="U43" i="61"/>
  <c r="K319" i="76"/>
  <c r="U227" i="61"/>
  <c r="U229" i="61"/>
  <c r="R102" i="78"/>
  <c r="L16" i="74"/>
  <c r="L50" i="58"/>
  <c r="O231" i="62"/>
  <c r="R52" i="59"/>
  <c r="U31" i="61"/>
  <c r="R250" i="78"/>
  <c r="R99" i="78"/>
  <c r="R13" i="59"/>
  <c r="O168" i="62"/>
  <c r="R311" i="78"/>
  <c r="O43" i="62"/>
  <c r="U188" i="61"/>
  <c r="R322" i="78"/>
  <c r="R28" i="78"/>
  <c r="R260" i="78"/>
  <c r="R319" i="78"/>
  <c r="O170" i="62"/>
  <c r="K218" i="76"/>
  <c r="R166" i="78"/>
  <c r="R125" i="78"/>
  <c r="R238" i="78"/>
  <c r="S33" i="71"/>
  <c r="K373" i="76"/>
  <c r="R46" i="59"/>
  <c r="U115" i="61"/>
  <c r="K322" i="76"/>
  <c r="L15" i="66"/>
  <c r="O249" i="62"/>
  <c r="K128" i="76"/>
  <c r="U312" i="61"/>
  <c r="R72" i="78"/>
  <c r="R120" i="78"/>
  <c r="O71" i="62"/>
  <c r="K98" i="76"/>
  <c r="M30" i="72"/>
  <c r="L30" i="58"/>
  <c r="D29" i="88"/>
  <c r="N31" i="63"/>
  <c r="K89" i="73"/>
  <c r="K178" i="76"/>
  <c r="U125" i="61"/>
  <c r="U250" i="61"/>
  <c r="L22" i="66"/>
  <c r="K264" i="76"/>
  <c r="K162" i="76"/>
  <c r="U287" i="61"/>
  <c r="N25" i="63"/>
  <c r="U253" i="61"/>
  <c r="K316" i="76"/>
  <c r="U85" i="61"/>
  <c r="K85" i="76"/>
  <c r="L17" i="58"/>
  <c r="U144" i="61"/>
  <c r="U173" i="61"/>
  <c r="K131" i="76"/>
  <c r="O144" i="62"/>
  <c r="U210" i="61"/>
  <c r="L16" i="75"/>
  <c r="N63" i="63"/>
  <c r="R347" i="78"/>
  <c r="U122" i="61"/>
  <c r="O65" i="62"/>
  <c r="U348" i="61"/>
  <c r="K45" i="76"/>
  <c r="U109" i="61"/>
  <c r="O53" i="62"/>
  <c r="R92" i="78"/>
  <c r="U290" i="61"/>
  <c r="M51" i="72"/>
  <c r="R354" i="78"/>
  <c r="U34" i="61"/>
  <c r="R66" i="78"/>
  <c r="R20" i="59"/>
  <c r="R123" i="78"/>
  <c r="O202" i="62"/>
  <c r="U47" i="61"/>
  <c r="O153" i="62"/>
  <c r="U297" i="61"/>
  <c r="U281" i="61"/>
  <c r="O172" i="62"/>
  <c r="M33" i="72"/>
  <c r="K12" i="81"/>
  <c r="L26" i="58"/>
  <c r="R335" i="78"/>
  <c r="R186" i="78"/>
  <c r="U313" i="61"/>
  <c r="U304" i="61"/>
  <c r="O115" i="62"/>
  <c r="U203" i="61"/>
  <c r="I13" i="80"/>
  <c r="R314" i="78"/>
  <c r="U141" i="61"/>
  <c r="U46" i="61"/>
  <c r="R165" i="78"/>
  <c r="O91" i="62"/>
  <c r="K41" i="76"/>
  <c r="O118" i="62"/>
  <c r="D42" i="88"/>
  <c r="K272" i="76"/>
  <c r="L10" i="58"/>
  <c r="K354" i="76"/>
  <c r="S11" i="71"/>
  <c r="R342" i="78"/>
  <c r="O184" i="62"/>
  <c r="N68" i="63"/>
  <c r="O28" i="62"/>
  <c r="D19" i="88"/>
  <c r="U292" i="61"/>
  <c r="N16" i="63"/>
  <c r="R162" i="78"/>
  <c r="K143" i="76"/>
  <c r="S24" i="71"/>
  <c r="U255" i="61"/>
  <c r="O156" i="62"/>
  <c r="K79" i="73"/>
  <c r="K129" i="76"/>
  <c r="U161" i="61"/>
  <c r="O84" i="62"/>
  <c r="U189" i="61"/>
  <c r="L32" i="58"/>
  <c r="O266" i="62"/>
  <c r="N66" i="63"/>
  <c r="R89" i="78"/>
  <c r="K33" i="73"/>
  <c r="K43" i="76"/>
  <c r="O222" i="62"/>
  <c r="U104" i="61"/>
  <c r="O232" i="62"/>
  <c r="U318" i="61"/>
  <c r="U335" i="61"/>
  <c r="K75" i="73"/>
  <c r="K188" i="76"/>
  <c r="U159" i="61"/>
  <c r="U57" i="61"/>
  <c r="U193" i="61"/>
  <c r="U216" i="61"/>
  <c r="K165" i="76"/>
  <c r="U87" i="61"/>
  <c r="N46" i="63"/>
  <c r="O151" i="62"/>
  <c r="L14" i="75"/>
  <c r="K46" i="73"/>
  <c r="L36" i="58"/>
  <c r="O113" i="62"/>
  <c r="L20" i="66"/>
  <c r="S41" i="71"/>
  <c r="O210" i="62"/>
  <c r="L48" i="58"/>
  <c r="K27" i="76"/>
  <c r="M29" i="72"/>
  <c r="K29" i="76"/>
  <c r="O247" i="62"/>
  <c r="R151" i="78"/>
  <c r="O197" i="62"/>
  <c r="N39" i="63"/>
  <c r="K119" i="76"/>
  <c r="K109" i="76"/>
  <c r="O38" i="62"/>
  <c r="K385" i="76"/>
  <c r="R74" i="78"/>
  <c r="K32" i="73"/>
  <c r="R46" i="78"/>
  <c r="R57" i="78"/>
  <c r="U155" i="61"/>
  <c r="R71" i="78"/>
  <c r="U140" i="61"/>
  <c r="I17" i="80"/>
  <c r="R129" i="78"/>
  <c r="K15" i="76"/>
  <c r="N47" i="63"/>
  <c r="R217" i="78"/>
  <c r="K161" i="76"/>
  <c r="U142" i="61"/>
  <c r="K62" i="73"/>
  <c r="O15" i="62"/>
  <c r="R245" i="78"/>
  <c r="K254" i="76"/>
  <c r="K112" i="73"/>
  <c r="K71" i="76"/>
  <c r="N12" i="63"/>
  <c r="R181" i="78"/>
  <c r="K71" i="73"/>
  <c r="M31" i="72"/>
  <c r="L17" i="66"/>
  <c r="K27" i="73"/>
  <c r="U322" i="61"/>
  <c r="R302" i="78"/>
  <c r="O218" i="62"/>
  <c r="O103" i="62"/>
  <c r="U120" i="61"/>
  <c r="U157" i="61"/>
  <c r="K19" i="76"/>
  <c r="R263" i="78"/>
  <c r="R331" i="78"/>
  <c r="N29" i="63"/>
  <c r="L42" i="58"/>
  <c r="K105" i="76"/>
  <c r="O76" i="62"/>
  <c r="L46" i="58"/>
  <c r="N52" i="63"/>
  <c r="O178" i="62"/>
  <c r="U211" i="61"/>
  <c r="R273" i="78"/>
  <c r="U45" i="61"/>
  <c r="U137" i="61"/>
  <c r="K157" i="76"/>
  <c r="R241" i="78"/>
  <c r="O11" i="64"/>
  <c r="K117" i="73"/>
  <c r="K79" i="76"/>
  <c r="N76" i="63"/>
  <c r="R48" i="78"/>
  <c r="L45" i="58"/>
  <c r="L11" i="66"/>
  <c r="K65" i="73"/>
  <c r="R38" i="78"/>
  <c r="R298" i="78"/>
  <c r="K84" i="73"/>
  <c r="O14" i="62"/>
  <c r="U132" i="61"/>
  <c r="O130" i="62"/>
  <c r="R355" i="78"/>
  <c r="K158" i="76"/>
  <c r="U147" i="61"/>
  <c r="O44" i="62"/>
  <c r="R209" i="78"/>
  <c r="K111" i="73"/>
  <c r="O155" i="62"/>
  <c r="K334" i="76"/>
  <c r="R305" i="78"/>
  <c r="R77" i="78"/>
  <c r="D26" i="88"/>
  <c r="U316" i="61"/>
  <c r="K60" i="76"/>
  <c r="L23" i="58"/>
  <c r="O105" i="62"/>
  <c r="L20" i="65"/>
  <c r="K87" i="76"/>
  <c r="U325" i="61"/>
  <c r="R281" i="78"/>
  <c r="U14" i="61"/>
  <c r="U329" i="61"/>
  <c r="O146" i="62"/>
  <c r="U171" i="61"/>
  <c r="K121" i="73"/>
  <c r="K108" i="73"/>
  <c r="M35" i="72"/>
  <c r="N64" i="63"/>
  <c r="N37" i="63"/>
  <c r="O217" i="62"/>
  <c r="K51" i="73"/>
  <c r="K134" i="76"/>
  <c r="K51" i="76"/>
  <c r="D35" i="88"/>
  <c r="U238" i="61"/>
  <c r="R276" i="78"/>
  <c r="K318" i="76"/>
  <c r="O25" i="62"/>
  <c r="R110" i="78"/>
  <c r="N48" i="63"/>
  <c r="U192" i="61"/>
  <c r="R206" i="78"/>
  <c r="D37" i="88"/>
  <c r="U93" i="61"/>
  <c r="O209" i="62"/>
  <c r="K53" i="73"/>
  <c r="K42" i="76"/>
  <c r="N22" i="63"/>
  <c r="U163" i="61"/>
  <c r="R68" i="78"/>
  <c r="U35" i="61"/>
  <c r="M21" i="72"/>
  <c r="N67" i="63"/>
  <c r="U23" i="61"/>
  <c r="R344" i="78"/>
  <c r="R29" i="78"/>
  <c r="R180" i="78"/>
  <c r="K234" i="76"/>
  <c r="U265" i="61"/>
  <c r="U113" i="61"/>
  <c r="O141" i="62"/>
  <c r="U340" i="61"/>
  <c r="K274" i="76"/>
  <c r="U84" i="61"/>
  <c r="K46" i="76"/>
  <c r="R253" i="78"/>
  <c r="R170" i="78"/>
  <c r="O47" i="62"/>
  <c r="U317" i="61"/>
  <c r="O169" i="62"/>
  <c r="U86" i="61"/>
  <c r="U55" i="61"/>
  <c r="K236" i="76"/>
  <c r="R115" i="78"/>
  <c r="U252" i="61"/>
  <c r="O149" i="62"/>
  <c r="K131" i="73"/>
  <c r="K104" i="76"/>
  <c r="S26" i="71"/>
  <c r="N59" i="63"/>
  <c r="N17" i="63"/>
  <c r="K390" i="76"/>
  <c r="K221" i="76"/>
  <c r="K159" i="76"/>
  <c r="R207" i="78"/>
  <c r="K226" i="76"/>
  <c r="O67" i="62"/>
  <c r="R18" i="78"/>
  <c r="O154" i="62"/>
  <c r="R37" i="59"/>
  <c r="K321" i="76"/>
  <c r="R252" i="78"/>
  <c r="K235" i="76"/>
  <c r="L34" i="58"/>
  <c r="U168" i="61"/>
  <c r="U355" i="61"/>
  <c r="N49" i="63"/>
  <c r="K63" i="73"/>
  <c r="U95" i="61"/>
  <c r="U124" i="61"/>
  <c r="K37" i="76"/>
  <c r="R96" i="78"/>
  <c r="K55" i="73"/>
  <c r="L18" i="58"/>
  <c r="O35" i="62"/>
  <c r="O147" i="62"/>
  <c r="L14" i="74"/>
  <c r="K268" i="76"/>
  <c r="O111" i="62"/>
  <c r="U269" i="61"/>
  <c r="R179" i="78"/>
  <c r="K62" i="76"/>
  <c r="R160" i="78"/>
  <c r="K107" i="76"/>
  <c r="K42" i="73"/>
  <c r="K210" i="76"/>
  <c r="N20" i="63"/>
  <c r="M20" i="72"/>
  <c r="O265" i="62"/>
  <c r="K82" i="76"/>
  <c r="K93" i="73"/>
  <c r="L44" i="58"/>
  <c r="S17" i="71"/>
  <c r="K118" i="73"/>
  <c r="K95" i="73"/>
  <c r="N18" i="63"/>
  <c r="U166" i="61"/>
  <c r="U145" i="61"/>
  <c r="K283" i="76"/>
  <c r="R233" i="78"/>
  <c r="K81" i="73"/>
  <c r="L15" i="58"/>
  <c r="K83" i="73"/>
  <c r="L40" i="58"/>
  <c r="R327" i="78"/>
  <c r="R297" i="78"/>
  <c r="O61" i="62"/>
  <c r="K285" i="76"/>
  <c r="O252" i="62"/>
  <c r="O139" i="62"/>
  <c r="U291" i="61"/>
  <c r="R35" i="78"/>
  <c r="R332" i="78"/>
  <c r="O199" i="62"/>
  <c r="U186" i="61"/>
  <c r="U53" i="61"/>
  <c r="U92" i="61"/>
  <c r="U336" i="61"/>
  <c r="R20" i="78"/>
  <c r="O211" i="62"/>
  <c r="U78" i="61"/>
  <c r="O264" i="62"/>
  <c r="O97" i="62"/>
  <c r="K325" i="76"/>
  <c r="R315" i="78"/>
  <c r="U174" i="61"/>
  <c r="R301" i="78"/>
  <c r="K38" i="73"/>
  <c r="R150" i="78"/>
  <c r="O109" i="62"/>
  <c r="K82" i="73"/>
  <c r="K17" i="76"/>
  <c r="K13" i="81"/>
  <c r="M37" i="72"/>
  <c r="R116" i="78"/>
  <c r="K47" i="76"/>
  <c r="K72" i="73"/>
  <c r="R197" i="78"/>
  <c r="K247" i="76"/>
  <c r="R222" i="78"/>
  <c r="U107" i="61"/>
  <c r="K33" i="76"/>
  <c r="U172" i="61"/>
  <c r="U294" i="61"/>
  <c r="M42" i="72"/>
  <c r="K154" i="76"/>
  <c r="K311" i="76"/>
  <c r="R199" i="78"/>
  <c r="U206" i="61"/>
  <c r="K380" i="76"/>
  <c r="R17" i="59"/>
  <c r="O243" i="62"/>
  <c r="O26" i="62"/>
  <c r="K248" i="76"/>
  <c r="K68" i="73"/>
  <c r="U284" i="61"/>
  <c r="O167" i="62"/>
  <c r="L35" i="58"/>
  <c r="O196" i="62"/>
  <c r="U302" i="61"/>
  <c r="U239" i="61"/>
  <c r="U61" i="61"/>
  <c r="U112" i="61"/>
  <c r="R144" i="78"/>
  <c r="U134" i="61"/>
  <c r="O22" i="64"/>
  <c r="K195" i="76"/>
  <c r="R31" i="59"/>
  <c r="K15" i="73"/>
  <c r="O13" i="62"/>
  <c r="N41" i="63"/>
  <c r="U20" i="61"/>
  <c r="O212" i="62"/>
  <c r="R177" i="78"/>
  <c r="N19" i="63"/>
  <c r="K22" i="76"/>
  <c r="U274" i="61"/>
  <c r="U315" i="61"/>
  <c r="L15" i="74"/>
  <c r="K245" i="76"/>
  <c r="K300" i="76"/>
  <c r="K11" i="73"/>
  <c r="U111" i="61"/>
  <c r="K100" i="73"/>
  <c r="K43" i="73"/>
  <c r="U72" i="61"/>
  <c r="N43" i="63"/>
  <c r="K64" i="73"/>
  <c r="K168" i="76"/>
  <c r="S23" i="71"/>
  <c r="N13" i="63"/>
  <c r="U330" i="61"/>
  <c r="S29" i="71"/>
  <c r="M34" i="72"/>
  <c r="R226" i="78"/>
  <c r="R30" i="78"/>
  <c r="R34" i="59"/>
  <c r="K132" i="73"/>
  <c r="K387" i="76"/>
  <c r="M44" i="72"/>
  <c r="R21" i="78"/>
  <c r="K279" i="76"/>
  <c r="R163" i="78"/>
  <c r="M16" i="72"/>
  <c r="K151" i="76"/>
  <c r="O72" i="62"/>
  <c r="K329" i="76"/>
  <c r="R70" i="78"/>
  <c r="U194" i="61"/>
  <c r="U254" i="61"/>
  <c r="R128" i="78"/>
  <c r="U202" i="61"/>
  <c r="R113" i="78"/>
  <c r="O94" i="62"/>
  <c r="K134" i="73"/>
  <c r="U148" i="61"/>
  <c r="K143" i="73"/>
  <c r="O228" i="62"/>
  <c r="K140" i="76"/>
  <c r="K60" i="73"/>
  <c r="K53" i="76"/>
  <c r="R351" i="78"/>
  <c r="K298" i="76"/>
  <c r="K130" i="73"/>
  <c r="R57" i="59"/>
  <c r="O180" i="62"/>
  <c r="R185" i="78"/>
  <c r="K152" i="76"/>
  <c r="D28" i="88"/>
  <c r="U129" i="61"/>
  <c r="U176" i="61"/>
  <c r="K101" i="76"/>
  <c r="O49" i="62"/>
  <c r="K378" i="76"/>
  <c r="N34" i="63"/>
  <c r="R140" i="78"/>
  <c r="N50" i="63"/>
  <c r="K365" i="76"/>
  <c r="R219" i="78"/>
  <c r="L15" i="65"/>
  <c r="O214" i="62"/>
  <c r="U48" i="61"/>
  <c r="K349" i="76"/>
  <c r="K118" i="76"/>
  <c r="K88" i="76"/>
  <c r="R95" i="78"/>
  <c r="K138" i="73"/>
  <c r="U22" i="61"/>
  <c r="K308" i="76"/>
  <c r="K292" i="76"/>
  <c r="N28" i="63"/>
  <c r="R267" i="78"/>
  <c r="O131" i="62"/>
  <c r="K122" i="76"/>
  <c r="K94" i="73"/>
  <c r="R176" i="78"/>
  <c r="R340" i="78"/>
  <c r="R16" i="59"/>
  <c r="S14" i="71"/>
  <c r="U70" i="61"/>
  <c r="R328" i="78"/>
  <c r="L21" i="66"/>
  <c r="O99" i="62"/>
  <c r="U280" i="61"/>
  <c r="K17" i="67"/>
  <c r="O208" i="62"/>
  <c r="K356" i="76"/>
  <c r="L12" i="74"/>
  <c r="N36" i="63"/>
  <c r="U240" i="61"/>
  <c r="K67" i="76"/>
  <c r="R51" i="78"/>
  <c r="O134" i="62"/>
  <c r="U311" i="61"/>
  <c r="K142" i="73"/>
  <c r="O192" i="62"/>
  <c r="R317" i="78"/>
  <c r="K97" i="76"/>
  <c r="K38" i="76"/>
  <c r="K220" i="76"/>
  <c r="K167" i="76"/>
  <c r="O101" i="62"/>
  <c r="K47" i="73"/>
  <c r="U126" i="61"/>
  <c r="K383" i="76"/>
  <c r="K324" i="76"/>
  <c r="L14" i="65"/>
  <c r="D12" i="88"/>
  <c r="O161" i="62"/>
  <c r="R27" i="59"/>
  <c r="N69" i="63"/>
  <c r="K362" i="76"/>
  <c r="R173" i="78"/>
  <c r="O23" i="62"/>
  <c r="M27" i="72"/>
  <c r="L16" i="66"/>
  <c r="K125" i="76"/>
  <c r="U146" i="61"/>
  <c r="K327" i="76"/>
  <c r="K78" i="73"/>
  <c r="O60" i="62"/>
  <c r="R326" i="78"/>
  <c r="U66" i="61"/>
  <c r="K125" i="73"/>
  <c r="O185" i="62"/>
  <c r="K85" i="73"/>
  <c r="U33" i="61"/>
  <c r="O173" i="62"/>
  <c r="O14" i="64"/>
  <c r="K106" i="76"/>
  <c r="K259" i="76"/>
  <c r="K65" i="76"/>
  <c r="U324" i="61"/>
  <c r="K189" i="76"/>
  <c r="U207" i="61"/>
  <c r="K28" i="73"/>
  <c r="K224" i="76"/>
  <c r="O238" i="62"/>
  <c r="U334" i="61"/>
  <c r="K208" i="76"/>
  <c r="R24" i="78"/>
  <c r="K205" i="76"/>
  <c r="U181" i="61"/>
  <c r="K382" i="76"/>
  <c r="R234" i="78"/>
  <c r="K353" i="76"/>
  <c r="U201" i="61"/>
  <c r="L43" i="58"/>
  <c r="U130" i="61"/>
  <c r="R307" i="78"/>
  <c r="R130" i="78"/>
  <c r="O64" i="62"/>
  <c r="R313" i="78"/>
  <c r="R303" i="78"/>
  <c r="K58" i="73"/>
  <c r="R61" i="78"/>
  <c r="S12" i="71"/>
  <c r="R105" i="78"/>
  <c r="U260" i="61"/>
  <c r="D23" i="88"/>
  <c r="M28" i="72"/>
  <c r="K76" i="73"/>
  <c r="R310" i="78"/>
  <c r="R192" i="78"/>
  <c r="O18" i="62"/>
  <c r="K253" i="76"/>
  <c r="U128" i="61"/>
  <c r="R296" i="78"/>
  <c r="K121" i="76"/>
  <c r="K59" i="73"/>
  <c r="O116" i="62"/>
  <c r="R84" i="78"/>
  <c r="R155" i="78"/>
  <c r="K49" i="73"/>
  <c r="R64" i="78"/>
  <c r="K217" i="76"/>
  <c r="R138" i="78"/>
  <c r="M18" i="72"/>
  <c r="K112" i="76"/>
  <c r="K239" i="76"/>
  <c r="R11" i="59"/>
  <c r="L13" i="65"/>
  <c r="S32" i="71"/>
  <c r="M19" i="72"/>
  <c r="O240" i="62"/>
  <c r="R148" i="78"/>
  <c r="M40" i="72"/>
  <c r="K355" i="76"/>
  <c r="U158" i="61"/>
  <c r="U221" i="61"/>
  <c r="K123" i="73"/>
  <c r="M12" i="72"/>
  <c r="K22" i="73"/>
  <c r="S19" i="71"/>
  <c r="K331" i="76"/>
  <c r="R215" i="78"/>
  <c r="R289" i="78"/>
  <c r="O207" i="62"/>
  <c r="R42" i="78"/>
  <c r="R288" i="78"/>
  <c r="K275" i="76"/>
  <c r="R349" i="78"/>
  <c r="U63" i="61"/>
  <c r="U232" i="61"/>
  <c r="K67" i="73"/>
  <c r="O77" i="62"/>
  <c r="L13" i="58"/>
  <c r="U150" i="61"/>
  <c r="U267" i="61"/>
  <c r="K338" i="76"/>
  <c r="O85" i="62"/>
  <c r="R39" i="78"/>
  <c r="N56" i="63"/>
  <c r="K222" i="76"/>
  <c r="U75" i="61"/>
  <c r="U102" i="61"/>
  <c r="U218" i="61"/>
  <c r="U328" i="61"/>
  <c r="R41" i="78"/>
  <c r="N15" i="63"/>
  <c r="K201" i="76"/>
  <c r="O262" i="62"/>
  <c r="K227" i="76"/>
  <c r="K64" i="76"/>
  <c r="R323" i="78"/>
  <c r="R266" i="78"/>
  <c r="U106" i="61"/>
  <c r="S30" i="71"/>
  <c r="U101" i="61"/>
  <c r="N33" i="63"/>
  <c r="O62" i="62"/>
  <c r="R108" i="78"/>
  <c r="U296" i="61"/>
  <c r="U133" i="61"/>
  <c r="R174" i="78"/>
  <c r="K281" i="76"/>
  <c r="U341" i="61"/>
  <c r="R279" i="78"/>
  <c r="L51" i="58"/>
  <c r="U275" i="61"/>
  <c r="K48" i="76"/>
  <c r="R13" i="78"/>
  <c r="U17" i="61"/>
  <c r="K346" i="76"/>
  <c r="U28" i="61"/>
  <c r="M48" i="72"/>
  <c r="O164" i="62"/>
  <c r="R31" i="78"/>
  <c r="R73" i="78"/>
  <c r="R213" i="78"/>
  <c r="O235" i="62"/>
  <c r="N30" i="63"/>
  <c r="K391" i="76"/>
  <c r="M17" i="72"/>
  <c r="K202" i="76"/>
  <c r="R79" i="78"/>
  <c r="R195" i="78"/>
  <c r="U299" i="61"/>
  <c r="U356" i="61"/>
  <c r="R47" i="78"/>
  <c r="K145" i="76"/>
  <c r="M22" i="72"/>
  <c r="R17" i="78"/>
  <c r="K368" i="76"/>
  <c r="N14" i="63"/>
  <c r="D25" i="88"/>
  <c r="O36" i="62"/>
  <c r="O102" i="62"/>
  <c r="K132" i="76"/>
  <c r="R256" i="78"/>
  <c r="N23" i="63"/>
  <c r="I10" i="80"/>
  <c r="K49" i="76"/>
  <c r="R341" i="78"/>
  <c r="K106" i="73"/>
  <c r="R244" i="78"/>
  <c r="L31" i="58"/>
  <c r="N35" i="63"/>
  <c r="K323" i="76"/>
  <c r="R41" i="59"/>
  <c r="R101" i="78"/>
  <c r="K280" i="76"/>
  <c r="K301" i="76"/>
  <c r="U77" i="61"/>
  <c r="K19" i="73"/>
  <c r="O136" i="62"/>
  <c r="K40" i="73"/>
  <c r="R294" i="78"/>
  <c r="L25" i="58"/>
  <c r="R14" i="78"/>
  <c r="U353" i="61"/>
  <c r="R25" i="78"/>
  <c r="R58" i="78"/>
  <c r="U18" i="61"/>
  <c r="K128" i="73"/>
  <c r="U278" i="61"/>
  <c r="K345" i="76"/>
  <c r="U81" i="61"/>
  <c r="O162" i="62"/>
  <c r="K93" i="76"/>
  <c r="K360" i="76"/>
  <c r="L22" i="58"/>
  <c r="R18" i="59"/>
  <c r="R106" i="78"/>
  <c r="R247" i="78"/>
  <c r="K114" i="76"/>
  <c r="U90" i="61"/>
  <c r="K310" i="76"/>
  <c r="R168" i="78"/>
  <c r="U242" i="61"/>
  <c r="O96" i="62"/>
  <c r="N80" i="63"/>
  <c r="R277" i="78"/>
  <c r="K137" i="73"/>
  <c r="K326" i="76"/>
  <c r="R127" i="78"/>
  <c r="R80" i="78"/>
  <c r="K216" i="76"/>
  <c r="R280" i="78"/>
  <c r="R274" i="78"/>
  <c r="R56" i="78"/>
  <c r="U74" i="61"/>
  <c r="U24" i="61"/>
  <c r="O40" i="62"/>
  <c r="O140" i="62"/>
  <c r="R336" i="78"/>
  <c r="K114" i="73"/>
  <c r="D13" i="88"/>
  <c r="L11" i="58"/>
  <c r="K127" i="73"/>
  <c r="L14" i="58"/>
  <c r="O75" i="62"/>
  <c r="U170" i="61"/>
  <c r="O175" i="62"/>
  <c r="K145" i="73"/>
  <c r="U319" i="61"/>
  <c r="K307" i="76"/>
  <c r="R220" i="78"/>
  <c r="M14" i="72"/>
  <c r="O260" i="62"/>
  <c r="U164" i="61"/>
  <c r="K230" i="76"/>
  <c r="U83" i="61"/>
  <c r="K212" i="76"/>
  <c r="K295" i="76"/>
  <c r="K101" i="73"/>
  <c r="K170" i="76"/>
  <c r="O66" i="62"/>
  <c r="O205" i="62"/>
  <c r="K24" i="76"/>
  <c r="R81" i="78"/>
  <c r="U56" i="61"/>
  <c r="L33" i="58"/>
  <c r="K73" i="73"/>
  <c r="K369" i="76"/>
  <c r="U209" i="61"/>
  <c r="K31" i="73"/>
  <c r="U108" i="61"/>
  <c r="K343" i="76"/>
  <c r="R14" i="59"/>
  <c r="O226" i="62"/>
  <c r="O55" i="62"/>
  <c r="K179" i="76"/>
  <c r="M24" i="72"/>
  <c r="R147" i="78"/>
  <c r="U67" i="61"/>
  <c r="O246" i="62"/>
  <c r="K92" i="73"/>
  <c r="K374" i="76"/>
  <c r="O206" i="62"/>
  <c r="K25" i="76"/>
  <c r="S21" i="71"/>
  <c r="K317" i="76"/>
  <c r="R16" i="78"/>
  <c r="K124" i="73"/>
  <c r="K104" i="73"/>
  <c r="O41" i="62"/>
  <c r="R135" i="78"/>
  <c r="R271" i="78"/>
  <c r="L20" i="58"/>
  <c r="O12" i="64"/>
  <c r="U331" i="61"/>
  <c r="R254" i="78"/>
  <c r="R32" i="59"/>
  <c r="K277" i="76"/>
  <c r="S40" i="71"/>
  <c r="K366" i="76"/>
  <c r="D27" i="88"/>
  <c r="R235" i="78"/>
  <c r="L13" i="74"/>
  <c r="U165" i="61"/>
  <c r="O163" i="62"/>
  <c r="K169" i="76"/>
  <c r="O145" i="62"/>
  <c r="O39" i="62"/>
  <c r="K123" i="76"/>
  <c r="K34" i="73"/>
  <c r="U243" i="61"/>
  <c r="U25" i="61"/>
  <c r="U68" i="61"/>
  <c r="R262" i="78"/>
  <c r="K13" i="73"/>
  <c r="K276" i="76"/>
  <c r="R270" i="78"/>
  <c r="K11" i="81"/>
  <c r="K312" i="76"/>
  <c r="K182" i="76"/>
  <c r="U268" i="61"/>
  <c r="R350" i="78"/>
  <c r="K371" i="76"/>
  <c r="O220" i="62"/>
  <c r="O33" i="62"/>
  <c r="O244" i="62"/>
  <c r="K99" i="76"/>
  <c r="K146" i="76"/>
  <c r="R59" i="59"/>
  <c r="O106" i="62"/>
  <c r="U13" i="61"/>
  <c r="K99" i="73"/>
  <c r="K98" i="73"/>
  <c r="K174" i="76"/>
  <c r="K24" i="73"/>
  <c r="K181" i="76"/>
  <c r="K78" i="76"/>
  <c r="R43" i="78"/>
  <c r="R321" i="78"/>
  <c r="R49" i="59"/>
  <c r="U195" i="61"/>
  <c r="I14" i="80"/>
  <c r="R69" i="78"/>
  <c r="O93" i="62"/>
  <c r="K163" i="76"/>
  <c r="O160" i="62"/>
  <c r="R141" i="78"/>
  <c r="U259" i="61"/>
  <c r="R44" i="78"/>
  <c r="K88" i="73"/>
  <c r="K332" i="76"/>
  <c r="K133" i="73"/>
  <c r="R184" i="78"/>
  <c r="M11" i="72"/>
  <c r="U342" i="61"/>
  <c r="R325" i="78"/>
  <c r="K14" i="67"/>
  <c r="K135" i="76"/>
  <c r="K10" i="81"/>
  <c r="O124" i="62"/>
  <c r="K335" i="76"/>
  <c r="U15" i="61"/>
  <c r="U44" i="61"/>
  <c r="R21" i="59"/>
  <c r="N57" i="63"/>
  <c r="U237" i="61"/>
  <c r="R190" i="78"/>
  <c r="K35" i="76"/>
  <c r="R229" i="78"/>
  <c r="O51" i="62"/>
  <c r="U76" i="61"/>
  <c r="K56" i="73"/>
  <c r="R59" i="78"/>
  <c r="K344" i="76"/>
  <c r="L56" i="58"/>
  <c r="R237" i="78"/>
  <c r="O119" i="62"/>
  <c r="K95" i="76"/>
  <c r="R175" i="78"/>
  <c r="R290" i="78"/>
  <c r="R100" i="78"/>
  <c r="N26" i="63"/>
  <c r="K284" i="76"/>
  <c r="O68" i="62"/>
  <c r="R182" i="78"/>
  <c r="U49" i="61"/>
  <c r="R58" i="59"/>
  <c r="U283" i="61"/>
  <c r="O58" i="62"/>
  <c r="O159" i="62"/>
  <c r="U279" i="61"/>
  <c r="K89" i="76"/>
  <c r="U52" i="61"/>
  <c r="U233" i="61"/>
  <c r="O32" i="62"/>
  <c r="O107" i="62"/>
  <c r="U219" i="61"/>
  <c r="N75" i="63"/>
  <c r="N53" i="63"/>
  <c r="K126" i="76"/>
  <c r="K75" i="76"/>
  <c r="S36" i="71"/>
  <c r="K213" i="76"/>
  <c r="U59" i="61"/>
  <c r="K55" i="76"/>
  <c r="K150" i="76"/>
  <c r="K80" i="76"/>
  <c r="O255" i="62"/>
  <c r="O237" i="62"/>
  <c r="U119" i="61"/>
  <c r="R203" i="78"/>
  <c r="K333" i="76"/>
  <c r="L53" i="58"/>
  <c r="U169" i="61"/>
  <c r="U204" i="61"/>
  <c r="R131" i="78"/>
  <c r="K148" i="76"/>
  <c r="K228" i="76"/>
  <c r="K26" i="76"/>
  <c r="R28" i="59"/>
  <c r="U191" i="61"/>
  <c r="O78" i="62"/>
  <c r="O138" i="62"/>
  <c r="K66" i="73"/>
  <c r="U273" i="61"/>
  <c r="K257" i="76"/>
  <c r="U307" i="61"/>
  <c r="O90" i="62"/>
  <c r="O12" i="62"/>
  <c r="O57" i="62"/>
  <c r="K137" i="76"/>
  <c r="K120" i="76"/>
  <c r="S28" i="71"/>
  <c r="R259" i="78"/>
  <c r="R257" i="78"/>
  <c r="L16" i="58"/>
  <c r="D21" i="88"/>
  <c r="R88" i="78"/>
  <c r="K155" i="76"/>
  <c r="R50" i="59"/>
  <c r="O114" i="62"/>
  <c r="K313" i="76"/>
  <c r="S13" i="71"/>
  <c r="R306" i="78"/>
  <c r="K136" i="76"/>
  <c r="K11" i="76"/>
  <c r="R278" i="78"/>
  <c r="R24" i="59"/>
  <c r="U121" i="61"/>
  <c r="O73" i="62"/>
  <c r="K183" i="76"/>
  <c r="O229" i="62"/>
  <c r="K13" i="67"/>
  <c r="K223" i="76"/>
  <c r="O263" i="62"/>
  <c r="O86" i="62"/>
  <c r="O120" i="62"/>
  <c r="L57" i="58"/>
  <c r="R104" i="78"/>
  <c r="K73" i="76"/>
  <c r="O186" i="62"/>
  <c r="K358" i="76"/>
  <c r="R82" i="78"/>
  <c r="K156" i="76"/>
  <c r="K28" i="76"/>
  <c r="O52" i="62"/>
  <c r="U175" i="61"/>
  <c r="K37" i="73"/>
  <c r="S15" i="71"/>
  <c r="K249" i="76"/>
  <c r="I11" i="80"/>
  <c r="R352" i="78"/>
  <c r="K30" i="73"/>
  <c r="U289" i="61"/>
  <c r="R19" i="78"/>
  <c r="U213" i="61"/>
  <c r="L41" i="58"/>
  <c r="R246" i="78"/>
  <c r="R65" i="78"/>
  <c r="K115" i="76"/>
  <c r="K111" i="76"/>
  <c r="U300" i="61"/>
  <c r="U32" i="61"/>
  <c r="U236" i="61"/>
  <c r="O17" i="64"/>
  <c r="K255" i="76"/>
  <c r="I19" i="80"/>
  <c r="O157" i="62"/>
  <c r="M32" i="72"/>
  <c r="K90" i="76"/>
  <c r="L47" i="58"/>
  <c r="U152" i="61"/>
  <c r="U306" i="61"/>
  <c r="U30" i="61"/>
  <c r="K11" i="67"/>
  <c r="R236" i="78"/>
  <c r="R91" i="78"/>
  <c r="K187" i="76"/>
  <c r="K367" i="76"/>
  <c r="U178" i="61"/>
  <c r="R30" i="59"/>
  <c r="K303" i="76"/>
  <c r="L11" i="65"/>
  <c r="U26" i="61"/>
  <c r="U27" i="61"/>
  <c r="U38" i="61"/>
  <c r="D17" i="88"/>
  <c r="O15" i="64"/>
  <c r="K267" i="76"/>
  <c r="R169" i="78"/>
  <c r="O148" i="62"/>
  <c r="O179" i="62"/>
  <c r="R221" i="78"/>
  <c r="U333" i="61"/>
  <c r="O233" i="62"/>
  <c r="K36" i="73"/>
  <c r="S35" i="71"/>
  <c r="U154" i="61"/>
  <c r="U91" i="61"/>
  <c r="U139" i="61"/>
  <c r="R78" i="78"/>
  <c r="O95" i="62"/>
  <c r="K340" i="76"/>
  <c r="R83" i="78"/>
  <c r="R55" i="78"/>
  <c r="U199" i="61"/>
  <c r="K348" i="76"/>
  <c r="U288" i="61"/>
  <c r="R133" i="78"/>
  <c r="O239" i="62"/>
  <c r="I12" i="80"/>
  <c r="O42" i="62"/>
  <c r="R19" i="59"/>
  <c r="U82" i="61"/>
  <c r="K103" i="73"/>
  <c r="K250" i="76"/>
  <c r="L13" i="75"/>
  <c r="R205" i="78"/>
  <c r="U200" i="61"/>
  <c r="U58" i="61"/>
  <c r="U262" i="61"/>
  <c r="K350" i="76"/>
  <c r="K271" i="76"/>
  <c r="R345" i="78"/>
  <c r="R153" i="78"/>
  <c r="O100" i="62"/>
  <c r="K96" i="76"/>
  <c r="K69" i="73"/>
  <c r="K243" i="76"/>
  <c r="K63" i="76"/>
  <c r="U64" i="61"/>
  <c r="O23" i="64"/>
  <c r="M15" i="72"/>
  <c r="U264" i="61"/>
  <c r="U103" i="61"/>
  <c r="O183" i="62"/>
  <c r="N21" i="63"/>
  <c r="R204" i="78"/>
  <c r="R37" i="78"/>
  <c r="L21" i="58"/>
  <c r="U98" i="61"/>
  <c r="K265" i="76"/>
  <c r="O236" i="62"/>
  <c r="U225" i="61"/>
  <c r="K196" i="76"/>
  <c r="U224" i="61"/>
  <c r="I18" i="80"/>
  <c r="O225" i="62"/>
  <c r="R107" i="78"/>
  <c r="R309" i="78"/>
  <c r="K330" i="76"/>
  <c r="R142" i="78"/>
  <c r="U343" i="61"/>
  <c r="K314" i="76"/>
  <c r="U143" i="61"/>
  <c r="U223" i="61"/>
  <c r="U309" i="61"/>
  <c r="U310" i="61"/>
  <c r="R33" i="78"/>
  <c r="U217" i="61"/>
  <c r="U190" i="61"/>
  <c r="U135" i="61"/>
  <c r="R200" i="78"/>
  <c r="K197" i="76"/>
  <c r="K18" i="73"/>
  <c r="L23" i="66"/>
  <c r="R86" i="78"/>
  <c r="R316" i="78"/>
  <c r="K287" i="76"/>
  <c r="U117" i="61"/>
  <c r="O223" i="62"/>
  <c r="R284" i="78"/>
  <c r="K12" i="73"/>
  <c r="K164" i="76"/>
  <c r="K90" i="73"/>
  <c r="R103" i="78"/>
  <c r="O256" i="62"/>
  <c r="U308" i="61"/>
  <c r="R283" i="78"/>
  <c r="S38" i="71"/>
  <c r="K294" i="76"/>
  <c r="M13" i="72"/>
  <c r="K58" i="76"/>
  <c r="S27" i="71"/>
  <c r="K18" i="76"/>
  <c r="O74" i="62"/>
  <c r="O191" i="62"/>
  <c r="L29" i="58"/>
  <c r="R223" i="78"/>
  <c r="R54" i="78"/>
  <c r="K32" i="76"/>
  <c r="R211" i="78"/>
  <c r="U245" i="61"/>
  <c r="O19" i="64"/>
  <c r="R149" i="78"/>
  <c r="O82" i="62"/>
  <c r="O127" i="62"/>
  <c r="U350" i="61"/>
  <c r="K144" i="76"/>
  <c r="U42" i="61"/>
  <c r="O176" i="62"/>
  <c r="K124" i="76"/>
  <c r="N62" i="63"/>
  <c r="K352" i="76"/>
  <c r="U36" i="61"/>
  <c r="R36" i="78"/>
  <c r="K80" i="73"/>
  <c r="D11" i="88"/>
  <c r="K263" i="76"/>
  <c r="R268" i="78"/>
  <c r="N81" i="63"/>
  <c r="R248" i="78"/>
  <c r="K166" i="76"/>
  <c r="L27" i="58"/>
  <c r="U96" i="61"/>
  <c r="U11" i="61"/>
  <c r="R264" i="78"/>
  <c r="U352" i="61"/>
  <c r="K219" i="76"/>
  <c r="R137" i="78"/>
  <c r="R338" i="78"/>
  <c r="K57" i="76"/>
  <c r="K375" i="76"/>
  <c r="N44" i="63"/>
  <c r="U230" i="61"/>
  <c r="K336" i="76"/>
  <c r="K291" i="76"/>
  <c r="U247" i="61"/>
  <c r="R97" i="78"/>
  <c r="O112" i="62"/>
  <c r="R75" i="78"/>
  <c r="R62" i="78"/>
  <c r="K139" i="73"/>
  <c r="O37" i="62"/>
  <c r="K258" i="76"/>
  <c r="K339" i="76"/>
  <c r="U65" i="61"/>
  <c r="O251" i="62"/>
  <c r="O129" i="62"/>
  <c r="N61" i="63"/>
  <c r="K337" i="76"/>
  <c r="O46" i="62"/>
  <c r="O70" i="62"/>
  <c r="R43" i="59"/>
  <c r="R32" i="78"/>
  <c r="K34" i="76"/>
  <c r="K305" i="76"/>
  <c r="D16" i="88"/>
  <c r="U149" i="61"/>
  <c r="K309" i="76"/>
  <c r="R251" i="78"/>
  <c r="O190" i="62"/>
  <c r="R157" i="78"/>
  <c r="R60" i="78"/>
  <c r="U271" i="61"/>
  <c r="K17" i="73"/>
  <c r="U215" i="61"/>
  <c r="K133" i="76"/>
  <c r="K185" i="76"/>
  <c r="D18" i="88"/>
  <c r="U359" i="61"/>
  <c r="U339" i="61"/>
  <c r="R198" i="78"/>
  <c r="K72" i="76"/>
  <c r="M46" i="72"/>
  <c r="K242" i="76"/>
  <c r="L24" i="58"/>
  <c r="O253" i="62"/>
  <c r="R187" i="78"/>
  <c r="U196" i="61"/>
  <c r="K31" i="76"/>
  <c r="K289" i="76"/>
  <c r="R329" i="78"/>
  <c r="O17" i="62"/>
  <c r="K193" i="76"/>
  <c r="O143" i="62"/>
  <c r="K361" i="76"/>
  <c r="R230" i="78"/>
  <c r="K29" i="73"/>
  <c r="K87" i="73"/>
  <c r="K153" i="76"/>
  <c r="O257" i="62"/>
  <c r="R124" i="78"/>
  <c r="K139" i="76"/>
  <c r="R50" i="78"/>
  <c r="U358" i="61"/>
  <c r="U357" i="61"/>
  <c r="K54" i="76"/>
  <c r="O224" i="62"/>
  <c r="K364" i="76"/>
  <c r="O108" i="62"/>
  <c r="O248" i="62"/>
  <c r="R196" i="78"/>
  <c r="K119" i="73"/>
  <c r="R121" i="78"/>
  <c r="K109" i="73"/>
  <c r="U234" i="61"/>
  <c r="R214" i="78"/>
  <c r="R172" i="78"/>
  <c r="K147" i="76"/>
  <c r="K386" i="76"/>
  <c r="R346" i="78"/>
  <c r="K39" i="76"/>
  <c r="U180" i="61"/>
  <c r="R178" i="78"/>
  <c r="R145" i="78"/>
  <c r="K21" i="73"/>
  <c r="U326" i="61"/>
  <c r="R227" i="78"/>
  <c r="K342" i="76"/>
  <c r="R154" i="78"/>
  <c r="O242" i="62"/>
  <c r="U29" i="61"/>
  <c r="K262" i="76"/>
  <c r="R224" i="78"/>
  <c r="L18" i="75"/>
  <c r="R208" i="78"/>
  <c r="K260" i="76"/>
  <c r="K370" i="76"/>
  <c r="U131" i="61"/>
  <c r="U295" i="61"/>
  <c r="K41" i="73"/>
  <c r="O30" i="62"/>
  <c r="O250" i="62"/>
  <c r="R225" i="78"/>
  <c r="O245" i="62"/>
  <c r="K186" i="76"/>
  <c r="K86" i="73"/>
  <c r="R134" i="78"/>
  <c r="O215" i="62"/>
  <c r="K113" i="73"/>
  <c r="K105" i="73"/>
  <c r="O137" i="62"/>
  <c r="L18" i="65"/>
  <c r="U89" i="61"/>
  <c r="R53" i="78"/>
  <c r="O19" i="62"/>
  <c r="K97" i="73"/>
  <c r="K200" i="76"/>
  <c r="K52" i="76"/>
  <c r="K94" i="76"/>
  <c r="R240" i="78"/>
  <c r="K194" i="76"/>
  <c r="L11" i="75"/>
  <c r="K136" i="73"/>
  <c r="O63" i="62"/>
  <c r="O181" i="62"/>
  <c r="M43" i="72"/>
  <c r="K44" i="76"/>
  <c r="K15" i="67"/>
  <c r="K86" i="76"/>
  <c r="R295" i="78"/>
  <c r="O16" i="62"/>
  <c r="S18" i="71"/>
  <c r="K14" i="73"/>
  <c r="U118" i="61"/>
  <c r="U205" i="61"/>
  <c r="R53" i="59"/>
  <c r="S20" i="71"/>
  <c r="O203" i="62"/>
  <c r="O34" i="62"/>
  <c r="K199" i="76"/>
  <c r="L49" i="58"/>
  <c r="K25" i="73"/>
  <c r="K13" i="76"/>
  <c r="K297" i="76"/>
  <c r="K256" i="76"/>
  <c r="O188" i="62"/>
  <c r="U69" i="61"/>
  <c r="R275" i="78"/>
  <c r="U346" i="61"/>
  <c r="K171" i="76"/>
  <c r="U212" i="61"/>
  <c r="O81" i="62"/>
  <c r="O267" i="62"/>
  <c r="R330" i="78"/>
  <c r="U258" i="61"/>
  <c r="K117" i="76"/>
  <c r="U198" i="61"/>
  <c r="K16" i="67"/>
  <c r="R109" i="78"/>
  <c r="L39" i="58"/>
  <c r="K384" i="76"/>
  <c r="R159" i="78"/>
  <c r="K261" i="76"/>
  <c r="K206" i="76"/>
  <c r="R29" i="59"/>
  <c r="R93" i="78"/>
  <c r="L12" i="65"/>
  <c r="U160" i="61"/>
  <c r="R249" i="78"/>
  <c r="U349" i="61"/>
  <c r="K102" i="73"/>
  <c r="N74" i="63"/>
  <c r="R52" i="78"/>
  <c r="O50" i="62"/>
  <c r="K173" i="76"/>
  <c r="K108" i="76"/>
  <c r="K144" i="73"/>
  <c r="S39" i="71"/>
  <c r="K229" i="76"/>
  <c r="K39" i="73"/>
  <c r="M45" i="72"/>
  <c r="U222" i="61"/>
  <c r="O165" i="62"/>
  <c r="U286" i="61"/>
  <c r="U116" i="61"/>
  <c r="U246" i="61"/>
  <c r="K306" i="76"/>
  <c r="O122" i="62"/>
  <c r="R164" i="78"/>
  <c r="R228" i="78"/>
  <c r="R87" i="78"/>
  <c r="K126" i="73"/>
  <c r="K379" i="76"/>
  <c r="N45" i="63"/>
  <c r="K74" i="73"/>
  <c r="R126" i="78"/>
  <c r="K381" i="76"/>
  <c r="L54" i="58"/>
  <c r="O152" i="62"/>
  <c r="K91" i="76"/>
  <c r="U19" i="61"/>
  <c r="K16" i="76"/>
  <c r="K176" i="76"/>
  <c r="U177" i="61"/>
  <c r="L17" i="75"/>
  <c r="K252" i="76"/>
  <c r="O22" i="62"/>
  <c r="O98" i="62"/>
  <c r="K76" i="76"/>
  <c r="R243" i="78"/>
  <c r="R320" i="78"/>
  <c r="K191" i="76"/>
  <c r="K12" i="76"/>
  <c r="K16" i="73"/>
  <c r="K48" i="73"/>
  <c r="R34" i="78"/>
  <c r="K66" i="76"/>
  <c r="K286" i="76"/>
  <c r="O133" i="62"/>
  <c r="O221" i="62"/>
  <c r="U231" i="61"/>
  <c r="L12" i="66"/>
  <c r="O174" i="62"/>
  <c r="K54" i="73"/>
  <c r="O121" i="62"/>
  <c r="U136" i="61"/>
  <c r="K50" i="76"/>
  <c r="R76" i="78"/>
  <c r="R47" i="59"/>
  <c r="R216" i="78"/>
  <c r="K363" i="76"/>
  <c r="M41" i="72"/>
  <c r="O142" i="62"/>
  <c r="K69" i="76"/>
  <c r="R255" i="78"/>
  <c r="K177" i="76"/>
  <c r="R232" i="78"/>
  <c r="O198" i="62"/>
  <c r="N51" i="63"/>
  <c r="U249" i="61"/>
  <c r="M38" i="72"/>
  <c r="O259" i="62"/>
  <c r="D30" i="88"/>
  <c r="K237" i="76"/>
  <c r="K282" i="76"/>
  <c r="U214" i="61"/>
  <c r="O193" i="62"/>
  <c r="R132" i="78"/>
  <c r="K251" i="76"/>
  <c r="K129" i="73"/>
  <c r="R191" i="78"/>
  <c r="K204" i="76"/>
  <c r="K198" i="76"/>
  <c r="R112" i="78"/>
  <c r="R339" i="78"/>
  <c r="K357" i="76"/>
  <c r="R15" i="59"/>
  <c r="U360" i="61"/>
  <c r="R292" i="78"/>
  <c r="M39" i="72"/>
  <c r="L17" i="65"/>
  <c r="O80" i="62"/>
  <c r="K192" i="76"/>
  <c r="R27" i="78"/>
  <c r="K341" i="76"/>
  <c r="R122" i="78"/>
  <c r="K61" i="76"/>
  <c r="K138" i="76"/>
  <c r="U21" i="61"/>
  <c r="N73" i="63"/>
  <c r="R261" i="78"/>
  <c r="O92" i="62"/>
  <c r="L19" i="75"/>
  <c r="K376" i="76"/>
  <c r="R12" i="78"/>
  <c r="R11" i="78"/>
  <c r="R10" i="78"/>
  <c r="D3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230930]}"/>
    <s v="{[Medida].[Medida].&amp;[2]}"/>
    <s v="{[Keren].[Keren].[All]}"/>
    <s v="{[Cheshbon KM].[Hie Peilut].[Peilut 7].&amp;[Kod_Peilut_L7_1041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0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3" si="31">
        <n x="1" s="1"/>
        <n x="29"/>
        <n x="30"/>
      </t>
    </mdx>
    <mdx n="0" f="v">
      <t c="3" si="31">
        <n x="1" s="1"/>
        <n x="32"/>
        <n x="30"/>
      </t>
    </mdx>
    <mdx n="0" f="v">
      <t c="3" si="31">
        <n x="1" s="1"/>
        <n x="33"/>
        <n x="30"/>
      </t>
    </mdx>
    <mdx n="0" f="v">
      <t c="3" si="31">
        <n x="1" s="1"/>
        <n x="34"/>
        <n x="30"/>
      </t>
    </mdx>
    <mdx n="0" f="v">
      <t c="3" si="31">
        <n x="1" s="1"/>
        <n x="35"/>
        <n x="30"/>
      </t>
    </mdx>
    <mdx n="0" f="v">
      <t c="3" si="31">
        <n x="1" s="1"/>
        <n x="36"/>
        <n x="30"/>
      </t>
    </mdx>
    <mdx n="0" f="v">
      <t c="3" si="31">
        <n x="1" s="1"/>
        <n x="37"/>
        <n x="30"/>
      </t>
    </mdx>
    <mdx n="0" f="v">
      <t c="3" si="31">
        <n x="1" s="1"/>
        <n x="38"/>
        <n x="30"/>
      </t>
    </mdx>
    <mdx n="0" f="v">
      <t c="3" si="31">
        <n x="1" s="1"/>
        <n x="39"/>
        <n x="30"/>
      </t>
    </mdx>
    <mdx n="0" f="v">
      <t c="3" si="31">
        <n x="1" s="1"/>
        <n x="40"/>
        <n x="30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<sst xmlns="http://schemas.openxmlformats.org/spreadsheetml/2006/main" count="11326" uniqueCount="3316">
  <si>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</si>
  <si>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</si>
  <si>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</si>
  <si>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</si>
  <si>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</si>
  <si>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</si>
  <si>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</si>
  <si>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</si>
  <si>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</si>
  <si>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</si>
  <si>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</si>
  <si>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</si>
  <si>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</si>
  <si>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</si>
  <si>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</si>
  <si>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</si>
  <si>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</si>
  <si>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</si>
  <si>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</si>
  <si>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</si>
  <si>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</si>
  <si>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</si>
  <si>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</si>
  <si>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</si>
  <si>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</si>
  <si>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</si>
  <si>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</si>
  <si>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</si>
  <si>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</si>
  <si>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</si>
  <si>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</si>
  <si>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</si>
  <si>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</si>
  <si>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</si>
  <si>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</si>
  <si>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</si>
  <si>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</si>
  <si>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</si>
  <si>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</si>
  <si>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</si>
  <si>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</si>
  <si>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</si>
  <si>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</si>
  <si>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</si>
  <si>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</si>
  <si>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</si>
  <si>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</si>
  <si>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</si>
  <si>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</si>
  <si>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</si>
  <si>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</si>
  <si>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</si>
  <si>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</si>
  <si>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</si>
  <si>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</si>
  <si>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</si>
  <si>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</si>
  <si>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</si>
  <si>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</si>
  <si>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</si>
  <si>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</si>
  <si>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</si>
  <si>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</si>
  <si>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</si>
  <si>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</si>
  <si>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</si>
  <si>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</si>
  <si>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</si>
  <si>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</si>
  <si>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</si>
  <si>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</si>
  <si>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</si>
  <si>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</si>
  <si>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</si>
  <si>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</si>
  <si>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</si>
  <si>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</si>
  <si>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</si>
  <si>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</si>
  <si>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</si>
  <si>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</si>
  <si>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</si>
  <si>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</si>
  <si>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</si>
  <si>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</si>
  <si>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</si>
  <si>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</si>
  <si>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</si>
  <si>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</si>
  <si>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</si>
  <si>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</si>
  <si>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</si>
  <si>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</si>
  <si>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</si>
  <si>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</si>
  <si>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</si>
  <si>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</si>
  <si>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</si>
  <si>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</si>
  <si>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</si>
  <si>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</si>
  <si>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</si>
  <si>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</si>
  <si>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</si>
  <si>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</si>
  <si>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</si>
  <si>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</si>
  <si>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</si>
  <si>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</si>
  <si>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</si>
  <si>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</si>
  <si>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</si>
  <si>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</si>
  <si>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</si>
  <si>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</si>
  <si>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</si>
  <si>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</si>
  <si>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</si>
  <si>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</si>
  <si>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</si>
  <si>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</si>
  <si>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</si>
  <si>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</si>
  <si>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</si>
  <si>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</si>
  <si>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</si>
  <si>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</si>
  <si>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</si>
  <si>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</si>
  <si>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</si>
  <si>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</si>
  <si>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</si>
  <si>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</si>
  <si>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</si>
  <si>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</si>
  <si>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</si>
  <si>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</si>
  <si>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</si>
  <si>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</si>
  <si>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</si>
  <si>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</si>
  <si>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</si>
  <si>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</si>
  <si>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</si>
  <si>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</si>
  <si>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</si>
  <si>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</si>
  <si>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</si>
  <si>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</si>
  <si>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</si>
  <si>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</si>
  <si>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</si>
  <si>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</si>
  <si>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</si>
  <si>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</si>
  <si>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</si>
  <si>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</si>
  <si>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</si>
  <si>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</si>
  <si>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</si>
  <si>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</si>
  <si>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</si>
  <si>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</si>
  <si>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</si>
  <si>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</si>
  <si>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</si>
  <si>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</si>
  <si>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</si>
  <si>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</si>
  <si>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</si>
  <si>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</si>
  <si>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</si>
  <si>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</si>
  <si>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</si>
  <si>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</si>
  <si>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</si>
  <si>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</si>
  <si>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</si>
  <si>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</si>
  <si>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</si>
  <si>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</si>
  <si>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</si>
  <si>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</si>
  <si>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</si>
  <si>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</si>
  <si>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</si>
  <si>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</si>
  <si>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</si>
  <si>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</si>
  <si>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</si>
  <si>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</si>
  <si>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</si>
  <si>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</si>
  <si>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</si>
  <si>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</si>
  <si>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</si>
  <si>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</si>
  <si>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</si>
  <si>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</si>
  <si>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</si>
  <si>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</si>
  <si>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</si>
  <si>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</si>
  <si>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</si>
  <si>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</si>
  <si>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</si>
  <si>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</si>
  <si>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</si>
  <si>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</si>
  <si>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</si>
  <si>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</si>
  <si>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</si>
  <si>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</si>
  <si>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</si>
  <si>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</si>
  <si>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</si>
  <si>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</si>
  <si>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</si>
  <si>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</si>
  <si>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</si>
  <si>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</si>
  <si>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</si>
  <si>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</si>
  <si>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</si>
  <si>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</si>
  <si>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</si>
  <si>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</si>
  <si>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</si>
  <si>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</si>
  <si>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</si>
  <si>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</si>
  <si>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</si>
  <si>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</si>
  <si>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 xml:space="preserve">מגדל מקפת משלימה (מספר אוצר 659) - מסלול כללי למקבלי קצבה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</si>
  <si>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</si>
  <si>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</si>
  <si>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</si>
  <si>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</si>
  <si>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</si>
  <si>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</si>
  <si>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</si>
  <si>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</si>
  <si>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</si>
  <si>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</si>
  <si>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</si>
  <si>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</si>
  <si>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</si>
  <si>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</si>
  <si>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</si>
  <si>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</si>
  <si>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</si>
  <si>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</si>
  <si>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</si>
  <si>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</si>
  <si>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</si>
  <si>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</si>
  <si>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</si>
  <si>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</si>
  <si>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</si>
  <si>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</si>
  <si>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</si>
  <si>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</si>
  <si>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</si>
  <si>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</si>
  <si>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</si>
  <si>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</si>
  <si>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</si>
  <si>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</si>
  <si>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</si>
  <si>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</si>
  <si>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</si>
  <si>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</si>
  <si>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</si>
  <si>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</si>
  <si>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</si>
  <si>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</si>
  <si>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</si>
  <si>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</si>
  <si>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</si>
  <si>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</si>
  <si>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</si>
  <si>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</si>
  <si>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</si>
  <si>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</si>
  <si>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</si>
  <si>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</si>
  <si>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</si>
  <si>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</si>
  <si>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</si>
  <si>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</si>
  <si>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</si>
  <si>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</si>
  <si>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</si>
  <si>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</si>
  <si>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</si>
  <si>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</si>
  <si>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</si>
  <si>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</si>
  <si>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</si>
  <si>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</si>
  <si>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</si>
  <si>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</si>
  <si>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</si>
  <si>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</si>
  <si>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</si>
  <si>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</si>
  <si>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</si>
  <si>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</si>
  <si>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</si>
  <si>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</si>
  <si>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</si>
  <si>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</si>
  <si>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</si>
  <si>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</si>
  <si>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</si>
  <si>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</si>
  <si>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</si>
  <si>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</si>
  <si>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</si>
  <si>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</si>
  <si>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</si>
  <si>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</si>
  <si>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</si>
  <si>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</si>
  <si>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</si>
  <si>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</si>
  <si>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</si>
  <si>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</si>
  <si>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</si>
  <si>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</si>
  <si>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</si>
  <si>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</si>
  <si>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</si>
  <si>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</si>
  <si>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</si>
  <si>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</si>
  <si>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</si>
  <si>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</si>
  <si>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</si>
  <si>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</si>
  <si>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</si>
  <si>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</si>
  <si>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</si>
  <si>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</si>
  <si>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</si>
  <si>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</si>
  <si>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</si>
  <si>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</si>
  <si>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</si>
  <si>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</si>
  <si>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</si>
  <si>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</si>
  <si>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</si>
  <si>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</si>
  <si>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</si>
  <si>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</si>
  <si>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</si>
  <si>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</si>
  <si>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</si>
  <si>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</si>
  <si>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</si>
  <si>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</si>
  <si>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</si>
  <si>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</si>
  <si>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</si>
  <si>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</si>
  <si>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</si>
  <si>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</si>
  <si>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</si>
  <si>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</si>
  <si>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</si>
  <si>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</si>
  <si>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</si>
  <si>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</si>
  <si>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</si>
  <si>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</si>
  <si>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</si>
  <si>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</si>
  <si>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</si>
  <si>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</si>
  <si>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</si>
  <si>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</si>
  <si>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</si>
  <si>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</si>
  <si>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</si>
  <si>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</si>
  <si>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</si>
  <si>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</si>
  <si>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</si>
  <si>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</si>
  <si>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</si>
  <si>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</si>
  <si>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</si>
  <si>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</si>
  <si>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</si>
  <si>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</si>
  <si>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</si>
  <si>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</si>
  <si>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</si>
  <si>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</si>
  <si>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</si>
  <si>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</si>
  <si>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</si>
  <si>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</si>
  <si>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</si>
  <si>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</si>
  <si>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</si>
  <si>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</si>
  <si>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</si>
  <si>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</si>
  <si>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</si>
  <si>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</si>
  <si>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</si>
  <si>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</si>
  <si>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</si>
  <si>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</si>
  <si>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</si>
  <si>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</si>
  <si>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</si>
  <si>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</si>
  <si>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</si>
  <si>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</si>
  <si>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</si>
  <si>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</si>
  <si>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</si>
  <si>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</si>
  <si>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</si>
  <si>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</si>
  <si>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</si>
  <si>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</si>
  <si>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</si>
  <si>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</si>
  <si>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</si>
  <si>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</si>
  <si>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</si>
  <si>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</si>
  <si>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</si>
  <si>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</si>
  <si>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</si>
  <si>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</si>
  <si>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</si>
  <si>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</si>
  <si>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</si>
  <si>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</si>
  <si>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</si>
  <si>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</si>
  <si>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</si>
  <si>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</si>
  <si>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</si>
  <si>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</si>
  <si>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</si>
  <si>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</si>
  <si>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</si>
  <si>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</si>
  <si>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</si>
  <si>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</si>
  <si>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</si>
  <si>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</si>
  <si>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</si>
  <si>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</si>
  <si>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</si>
  <si>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</si>
  <si>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</si>
  <si>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</si>
  <si>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</si>
  <si>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</si>
  <si>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</si>
  <si>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</si>
  <si>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</si>
  <si>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</si>
  <si>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</si>
  <si>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</si>
  <si>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</si>
  <si>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</si>
  <si>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</si>
  <si>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</si>
  <si>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</si>
  <si>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</si>
  <si>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</si>
  <si>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</si>
  <si>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</si>
  <si>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</si>
  <si>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</si>
  <si>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</si>
  <si>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</si>
  <si>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</si>
  <si>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</si>
  <si>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</si>
  <si>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</si>
  <si>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</si>
  <si>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</si>
  <si>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</si>
  <si>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</si>
  <si>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</si>
  <si>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</si>
  <si>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</si>
  <si>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</si>
  <si>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</si>
  <si>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</si>
  <si>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</si>
  <si>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</si>
  <si>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</si>
  <si>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</si>
  <si>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</si>
  <si>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</si>
  <si>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</si>
  <si>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</si>
  <si>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</si>
  <si>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</si>
  <si>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</si>
  <si>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</si>
  <si>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</si>
  <si>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</si>
  <si>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</si>
  <si>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</si>
  <si>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</si>
  <si>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</si>
  <si>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</si>
  <si>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</si>
  <si>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</si>
  <si>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</si>
  <si>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</si>
  <si>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</si>
  <si>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</si>
  <si>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</si>
  <si>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</si>
  <si>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</si>
  <si>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</si>
  <si>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</si>
  <si>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</si>
  <si>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</si>
  <si>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</si>
  <si>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</si>
  <si>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</si>
  <si>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</si>
  <si>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</si>
  <si>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</si>
  <si>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</si>
  <si>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</si>
  <si>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</si>
  <si>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</si>
  <si>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</si>
  <si>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</si>
  <si>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</si>
  <si>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</si>
  <si>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</si>
  <si>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</si>
  <si>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</si>
  <si>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</si>
  <si>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</si>
  <si>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</si>
  <si>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</si>
  <si>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</si>
  <si>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</si>
  <si>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</si>
  <si>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</si>
  <si>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</si>
  <si>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</si>
  <si>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</si>
  <si>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</si>
  <si>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</si>
  <si>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</si>
  <si>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</si>
  <si>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</si>
  <si>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</si>
  <si>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</si>
  <si>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</si>
  <si>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</si>
  <si>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</si>
  <si>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</si>
  <si>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</si>
  <si>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</si>
  <si>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</si>
  <si>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</si>
  <si>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</si>
  <si>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</si>
  <si>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</si>
  <si>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</si>
  <si>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</si>
  <si>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</si>
  <si>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</si>
  <si>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</si>
  <si>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</si>
  <si>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</si>
  <si>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</si>
  <si>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</si>
  <si>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</si>
  <si>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</si>
  <si>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</si>
  <si>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</si>
  <si>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</si>
  <si>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</si>
  <si>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</si>
  <si>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</si>
  <si>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</si>
  <si>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</si>
  <si>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</si>
  <si>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</si>
  <si>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</si>
  <si>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</si>
  <si>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</si>
  <si>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</si>
  <si>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</si>
  <si>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</si>
  <si>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</si>
  <si>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</si>
  <si>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</si>
  <si>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</si>
  <si>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</si>
  <si>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</si>
  <si>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</si>
  <si>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</si>
  <si>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</si>
  <si>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</si>
  <si>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</si>
  <si>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</si>
  <si>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</si>
  <si>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</si>
  <si>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</si>
  <si>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</si>
  <si>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</si>
  <si>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</si>
  <si>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</si>
  <si>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</si>
  <si>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</si>
  <si>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</si>
  <si>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</si>
  <si>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</si>
  <si>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</si>
  <si>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</si>
  <si>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</si>
  <si>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</si>
  <si>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</si>
  <si>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</si>
  <si>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</si>
  <si>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</si>
  <si>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</si>
  <si>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</si>
  <si>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</si>
  <si>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</si>
  <si>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</si>
  <si>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</si>
  <si>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</si>
  <si>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</si>
  <si>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</si>
  <si>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</si>
  <si>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</si>
  <si>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</si>
  <si>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</si>
  <si>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</si>
  <si>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</si>
  <si>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</si>
  <si>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</si>
  <si>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</si>
  <si>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</si>
  <si>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</si>
  <si>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</si>
  <si>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</si>
  <si>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</si>
  <si>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</si>
  <si>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</si>
  <si>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</si>
  <si>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</si>
  <si>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</si>
  <si>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</si>
  <si>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</si>
  <si>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</si>
  <si>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</si>
  <si>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</si>
  <si>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</si>
  <si>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</si>
  <si>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</si>
  <si>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</si>
  <si>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</si>
  <si>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</si>
  <si>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</si>
  <si>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</si>
  <si>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</si>
  <si>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</si>
  <si>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</si>
  <si>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</si>
  <si>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</si>
  <si>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</si>
  <si>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</si>
  <si>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</si>
  <si>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</si>
  <si>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</si>
  <si>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</si>
  <si>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</si>
  <si>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</si>
  <si>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</si>
  <si>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</si>
  <si>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</si>
  <si>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</si>
  <si>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</si>
  <si>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</si>
  <si>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</si>
  <si>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</si>
  <si>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</si>
  <si>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</si>
  <si>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</si>
  <si>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</si>
  <si>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</si>
  <si>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</si>
  <si>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</si>
  <si>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</si>
  <si>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</si>
  <si>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</si>
  <si>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</si>
  <si>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</si>
  <si>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</si>
  <si>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</si>
  <si>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</si>
  <si>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</si>
  <si>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</si>
  <si>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</si>
  <si>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</si>
  <si>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</si>
  <si>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</si>
  <si>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</si>
  <si>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</si>
  <si>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</si>
  <si>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</si>
  <si>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</si>
  <si>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</si>
  <si>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</si>
  <si>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</si>
  <si>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</si>
  <si>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</si>
  <si>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</si>
  <si>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</si>
  <si>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</si>
  <si>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</si>
  <si>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</si>
  <si>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</si>
  <si>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</si>
  <si>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</si>
  <si>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</si>
  <si>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</si>
  <si>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</si>
  <si>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</si>
  <si>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</si>
  <si>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</si>
  <si>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</si>
  <si>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</si>
  <si>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</si>
  <si>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</si>
  <si>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</si>
  <si>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</si>
  <si>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</si>
  <si>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</si>
  <si>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</si>
  <si>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</si>
  <si>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</si>
  <si>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</si>
  <si>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</si>
  <si>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</si>
  <si>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</si>
  <si>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</si>
  <si>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</si>
  <si>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</si>
  <si>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</si>
  <si>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</si>
  <si>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</si>
  <si>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</si>
  <si>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</si>
  <si>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</si>
  <si>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</si>
  <si>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</si>
  <si>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</si>
  <si>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</si>
  <si>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</si>
  <si>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</si>
  <si>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</si>
  <si>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</si>
  <si>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</si>
  <si>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</si>
  <si>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</si>
  <si>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</si>
  <si>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</si>
  <si>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</si>
  <si>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</si>
  <si>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</si>
  <si>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</si>
  <si>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</si>
  <si>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</si>
  <si>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</si>
  <si>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</si>
  <si>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</si>
  <si>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</si>
  <si>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</si>
  <si>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</si>
  <si>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</si>
  <si>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</si>
  <si>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</si>
  <si>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</si>
  <si>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</si>
  <si>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</si>
  <si>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</si>
  <si>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</si>
  <si>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</si>
  <si>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</si>
  <si>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</si>
  <si>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</si>
  <si>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</si>
  <si>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</si>
  <si>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</si>
  <si>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</si>
  <si>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</si>
  <si>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</si>
  <si>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</si>
  <si>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</si>
  <si>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</si>
  <si>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</si>
  <si>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</si>
  <si>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</si>
  <si>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</si>
  <si>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</si>
  <si>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</si>
  <si>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</si>
  <si>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</si>
  <si>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</si>
  <si>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</si>
  <si>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</si>
  <si>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</si>
  <si>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</si>
  <si>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</si>
  <si>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</si>
  <si>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</si>
  <si>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</si>
  <si>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</si>
  <si>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</si>
  <si>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</si>
  <si>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</si>
  <si>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</si>
  <si>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</si>
  <si>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</si>
  <si>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</si>
  <si>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</si>
  <si>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</si>
  <si>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</si>
  <si>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</si>
  <si>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</si>
  <si>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</si>
  <si>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</si>
  <si>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</si>
  <si>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</si>
  <si>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</si>
  <si>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</si>
  <si>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</si>
  <si>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</si>
  <si>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</si>
  <si>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</si>
  <si>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</si>
  <si>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</si>
  <si>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</si>
  <si>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</si>
  <si>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</si>
  <si>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</si>
  <si>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</si>
  <si>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</si>
  <si>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</si>
  <si>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</si>
  <si>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</si>
  <si>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</si>
  <si>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</si>
  <si>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</si>
  <si>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</si>
  <si>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</si>
  <si>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</si>
  <si>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</si>
  <si>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</si>
  <si>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</si>
  <si>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</si>
  <si>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</si>
  <si>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</si>
  <si>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</si>
  <si>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</si>
  <si>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</si>
  <si>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</si>
  <si>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</si>
  <si>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</si>
  <si>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</si>
  <si>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</si>
  <si>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</si>
  <si>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</si>
  <si>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</si>
  <si>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</si>
  <si>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</si>
  <si>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</si>
  <si>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</si>
  <si>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</si>
  <si>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</si>
  <si>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</si>
  <si>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</si>
  <si>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</si>
  <si>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</si>
  <si>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</si>
  <si>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</si>
  <si>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</si>
  <si>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</si>
  <si>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</si>
  <si>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</si>
  <si>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</si>
  <si>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</si>
  <si>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</si>
  <si>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</si>
  <si>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</si>
  <si>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</si>
  <si>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</si>
  <si>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</si>
  <si>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</si>
  <si>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</si>
  <si>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</si>
  <si>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</si>
  <si>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</si>
  <si>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</si>
  <si>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</si>
  <si>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</si>
  <si>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</si>
  <si>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</si>
  <si>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</si>
  <si>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</si>
  <si>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</si>
  <si>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</si>
  <si>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</si>
  <si>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</si>
  <si>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</si>
  <si>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</si>
  <si>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</si>
  <si>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</si>
  <si>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</si>
  <si>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</si>
  <si>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</si>
  <si>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</si>
  <si>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</si>
  <si>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</si>
  <si>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</si>
  <si>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</si>
  <si>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</si>
  <si>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</si>
  <si>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</si>
  <si>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</si>
  <si>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</si>
  <si>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</si>
  <si>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</si>
  <si>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</si>
  <si>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</si>
  <si>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</si>
  <si>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</si>
  <si>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</si>
  <si>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</si>
  <si>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</si>
  <si>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</si>
  <si>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</si>
  <si>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</si>
  <si>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</si>
  <si>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</si>
  <si>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</si>
  <si>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</si>
  <si>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</si>
  <si>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</si>
  <si>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</si>
  <si>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</si>
  <si>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</si>
  <si>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</si>
  <si>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</si>
  <si>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</si>
  <si>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</si>
  <si>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</si>
  <si>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</si>
  <si>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</si>
  <si>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</si>
  <si>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</si>
  <si>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</si>
  <si>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</si>
  <si>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</si>
  <si>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</si>
  <si>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</si>
  <si>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</si>
  <si>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</si>
  <si>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</si>
  <si>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</si>
  <si>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</si>
  <si>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</si>
  <si>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</si>
  <si>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</si>
  <si>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</si>
  <si>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</si>
  <si>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</si>
  <si>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</si>
  <si>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</si>
  <si>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</si>
  <si>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</si>
  <si>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</si>
  <si>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</si>
  <si>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</si>
  <si>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</si>
  <si>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</si>
  <si>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</si>
  <si>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</si>
  <si>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</si>
  <si>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</si>
  <si>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</si>
  <si>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</si>
  <si>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</si>
  <si>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</si>
  <si>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</si>
  <si>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</si>
  <si>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</si>
  <si>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</si>
  <si>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</si>
  <si>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</si>
  <si>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</si>
  <si>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</si>
  <si>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</si>
  <si>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</si>
  <si>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</si>
  <si>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</si>
  <si>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</si>
  <si>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</si>
  <si>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</si>
  <si>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</si>
  <si>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</si>
  <si>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</si>
  <si>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</si>
  <si>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</si>
  <si>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</si>
  <si>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</si>
  <si>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</si>
  <si>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</si>
  <si>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</si>
  <si>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</si>
  <si>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</si>
  <si>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</si>
  <si>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</si>
  <si>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</si>
  <si>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</si>
  <si>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</si>
  <si>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</si>
  <si>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</si>
  <si>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</si>
  <si>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</si>
  <si>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</si>
  <si>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</si>
  <si>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</si>
  <si>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</si>
  <si>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</si>
  <si>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</si>
  <si>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</si>
  <si>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</si>
  <si>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</si>
  <si>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</si>
  <si>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</si>
  <si>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</si>
  <si>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</si>
  <si>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</si>
  <si>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</si>
  <si>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</si>
  <si>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</si>
  <si>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</si>
  <si>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</si>
  <si>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</si>
  <si>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</si>
  <si>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</si>
  <si>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</si>
  <si>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</si>
  <si>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</si>
  <si>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</si>
  <si>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</si>
  <si>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</si>
  <si>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</si>
  <si>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</si>
  <si>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</si>
  <si>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</si>
  <si>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</si>
  <si>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</si>
  <si>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</si>
  <si>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</si>
  <si>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</si>
  <si>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</si>
  <si>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</si>
  <si>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</si>
  <si>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</si>
  <si>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</si>
  <si>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</si>
  <si>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</si>
  <si>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</si>
  <si>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</si>
  <si>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</si>
  <si>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</si>
  <si>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</si>
  <si>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</si>
  <si>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</si>
  <si>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</si>
  <si>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</si>
  <si>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</si>
  <si>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</si>
  <si>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</si>
  <si>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</si>
  <si>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</si>
  <si>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</si>
  <si>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</si>
  <si>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</si>
  <si>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</si>
  <si>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</si>
  <si>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</si>
  <si>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</si>
  <si>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</si>
  <si>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</si>
  <si>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</si>
  <si>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</si>
  <si>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</si>
  <si>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</si>
  <si>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</si>
  <si>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</si>
  <si>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</si>
  <si>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</si>
  <si>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</si>
  <si>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</si>
  <si>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</si>
  <si>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</si>
  <si>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</si>
  <si>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</si>
  <si>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</si>
  <si>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</si>
  <si>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</si>
  <si>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</si>
  <si>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</si>
  <si>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</si>
  <si>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</si>
  <si>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</si>
  <si>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</si>
  <si>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</si>
  <si>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</si>
  <si>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</si>
  <si>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</si>
  <si>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</si>
  <si>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</si>
  <si>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</si>
  <si>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</si>
  <si>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</si>
  <si>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</si>
  <si>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</si>
  <si>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</si>
  <si>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</si>
  <si>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</si>
  <si>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</si>
  <si>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</si>
  <si>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</si>
  <si>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</si>
  <si>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</si>
  <si>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</si>
  <si>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</si>
  <si>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</si>
  <si>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</si>
  <si>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</si>
  <si>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</si>
  <si>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</si>
  <si>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</si>
  <si>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</si>
  <si>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</si>
  <si>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</si>
  <si>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</si>
  <si>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</si>
  <si>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</si>
  <si>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</si>
  <si>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</si>
  <si>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</si>
  <si>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</si>
  <si>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</si>
  <si>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</si>
  <si>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</si>
  <si>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</si>
  <si>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</si>
  <si>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</si>
  <si>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</si>
  <si>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</si>
  <si>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</si>
  <si>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</si>
  <si>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</si>
  <si>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</si>
  <si>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</si>
  <si>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</si>
  <si>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</si>
  <si>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</si>
  <si>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</si>
  <si>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</si>
  <si>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</si>
  <si>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</si>
  <si>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</si>
  <si>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</si>
  <si>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</si>
  <si>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</si>
  <si>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</si>
  <si>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</si>
  <si>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</si>
  <si>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</si>
  <si>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</si>
  <si>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</si>
  <si>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</si>
  <si>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</si>
  <si>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</si>
  <si>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</si>
  <si>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</si>
  <si>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</si>
  <si>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</si>
  <si>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</si>
  <si>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</si>
  <si>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</si>
  <si>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</si>
  <si>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</si>
  <si>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</si>
  <si>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</si>
  <si>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</si>
  <si>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</si>
  <si>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</si>
  <si>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</si>
  <si>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</si>
  <si>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</si>
  <si>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</si>
  <si>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</si>
  <si>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</si>
  <si>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</si>
  <si>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</si>
  <si>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</si>
  <si>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</si>
  <si>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</si>
  <si>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</si>
  <si>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</si>
  <si>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</si>
  <si>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</si>
  <si>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</si>
  <si>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</si>
  <si>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</si>
  <si>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</si>
  <si>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</si>
  <si>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</si>
  <si>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</si>
  <si>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</si>
  <si>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</si>
  <si>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</si>
  <si>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</si>
  <si>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</si>
  <si>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</si>
  <si>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</si>
  <si>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</si>
  <si>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</si>
  <si>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</si>
  <si>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</si>
  <si>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</si>
  <si>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</si>
  <si>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</si>
  <si>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</si>
  <si>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</si>
  <si>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</si>
  <si>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</si>
  <si>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</si>
  <si>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</si>
  <si>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</si>
  <si>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</si>
  <si>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</si>
  <si>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</si>
  <si>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</si>
  <si>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</si>
  <si>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</si>
  <si>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</si>
  <si>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</si>
  <si>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</si>
  <si>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</si>
  <si>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</si>
  <si>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</si>
  <si>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</si>
  <si>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</si>
  <si>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</si>
  <si>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</si>
  <si>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</si>
  <si>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</si>
  <si>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</si>
  <si>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</si>
  <si>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</si>
  <si>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</si>
  <si>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</si>
  <si>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</si>
  <si>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</si>
  <si>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</si>
  <si>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</si>
  <si>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</si>
  <si>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</si>
  <si>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</si>
  <si>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</si>
  <si>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</si>
  <si>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</si>
  <si>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</si>
  <si>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</si>
  <si>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</si>
  <si>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</si>
  <si>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</si>
  <si>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</si>
  <si>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</si>
  <si>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</si>
  <si>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</si>
  <si>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</si>
  <si>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</si>
  <si>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</si>
  <si>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</si>
  <si>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</si>
  <si>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</si>
  <si>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</si>
  <si>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</si>
  <si>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</si>
  <si>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</si>
  <si>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</si>
  <si>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</si>
  <si>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</si>
  <si>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</si>
  <si>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</si>
  <si>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</si>
  <si>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</si>
  <si>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</si>
  <si>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</si>
  <si>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</si>
  <si>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</si>
  <si>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</si>
  <si>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</si>
  <si>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</si>
  <si>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</si>
  <si>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</si>
  <si>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</si>
  <si>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</si>
  <si>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</si>
  <si>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</si>
  <si>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</si>
  <si>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</si>
  <si>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</si>
  <si>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</si>
  <si>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</si>
  <si>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</si>
  <si>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</si>
  <si>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</si>
  <si>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</si>
  <si>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</si>
  <si>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</si>
  <si>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</si>
  <si>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</si>
  <si>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</si>
  <si>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</si>
  <si>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</si>
  <si>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</si>
  <si>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</si>
  <si>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</si>
  <si>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</si>
  <si>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</si>
  <si>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</si>
  <si>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</si>
  <si>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</si>
  <si>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</si>
  <si>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</si>
  <si>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</si>
  <si>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</si>
  <si>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</si>
  <si>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</si>
  <si>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</si>
  <si>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</si>
  <si>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</si>
  <si>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</si>
  <si>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</si>
  <si>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</si>
  <si>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</si>
  <si>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</si>
  <si>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</si>
  <si>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</si>
  <si>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</si>
  <si>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</si>
  <si>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</si>
  <si>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</si>
  <si>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</si>
  <si>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</si>
  <si>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</si>
  <si>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</si>
  <si>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</si>
  <si>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</si>
  <si>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</si>
  <si>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</si>
  <si>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</si>
  <si>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</si>
  <si>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</si>
  <si>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</si>
  <si>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</si>
  <si>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</si>
  <si>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</si>
  <si>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</si>
  <si>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</si>
  <si>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</si>
  <si>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</si>
  <si>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</si>
  <si>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</si>
  <si>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</si>
  <si>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</si>
  <si>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</si>
  <si>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</si>
  <si>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</si>
  <si>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</si>
  <si>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</si>
  <si>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</si>
  <si>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</si>
  <si>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</si>
  <si>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</si>
  <si>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</si>
  <si>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</si>
  <si>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</si>
  <si>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</si>
  <si>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</si>
  <si>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</si>
  <si>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</si>
  <si>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</si>
  <si>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</si>
  <si>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</si>
  <si>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</si>
  <si>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</si>
  <si>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</si>
  <si>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</si>
  <si>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</si>
  <si>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</si>
  <si>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</si>
  <si>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</si>
  <si>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</si>
  <si>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</si>
  <si>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</si>
  <si>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</si>
  <si>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</si>
  <si>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</si>
  <si>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</si>
  <si>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</si>
  <si>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</si>
  <si>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</si>
  <si>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</si>
  <si>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</si>
  <si>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</si>
  <si>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</si>
  <si>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</si>
  <si>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</si>
  <si>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</si>
  <si>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</si>
  <si>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</si>
  <si>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</si>
  <si>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</si>
  <si>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</si>
  <si>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</si>
  <si>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</si>
  <si>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</si>
  <si>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</si>
  <si>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</si>
  <si>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</si>
  <si>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</si>
  <si>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</si>
  <si>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</si>
  <si>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</si>
  <si>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</si>
  <si>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</si>
  <si>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</si>
  <si>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</si>
  <si>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</si>
  <si>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</si>
  <si>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</si>
  <si>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</si>
  <si>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</si>
  <si>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</si>
  <si>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</si>
  <si>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</si>
  <si>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</si>
  <si>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</si>
  <si>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</si>
  <si>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</si>
  <si>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</si>
  <si>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</si>
  <si>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</si>
  <si>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</si>
  <si>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</si>
  <si>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</si>
  <si>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</si>
  <si>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</si>
  <si>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</si>
  <si>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</si>
  <si>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</si>
  <si>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</si>
  <si>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</si>
  <si>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</si>
  <si>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</si>
  <si>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</si>
  <si>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</si>
  <si>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</si>
  <si>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</si>
  <si>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</si>
  <si>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</si>
  <si>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</si>
  <si>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</si>
  <si>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</si>
  <si>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</si>
  <si>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</si>
  <si>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</si>
  <si>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</si>
  <si>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</si>
  <si>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</si>
  <si>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</si>
  <si>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</si>
  <si>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</si>
  <si>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</si>
  <si>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</si>
  <si>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</si>
  <si>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</si>
  <si>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</si>
  <si>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</si>
  <si>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</si>
  <si>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</si>
  <si>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</si>
  <si>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</si>
  <si>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</si>
  <si>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</si>
  <si>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</si>
  <si>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</si>
  <si>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</si>
  <si>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</si>
  <si>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</si>
  <si>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</si>
  <si>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</si>
  <si>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</si>
  <si>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</si>
  <si>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</si>
  <si>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</si>
  <si>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</si>
  <si>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</si>
  <si>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</si>
  <si>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</si>
  <si>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</si>
  <si>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</si>
  <si>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</si>
  <si>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</si>
  <si>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</si>
  <si>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</si>
  <si>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</si>
  <si>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</si>
  <si>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</si>
  <si>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</si>
  <si>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</si>
  <si>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</si>
  <si>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</si>
  <si>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</si>
  <si>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</si>
  <si>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</si>
  <si>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</si>
  <si>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</si>
  <si>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</si>
  <si>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</si>
  <si>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</si>
  <si>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</si>
  <si>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</si>
  <si>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</si>
  <si>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</si>
  <si>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</si>
  <si>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</si>
  <si>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</si>
  <si>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</si>
  <si>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</si>
  <si>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</si>
  <si>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</si>
  <si>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</si>
  <si>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</si>
  <si>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</si>
  <si>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</si>
  <si>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</si>
  <si>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</si>
  <si>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</si>
  <si>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</si>
  <si>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</si>
  <si>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</si>
  <si>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</si>
  <si>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</si>
  <si>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</si>
  <si>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</si>
  <si>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</si>
  <si>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</si>
  <si>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</si>
  <si>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</si>
  <si>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</si>
  <si>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</si>
  <si>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</si>
  <si>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</si>
  <si>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</si>
  <si>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</si>
  <si>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</si>
  <si>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</si>
  <si>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</si>
  <si>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</si>
  <si>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</si>
  <si>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</si>
  <si>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</si>
  <si>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</si>
  <si>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</si>
  <si>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</si>
  <si>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</si>
  <si>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</si>
  <si>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</si>
  <si>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</si>
  <si>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</si>
  <si>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</si>
  <si>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</si>
  <si>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</si>
  <si>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</si>
  <si>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</si>
  <si>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</si>
  <si>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</si>
  <si>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</si>
  <si>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</si>
  <si>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</si>
  <si>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</si>
  <si>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</si>
  <si>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</si>
  <si>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</si>
  <si>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</si>
  <si>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</si>
  <si>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</si>
  <si>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</si>
  <si>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</si>
  <si>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</si>
  <si>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</si>
  <si>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</si>
  <si>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</si>
  <si>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</si>
  <si>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</si>
  <si>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</si>
  <si>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</si>
  <si>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</si>
  <si>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</si>
  <si>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</si>
  <si>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</si>
  <si>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</si>
  <si>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</si>
  <si>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</si>
  <si>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</si>
  <si>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</si>
  <si>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</si>
  <si>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</si>
  <si>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</si>
  <si>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</si>
  <si>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</si>
  <si>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</si>
  <si>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</si>
  <si>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</si>
  <si>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</si>
  <si>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</si>
  <si>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</si>
  <si>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</si>
  <si>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</si>
  <si>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</si>
  <si>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</si>
  <si>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</si>
  <si>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</si>
  <si>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</si>
  <si>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</si>
  <si>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</si>
  <si>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</si>
  <si>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</si>
  <si>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</si>
  <si>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</si>
  <si>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</si>
  <si>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</si>
  <si>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</si>
  <si>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</si>
  <si>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</si>
  <si>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</si>
  <si>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</si>
  <si>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</si>
  <si>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</si>
  <si>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</si>
  <si>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</si>
  <si>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</si>
  <si>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</si>
  <si>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</si>
  <si>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</si>
  <si>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</si>
  <si>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</si>
  <si>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</si>
  <si>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</si>
  <si>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</si>
  <si>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</si>
  <si>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</si>
  <si>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</si>
  <si>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</si>
  <si>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</si>
  <si>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</si>
  <si>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</si>
  <si>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</si>
  <si>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</si>
  <si>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</si>
  <si>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</si>
  <si>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</si>
  <si>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</si>
  <si>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</si>
  <si>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</si>
  <si>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</si>
  <si>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</si>
  <si>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</si>
  <si>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</si>
  <si>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</si>
  <si>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</si>
  <si>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</si>
  <si>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</si>
  <si>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</si>
  <si>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</si>
  <si>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</si>
  <si>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</si>
  <si>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</si>
  <si>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</si>
  <si>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</si>
  <si>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</si>
  <si>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</si>
  <si>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</si>
  <si>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</si>
  <si>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</si>
  <si>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</si>
  <si>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</si>
  <si>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</si>
  <si>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</si>
  <si>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</si>
  <si>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</si>
  <si>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</si>
  <si>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</si>
  <si>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</si>
  <si>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</si>
  <si>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</si>
  <si>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</si>
  <si>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</si>
  <si>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</si>
  <si>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</si>
  <si>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</si>
  <si>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</si>
  <si>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</si>
  <si>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</si>
  <si>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</si>
  <si>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</si>
  <si>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</si>
  <si>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</si>
  <si>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</si>
  <si>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</si>
  <si>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</si>
  <si>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</si>
  <si>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</si>
  <si>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</si>
  <si>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</si>
  <si>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</si>
  <si>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</si>
  <si>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</si>
  <si>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</si>
  <si>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</si>
  <si>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</si>
  <si>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</si>
  <si>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</si>
  <si>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</si>
  <si>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</si>
  <si>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</si>
  <si>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</si>
  <si>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</si>
  <si>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</si>
  <si>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</si>
  <si>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</si>
  <si>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</si>
  <si>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</si>
  <si>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</si>
  <si>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</si>
  <si>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</si>
  <si>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</si>
  <si>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</si>
  <si>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</si>
  <si>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</si>
  <si>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</si>
  <si>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</si>
  <si>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</si>
  <si>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</si>
  <si>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</si>
  <si>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</si>
  <si>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</si>
  <si>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</si>
  <si>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</si>
  <si>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</si>
  <si>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</si>
  <si>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</si>
  <si>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</si>
  <si>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</si>
  <si>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</si>
  <si>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</si>
  <si>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</si>
  <si>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</si>
  <si>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</si>
  <si>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</si>
  <si>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</si>
  <si>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</si>
  <si>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</si>
  <si>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</si>
  <si>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</si>
  <si>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</si>
  <si>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</si>
  <si>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</si>
  <si>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</si>
  <si>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</si>
  <si>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</si>
  <si>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</si>
  <si>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</si>
  <si>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</si>
  <si>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</si>
  <si>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</si>
  <si>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</si>
  <si>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</si>
  <si>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</si>
  <si>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</si>
  <si>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</si>
  <si>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</si>
  <si>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</si>
  <si>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</si>
  <si>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</si>
  <si>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</si>
  <si>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</si>
  <si>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</si>
  <si>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</si>
  <si>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</si>
  <si>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</si>
  <si>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</si>
  <si>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</si>
  <si>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</si>
  <si>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</si>
  <si>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</si>
  <si>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</si>
  <si>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</si>
  <si>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</si>
  <si>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</si>
  <si>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</si>
  <si>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</si>
  <si>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</si>
  <si>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</si>
  <si>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</si>
  <si>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</si>
  <si>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</si>
  <si>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</si>
  <si>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</si>
  <si>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</si>
  <si>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</si>
  <si>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</si>
  <si>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</si>
  <si>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</si>
  <si>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</si>
  <si>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</si>
  <si>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</si>
  <si>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</si>
  <si>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</si>
  <si>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</si>
  <si>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</si>
  <si>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</si>
  <si>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</si>
  <si>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</si>
  <si>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</si>
  <si>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</si>
  <si>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</si>
  <si>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</si>
  <si>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</si>
  <si>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</si>
  <si>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</si>
  <si>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</si>
  <si>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</si>
  <si>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</si>
  <si>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</si>
  <si>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</si>
  <si>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</si>
  <si>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</si>
  <si>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</si>
  <si>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</si>
  <si>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</si>
  <si>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</si>
  <si>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</si>
  <si>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</si>
  <si>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</si>
  <si>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</si>
  <si>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</si>
  <si>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</si>
  <si>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</si>
  <si>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</si>
  <si>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</si>
  <si>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</si>
  <si>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</si>
  <si>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</si>
  <si>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</si>
  <si>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</si>
  <si>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</si>
  <si>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</si>
  <si>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</si>
  <si>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</si>
  <si>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</si>
  <si>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</si>
  <si>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</si>
  <si>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</si>
  <si>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</si>
  <si>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</si>
  <si>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</si>
  <si>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</si>
  <si>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</si>
  <si>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</si>
  <si>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</si>
  <si>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</si>
  <si>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</si>
  <si>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</si>
  <si>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</si>
  <si>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</si>
  <si>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</si>
  <si>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</si>
  <si>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</si>
  <si>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</si>
  <si>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</si>
  <si>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</si>
  <si>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</si>
  <si>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</si>
  <si>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</si>
  <si>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</si>
  <si>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</si>
  <si>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</si>
  <si>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</si>
  <si>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</si>
  <si>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</si>
  <si>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</si>
  <si>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</si>
  <si>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</si>
  <si>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</si>
  <si>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</si>
  <si>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</si>
  <si>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</si>
  <si>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</si>
  <si>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</si>
  <si>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</si>
  <si>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</si>
  <si>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</si>
  <si>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</si>
  <si>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</si>
  <si>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</si>
  <si>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</si>
  <si>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</si>
  <si>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</si>
  <si>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</si>
  <si>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</si>
  <si>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</si>
  <si>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</si>
  <si>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</si>
  <si>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</si>
  <si>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</si>
  <si>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</si>
  <si>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</si>
  <si>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</si>
  <si>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</si>
  <si>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</si>
  <si>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</si>
  <si>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</si>
  <si>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</si>
  <si>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</si>
  <si>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</si>
  <si>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</si>
  <si>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</si>
  <si>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</si>
  <si>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</si>
  <si>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</si>
  <si>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</si>
  <si>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</si>
  <si>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</si>
  <si>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</si>
  <si>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</si>
  <si>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</si>
  <si>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</si>
  <si>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</si>
  <si>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</si>
  <si>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</si>
  <si>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</si>
  <si>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</si>
  <si>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</si>
  <si>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</si>
  <si>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</si>
  <si>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</si>
  <si>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</si>
  <si>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</si>
  <si>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</si>
  <si>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</si>
  <si>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</si>
  <si>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</si>
  <si>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</si>
  <si>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</si>
  <si>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</si>
  <si>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</si>
  <si>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</si>
  <si>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</si>
  <si>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</si>
  <si>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</si>
  <si>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</si>
  <si>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</si>
  <si>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</si>
  <si>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</si>
  <si>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</si>
  <si>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</si>
  <si>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</si>
  <si>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</si>
  <si>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</si>
  <si>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</si>
  <si>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</si>
  <si>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</si>
  <si>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</si>
  <si>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</si>
  <si>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</si>
  <si>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</si>
  <si>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</si>
  <si>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</si>
  <si>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</si>
  <si>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</si>
  <si>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</si>
  <si>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</si>
  <si>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</si>
  <si>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</si>
  <si>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</si>
  <si>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</si>
  <si>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</si>
  <si>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</si>
  <si>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</si>
  <si>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</si>
  <si>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</si>
  <si>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</si>
  <si>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</si>
  <si>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</si>
  <si>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</si>
  <si>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</si>
  <si>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</si>
  <si>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</si>
  <si>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</si>
  <si>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</si>
  <si>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</si>
  <si>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</si>
  <si>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</si>
  <si>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</si>
  <si>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</si>
  <si>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</si>
  <si>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</si>
  <si>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</si>
  <si>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</si>
  <si>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</si>
  <si>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</si>
  <si>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</si>
  <si>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</si>
  <si>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</si>
  <si>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</si>
  <si>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</si>
  <si>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</si>
  <si>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</si>
  <si>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</si>
  <si>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</si>
  <si>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</si>
  <si>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</si>
  <si>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</si>
  <si>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</si>
  <si>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</si>
  <si>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</si>
  <si>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</si>
  <si>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</si>
  <si>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</si>
  <si>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</si>
  <si>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</si>
  <si>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</si>
  <si>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</si>
  <si>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</si>
  <si>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</si>
  <si>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</si>
  <si>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</si>
  <si>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</si>
  <si>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</si>
  <si>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</si>
  <si>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</si>
  <si>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</si>
  <si>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</si>
  <si>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OHA Private Credit Advisors</t>
  </si>
  <si>
    <t>SPVNI 2 Next 2021 LP</t>
  </si>
  <si>
    <t>Sunbit</t>
  </si>
  <si>
    <t>חברת Earnix</t>
  </si>
  <si>
    <t>סה"כ קרנות השקעה</t>
  </si>
  <si>
    <t>סה"כ קרנות השקעה בישראל</t>
  </si>
  <si>
    <t>Cynet Security LTD (ISR)</t>
  </si>
  <si>
    <t>F2 Capital Partners 3 LP</t>
  </si>
  <si>
    <t>F2 Select I LP</t>
  </si>
  <si>
    <t>Greenfield Partners II L.P</t>
  </si>
  <si>
    <t>Stage One Venture Capital Fund IV</t>
  </si>
  <si>
    <t>StageOne S.P.V R.S</t>
  </si>
  <si>
    <t>Noked Long L.P</t>
  </si>
  <si>
    <t>JTLV III LIMITED PARTNERSHIP</t>
  </si>
  <si>
    <t>Diagnostic Robotics Ltd</t>
  </si>
  <si>
    <t>FIMI ISRAEL OPPORTUNITY 6</t>
  </si>
  <si>
    <t>Noy 4 Infrastructure and energy</t>
  </si>
  <si>
    <t>Panorays. Ltd (ISR)</t>
  </si>
  <si>
    <t>S.H. SKY 3 L.P</t>
  </si>
  <si>
    <t>S.H. SKY 4 L.P</t>
  </si>
  <si>
    <t>S.H. SKY II L.P.s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</si>
  <si>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</si>
  <si>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</si>
  <si>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</si>
  <si>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</si>
  <si>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</si>
  <si>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</si>
  <si>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</si>
  <si>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</si>
  <si>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XII LP</t>
  </si>
  <si>
    <t>Israel Secondary fund III L.P</t>
  </si>
  <si>
    <t>JoyTunes Ltd.</t>
  </si>
  <si>
    <t>Lightricks Ltd.</t>
  </si>
  <si>
    <t>Minute Media Inc.</t>
  </si>
  <si>
    <t>QUMRA OPPORTUNITY FUND I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</si>
  <si>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</si>
  <si>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</si>
  <si>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</si>
  <si>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</si>
  <si>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</si>
  <si>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</si>
  <si>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</si>
  <si>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ELECTRA AMERICA PRINCIPAL HOSPITALITY</t>
  </si>
  <si>
    <t>Faropoint III FEEDER 6</t>
  </si>
  <si>
    <t>ACE IV*</t>
  </si>
  <si>
    <t>ACE V*</t>
  </si>
  <si>
    <t>ADLS</t>
  </si>
  <si>
    <t>Advent International GPE X B L.P</t>
  </si>
  <si>
    <t>AIOF II Woolly Co Invest Fund L.P</t>
  </si>
  <si>
    <t>Ambition HOLDINGS OFFSHORE LP</t>
  </si>
  <si>
    <t>Andreessen Horowitz Fund VIII</t>
  </si>
  <si>
    <t>Andreessen Horowitz LSV Fund III</t>
  </si>
  <si>
    <t>AP IX Connect Holdings L.P</t>
  </si>
  <si>
    <t>Astorg MidCap</t>
  </si>
  <si>
    <t>Astorg VIII</t>
  </si>
  <si>
    <t>Audax Direct Lending Solutions Fund II</t>
  </si>
  <si>
    <t>BCP V DEXKO CO INVEST LP</t>
  </si>
  <si>
    <t>Brookfield Capital Partners Fund VI</t>
  </si>
  <si>
    <t>Cerity Partners</t>
  </si>
  <si>
    <t>Cherry Bekaert</t>
  </si>
  <si>
    <t>Cheyne Co Invest 2023 1 SP</t>
  </si>
  <si>
    <t>Cheyne Real Estate Credit Holdings VII</t>
  </si>
  <si>
    <t>Copenhagen Energy Transition</t>
  </si>
  <si>
    <t>Creandum VI Select</t>
  </si>
  <si>
    <t>Crescent Direct Lending III</t>
  </si>
  <si>
    <t>CSC TS HOLDINGS L.P</t>
  </si>
  <si>
    <t>DB Sunshine Holdings</t>
  </si>
  <si>
    <t>DIF VII</t>
  </si>
  <si>
    <t>DIF VII CO INVEST PROJECT 1 C.V</t>
  </si>
  <si>
    <t>DIRECT LENDING FUND IV (EUR) SLP</t>
  </si>
  <si>
    <t>Fitzgerald Fund US LP</t>
  </si>
  <si>
    <t>General Catalyst Group XI - Creation</t>
  </si>
  <si>
    <t>General Catalyst Group XI - Ignition</t>
  </si>
  <si>
    <t>General Catalyst Group XI -Endurance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</si>
  <si>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</si>
  <si>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</si>
  <si>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</si>
  <si>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</si>
  <si>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</si>
  <si>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ICG Real Estate Debt VI</t>
  </si>
  <si>
    <t>ICG Senior Debt Partners Fund 5 A SCSp</t>
  </si>
  <si>
    <t>InnovateMR</t>
  </si>
  <si>
    <t>InterMed Group</t>
  </si>
  <si>
    <t>ISF III Overflow Fund L.P</t>
  </si>
  <si>
    <t>ISQ Global infrastructure Fund III</t>
  </si>
  <si>
    <t>ISQ Kio Co Invest Fund L.P</t>
  </si>
  <si>
    <t>JP Morgan IIF</t>
  </si>
  <si>
    <t>Kartesia Senior Opportunities II</t>
  </si>
  <si>
    <t>KASS Unlevered   Compartment E</t>
  </si>
  <si>
    <t>KASS Unlevered II S.a r.l</t>
  </si>
  <si>
    <t>KCO VI</t>
  </si>
  <si>
    <t>KCOV</t>
  </si>
  <si>
    <t>KKR CAVALRY CO INVEST BLOCKER PARENT</t>
  </si>
  <si>
    <t>KKR THOR CO INVEST LP</t>
  </si>
  <si>
    <t>Klirmark III</t>
  </si>
  <si>
    <t>Klirmark Opportunity Fund IV</t>
  </si>
  <si>
    <t>Magna Legal Services</t>
  </si>
  <si>
    <t>MIE III Co Investment Fund II S.L.P</t>
  </si>
  <si>
    <t>Monarch MCP VI</t>
  </si>
  <si>
    <t>MORE B 1</t>
  </si>
  <si>
    <t>NCA Co Invest L.P</t>
  </si>
  <si>
    <t>Ned Stevens</t>
  </si>
  <si>
    <t>Nirvana Holdings I LP</t>
  </si>
  <si>
    <t>Oak Hill Advisors   OCREDIT</t>
  </si>
  <si>
    <t>ORCC III</t>
  </si>
  <si>
    <t>Pantheon Global Co Inv Opportunities V</t>
  </si>
  <si>
    <t>PCSIII LP</t>
  </si>
  <si>
    <t>Permira VIII   2 SCSp</t>
  </si>
  <si>
    <t>Point Nine Annex II GmbH &amp; Co. KG</t>
  </si>
  <si>
    <t>Point Nine VI</t>
  </si>
  <si>
    <t>PORCUPINE HOLDINGS (OFFSHORE) LP</t>
  </si>
  <si>
    <t>PPCSIV</t>
  </si>
  <si>
    <t>Proxima Co Invest L.P</t>
  </si>
  <si>
    <t>Qumra MS LP Minute Media</t>
  </si>
  <si>
    <t>SDP IV</t>
  </si>
  <si>
    <t>SDPIII</t>
  </si>
  <si>
    <t>SONNEDIX</t>
  </si>
  <si>
    <t>Spark Capital Growth Fund IV</t>
  </si>
  <si>
    <t>Spark Capital VII</t>
  </si>
  <si>
    <t>Sportority Limited (UK)</t>
  </si>
  <si>
    <t>Thor Investment Trust 1</t>
  </si>
  <si>
    <t>Tikehau Direct Lending V</t>
  </si>
  <si>
    <t>Vintage Fund of Funds VI Access</t>
  </si>
  <si>
    <t>Vintage Fund of Funds VII (Access) LP</t>
  </si>
  <si>
    <t>Whitehorse IV</t>
  </si>
  <si>
    <t>WHITEHORSE LIQUIDITY PARTNERS GPSOF</t>
  </si>
  <si>
    <t>Whitehorse Liquidity Partners V</t>
  </si>
  <si>
    <t>WHLP Kennedy (A) LP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</si>
  <si>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</si>
  <si>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</si>
  <si>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</si>
  <si>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</si>
  <si>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</si>
  <si>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</si>
  <si>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</si>
  <si>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</si>
  <si>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</si>
  <si>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</si>
  <si>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</si>
  <si>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</si>
  <si>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</si>
  <si>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</si>
  <si>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</si>
  <si>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</si>
  <si>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</si>
  <si>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</si>
  <si>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</si>
  <si>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</si>
  <si>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</si>
  <si>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</si>
  <si>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</si>
  <si>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</si>
  <si>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</si>
  <si>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</si>
  <si>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</si>
  <si>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</si>
  <si>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</si>
  <si>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</si>
  <si>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</si>
  <si>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</si>
  <si>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</si>
  <si>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</si>
  <si>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</si>
  <si>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</si>
  <si>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</si>
  <si>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</si>
  <si>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</si>
  <si>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</si>
  <si>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</si>
  <si>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</si>
  <si>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</si>
  <si>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</si>
  <si>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</si>
  <si>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</si>
  <si>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</si>
  <si>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</si>
  <si>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</si>
  <si>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</si>
  <si>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</si>
  <si>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</si>
  <si>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</si>
  <si>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</si>
  <si>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</si>
  <si>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</si>
  <si>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</si>
  <si>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</si>
  <si>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</si>
  <si>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</si>
  <si>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</si>
  <si>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</si>
  <si>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</si>
  <si>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</si>
  <si>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</si>
  <si>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</si>
  <si>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</si>
  <si>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</si>
  <si>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</si>
  <si>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</si>
  <si>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</si>
  <si>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</si>
  <si>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</si>
  <si>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</si>
  <si>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</si>
  <si>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</si>
  <si>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</si>
  <si>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</si>
  <si>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</si>
  <si>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</si>
  <si>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</si>
  <si>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</si>
  <si>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</si>
  <si>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</si>
  <si>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</si>
  <si>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</si>
  <si>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</si>
  <si>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</si>
  <si>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</si>
  <si>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</si>
  <si>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</si>
  <si>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</si>
  <si>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</si>
  <si>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</si>
  <si>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</si>
  <si>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</si>
  <si>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</si>
  <si>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</si>
  <si>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</si>
  <si>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</si>
  <si>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</si>
  <si>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</si>
  <si>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</si>
  <si>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</si>
  <si>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</si>
  <si>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</si>
  <si>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</si>
  <si>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</si>
  <si>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</si>
  <si>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</si>
  <si>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</si>
  <si>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</si>
  <si>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</si>
  <si>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</si>
  <si>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</si>
  <si>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</si>
  <si>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</si>
  <si>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</si>
  <si>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</si>
  <si>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</si>
  <si>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</si>
  <si>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</si>
  <si>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</si>
  <si>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</si>
  <si>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</si>
  <si>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</si>
  <si>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</si>
  <si>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</si>
  <si>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</si>
  <si>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</si>
  <si>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</si>
  <si>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</si>
  <si>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</si>
  <si>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</si>
  <si>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</si>
  <si>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</si>
  <si>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</si>
  <si>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</si>
  <si>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</si>
  <si>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</si>
  <si>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</si>
  <si>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</si>
  <si>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</si>
  <si>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</si>
  <si>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</si>
  <si>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</si>
  <si>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</si>
  <si>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</si>
  <si>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</si>
  <si>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</si>
  <si>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</si>
  <si>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</si>
  <si>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</si>
  <si>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</si>
  <si>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</si>
  <si>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</si>
  <si>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</si>
  <si>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</si>
  <si>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</si>
  <si>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</si>
  <si>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</si>
  <si>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</si>
  <si>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</si>
  <si>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</si>
  <si>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</si>
  <si>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</si>
  <si>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</si>
  <si>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</si>
  <si>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</si>
  <si>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</si>
  <si>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</si>
  <si>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</si>
  <si>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</si>
  <si>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</si>
  <si>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</si>
  <si>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</si>
  <si>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</si>
  <si>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</si>
  <si>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</si>
  <si>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</si>
  <si>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</si>
  <si>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</si>
  <si>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</si>
  <si>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</si>
  <si>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</si>
  <si>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</si>
  <si>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</si>
  <si>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</si>
  <si>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</si>
  <si>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</si>
  <si>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</si>
  <si>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</si>
  <si>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</si>
  <si>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</si>
  <si>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</si>
  <si>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</si>
  <si>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</si>
  <si>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</si>
  <si>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</si>
  <si>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</si>
  <si>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</si>
  <si>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</si>
  <si>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</si>
  <si>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</si>
  <si>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</si>
  <si>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</si>
  <si>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</si>
  <si>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</si>
  <si>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</si>
  <si>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</si>
  <si>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</si>
  <si>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</si>
  <si>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</si>
  <si>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</si>
  <si>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</si>
  <si>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</si>
  <si>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</si>
  <si>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</si>
  <si>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</si>
  <si>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</si>
  <si>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</si>
  <si>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</si>
  <si>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</si>
  <si>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</si>
  <si>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</si>
  <si>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</si>
  <si>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</si>
  <si>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</si>
  <si>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</si>
  <si>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</si>
  <si>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</si>
  <si>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</si>
  <si>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</si>
  <si>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</si>
  <si>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</si>
  <si>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</si>
  <si>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</si>
  <si>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</si>
  <si>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</si>
  <si>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</si>
  <si>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</si>
  <si>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</si>
  <si>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</si>
  <si>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</si>
  <si>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</si>
  <si>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</si>
  <si>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</si>
  <si>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</si>
  <si>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</si>
  <si>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</si>
  <si>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</si>
  <si>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</si>
  <si>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</si>
  <si>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</si>
  <si>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</si>
  <si>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</si>
  <si>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</si>
  <si>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</si>
  <si>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</si>
  <si>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</si>
  <si>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</si>
  <si>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</si>
  <si>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</si>
  <si>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</si>
  <si>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</si>
  <si>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</si>
  <si>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</si>
  <si>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</si>
  <si>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</si>
  <si>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</si>
  <si>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</si>
  <si>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</si>
  <si>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</si>
  <si>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</si>
  <si>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</si>
  <si>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</si>
  <si>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</si>
  <si>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</si>
  <si>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</si>
  <si>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</si>
  <si>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</si>
  <si>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</si>
  <si>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</si>
  <si>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</si>
  <si>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</si>
  <si>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</si>
  <si>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</si>
  <si>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</si>
  <si>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</si>
  <si>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</si>
  <si>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</si>
  <si>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</si>
  <si>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</si>
  <si>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</si>
  <si>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</si>
  <si>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</si>
  <si>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</si>
  <si>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</si>
  <si>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</si>
  <si>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</si>
  <si>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</si>
  <si>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</si>
  <si>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</si>
  <si>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</si>
  <si>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</si>
  <si>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</si>
  <si>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</si>
  <si>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</si>
  <si>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</si>
  <si>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</si>
  <si>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</si>
  <si>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</si>
  <si>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</si>
  <si>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</si>
  <si>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</si>
  <si>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</si>
  <si>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</si>
  <si>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</si>
  <si>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</si>
  <si>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</si>
  <si>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</si>
  <si>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</si>
  <si>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</si>
  <si>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</si>
  <si>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</si>
  <si>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</si>
  <si>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</si>
  <si>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</si>
  <si>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</si>
  <si>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</si>
  <si>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</si>
  <si>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</si>
  <si>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</si>
  <si>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</si>
  <si>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</si>
  <si>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</si>
  <si>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</si>
  <si>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</si>
  <si>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</si>
  <si>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</si>
  <si>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</si>
  <si>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</si>
  <si>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</si>
  <si>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</si>
  <si>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</si>
  <si>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</si>
  <si>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</si>
  <si>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</si>
  <si>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</si>
  <si>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</si>
  <si>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</si>
  <si>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</si>
  <si>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</si>
  <si>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</si>
  <si>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</si>
  <si>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</si>
  <si>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</si>
  <si>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</si>
  <si>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</si>
  <si>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</si>
  <si>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</si>
  <si>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</si>
  <si>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</si>
  <si>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</si>
  <si>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</si>
  <si>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</si>
  <si>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</si>
  <si>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</si>
  <si>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</si>
  <si>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</si>
  <si>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</si>
  <si>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</si>
  <si>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</si>
  <si>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</si>
  <si>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</si>
  <si>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</si>
  <si>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</si>
  <si>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</si>
  <si>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</si>
  <si>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</si>
  <si>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</si>
  <si>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</si>
  <si>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</si>
  <si>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</si>
  <si>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</si>
  <si>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</si>
  <si>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</si>
  <si>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</si>
  <si>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</si>
  <si>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</si>
  <si>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</si>
  <si>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</si>
  <si>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</si>
  <si>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</si>
  <si>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</si>
  <si>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</si>
  <si>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</si>
  <si>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</si>
  <si>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</si>
  <si>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</si>
  <si>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</si>
  <si>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</si>
  <si>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</si>
  <si>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</si>
  <si>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</si>
  <si>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</si>
  <si>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</si>
  <si>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</si>
  <si>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</si>
  <si>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</si>
  <si>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</si>
  <si>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</si>
  <si>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</si>
  <si>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</si>
  <si>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</si>
  <si>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</si>
  <si>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</si>
  <si>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</si>
  <si>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</si>
  <si>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</si>
  <si>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</si>
  <si>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</si>
  <si>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</si>
  <si>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</si>
  <si>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</si>
  <si>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</si>
  <si>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</si>
  <si>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</si>
  <si>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</si>
  <si>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</si>
  <si>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</si>
  <si>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</si>
  <si>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</si>
  <si>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</si>
  <si>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</si>
  <si>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</si>
  <si>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</si>
  <si>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</si>
  <si>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</si>
  <si>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</si>
  <si>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</si>
  <si>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</si>
  <si>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</si>
  <si>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</si>
  <si>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</si>
  <si>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</si>
  <si>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</si>
  <si>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</si>
  <si>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</si>
  <si>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</si>
  <si>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</si>
  <si>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</si>
  <si>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</si>
  <si>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</si>
  <si>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</si>
  <si>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</si>
  <si>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</si>
  <si>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</si>
  <si>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</si>
  <si>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</si>
  <si>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</si>
  <si>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</si>
  <si>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</si>
  <si>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</si>
  <si>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</si>
  <si>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</si>
  <si>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</si>
  <si>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</si>
  <si>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</si>
  <si>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</si>
  <si>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</si>
  <si>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</si>
  <si>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</si>
  <si>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</si>
  <si>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</si>
  <si>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</si>
  <si>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</si>
  <si>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</si>
  <si>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</si>
  <si>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</si>
  <si>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</si>
  <si>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</si>
  <si>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</si>
  <si>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</si>
  <si>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</si>
  <si>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</si>
  <si>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</si>
  <si>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</si>
  <si>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</si>
  <si>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</si>
  <si>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</si>
  <si>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</si>
  <si>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</si>
  <si>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</si>
  <si>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</si>
  <si>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</si>
  <si>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3.5605 04-12-23 (10) -260</t>
  </si>
  <si>
    <t>10000563</t>
  </si>
  <si>
    <t>+ILS/-USD 3.6223 04-12-23 (10) -377</t>
  </si>
  <si>
    <t>10000560</t>
  </si>
  <si>
    <t>+ILS/-USD 3.6427 04-12-23 (10) -233</t>
  </si>
  <si>
    <t>10000568</t>
  </si>
  <si>
    <t>+ILS/-USD 3.7189 04-12-23 (10) -186</t>
  </si>
  <si>
    <t>10000582</t>
  </si>
  <si>
    <t>+ILS/-USD 3.7305 04-12-23 (10) -195</t>
  </si>
  <si>
    <t>10000584</t>
  </si>
  <si>
    <t>+ILS/-USD 3.7939 04-12-23 (10) -156</t>
  </si>
  <si>
    <t>10000585</t>
  </si>
  <si>
    <t>+ILS/-USD 3.8058 04-12-23 (10) -152</t>
  </si>
  <si>
    <t>10000588</t>
  </si>
  <si>
    <t>+USD/-ILS 3.6024 04-12-23 (10) -361</t>
  </si>
  <si>
    <t>10000561</t>
  </si>
  <si>
    <t>+USD/-ILS 3.607 04-12-23 (10) -240</t>
  </si>
  <si>
    <t>10000565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</si>
  <si>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</si>
  <si>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</si>
  <si>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</si>
  <si>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</si>
  <si>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</si>
  <si>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</si>
  <si>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</si>
  <si>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</si>
  <si>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</si>
  <si>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</si>
  <si>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</si>
  <si>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</si>
  <si>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</si>
  <si>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</si>
  <si>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</si>
  <si>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</si>
  <si>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</si>
  <si>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</si>
  <si>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</si>
  <si>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</si>
  <si>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</si>
  <si>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</si>
  <si>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</si>
  <si>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</si>
  <si>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</si>
  <si>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</si>
  <si>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</si>
  <si>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</si>
  <si>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</si>
  <si>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</si>
  <si>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</si>
  <si>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</si>
  <si>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</si>
  <si>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</si>
  <si>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</si>
  <si>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</si>
  <si>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</si>
  <si>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</si>
  <si>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</si>
  <si>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</si>
  <si>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</si>
  <si>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</si>
  <si>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</si>
  <si>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</si>
  <si>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0.68695 16-01-24 (10) +34.5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</si>
  <si>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</si>
  <si>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</si>
  <si>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</si>
  <si>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</si>
  <si>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</si>
  <si>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</si>
  <si>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</si>
  <si>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</si>
  <si>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</si>
  <si>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</si>
  <si>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</si>
  <si>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</si>
  <si>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</si>
  <si>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</si>
  <si>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</si>
  <si>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</si>
  <si>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</si>
  <si>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</si>
  <si>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</si>
  <si>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</si>
  <si>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</si>
  <si>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</si>
  <si>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</si>
  <si>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</si>
  <si>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</si>
  <si>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</si>
  <si>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</si>
  <si>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</si>
  <si>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</si>
  <si>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</si>
  <si>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</si>
  <si>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</si>
  <si>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</si>
  <si>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</si>
  <si>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</si>
  <si>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</si>
  <si>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</si>
  <si>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</si>
  <si>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</si>
  <si>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</si>
  <si>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</si>
  <si>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</si>
  <si>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</si>
  <si>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</si>
  <si>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</si>
  <si>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</si>
  <si>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</si>
  <si>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</si>
  <si>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</si>
  <si>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</si>
  <si>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</si>
  <si>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</si>
  <si>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</si>
  <si>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</si>
  <si>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</si>
  <si>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</si>
  <si>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</si>
  <si>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</si>
  <si>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</si>
  <si>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</si>
  <si>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</si>
  <si>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</si>
  <si>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</si>
  <si>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</si>
  <si>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</si>
  <si>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</si>
  <si>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</si>
  <si>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</si>
  <si>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</si>
  <si>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</si>
  <si>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</si>
  <si>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</si>
  <si>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</si>
  <si>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</si>
  <si>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</si>
  <si>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</si>
  <si>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</si>
  <si>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</si>
  <si>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</si>
  <si>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</si>
  <si>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</si>
  <si>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</si>
  <si>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</si>
  <si>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+USD/-AUD 0.68645 16-01-24 (12) +34.5</t>
  </si>
  <si>
    <t>10000576</t>
  </si>
  <si>
    <t>10000574</t>
  </si>
  <si>
    <t>+USD/-EUR 1.05772 13-02-24 (10) +68.2</t>
  </si>
  <si>
    <t>10000592</t>
  </si>
  <si>
    <t>+USD/-EUR 1.0625 13-02-24 (12) +70</t>
  </si>
  <si>
    <t>10000591</t>
  </si>
  <si>
    <t>+USD/-EUR 1.1099 13-02-24 (10) +109</t>
  </si>
  <si>
    <t>10000581</t>
  </si>
  <si>
    <t>+USD/-EUR 1.1099 13-02-24 (12) +109</t>
  </si>
  <si>
    <t>10000579</t>
  </si>
  <si>
    <t>+USD/-GBP 1.21621 11-01-24 (10) +9.1</t>
  </si>
  <si>
    <t>10000593</t>
  </si>
  <si>
    <t>10000572</t>
  </si>
  <si>
    <t>10000570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</si>
  <si>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</si>
  <si>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</si>
  <si>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</si>
  <si>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</si>
  <si>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</si>
  <si>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</si>
  <si>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</si>
  <si>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</si>
  <si>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</si>
  <si>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</si>
  <si>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</si>
  <si>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</si>
  <si>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</si>
  <si>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</si>
  <si>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</si>
  <si>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</si>
  <si>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</si>
  <si>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</si>
  <si>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</si>
  <si>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</si>
  <si>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</si>
  <si>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</si>
  <si>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</si>
  <si>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</si>
  <si>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</si>
  <si>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</si>
  <si>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</si>
  <si>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</si>
  <si>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</si>
  <si>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</si>
  <si>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</si>
  <si>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</si>
  <si>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</si>
  <si>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</si>
  <si>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</si>
  <si>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</si>
  <si>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</si>
  <si>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</si>
  <si>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</si>
  <si>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</si>
  <si>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</si>
  <si>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</si>
  <si>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</si>
  <si>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</si>
  <si>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</si>
  <si>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</si>
  <si>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</si>
  <si>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</si>
  <si>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32610000</t>
  </si>
  <si>
    <t>34510000</t>
  </si>
  <si>
    <t>33810000</t>
  </si>
  <si>
    <t>31110000</t>
  </si>
  <si>
    <t>31210000</t>
  </si>
  <si>
    <t>34610000</t>
  </si>
  <si>
    <t>31710000</t>
  </si>
  <si>
    <t>30710000</t>
  </si>
  <si>
    <t>34710000</t>
  </si>
  <si>
    <t>31410000</t>
  </si>
  <si>
    <t>30910000</t>
  </si>
  <si>
    <t>34010000</t>
  </si>
  <si>
    <t>30810000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</si>
  <si>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</si>
  <si>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</si>
  <si>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</si>
  <si>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</si>
  <si>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</si>
  <si>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</si>
  <si>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</si>
  <si>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</si>
  <si>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</si>
  <si>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</si>
  <si>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</si>
  <si>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</si>
  <si>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</si>
  <si>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</si>
  <si>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</si>
  <si>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</si>
  <si>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</si>
  <si>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</si>
  <si>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</si>
  <si>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</si>
  <si>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</si>
  <si>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</si>
  <si>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</si>
  <si>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</si>
  <si>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</si>
  <si>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</si>
  <si>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</si>
  <si>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</si>
  <si>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</si>
  <si>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</si>
  <si>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</si>
  <si>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</si>
  <si>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</si>
  <si>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</si>
  <si>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</si>
  <si>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</si>
  <si>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</si>
  <si>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</si>
  <si>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</si>
  <si>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</si>
  <si>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</si>
  <si>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</si>
  <si>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</si>
  <si>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</si>
  <si>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</si>
  <si>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</si>
  <si>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</si>
  <si>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</si>
  <si>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</si>
  <si>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</si>
  <si>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</si>
  <si>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</si>
  <si>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</si>
  <si>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</si>
  <si>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</si>
  <si>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</si>
  <si>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</si>
  <si>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</si>
  <si>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</si>
  <si>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</si>
  <si>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</si>
  <si>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</si>
  <si>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</si>
  <si>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</si>
  <si>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</si>
  <si>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</si>
  <si>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</si>
  <si>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</si>
  <si>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</si>
  <si>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</si>
  <si>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</si>
  <si>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</si>
  <si>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</si>
  <si>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</si>
  <si>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</si>
  <si>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</si>
  <si>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</si>
  <si>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</si>
  <si>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</si>
  <si>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</si>
  <si>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</si>
  <si>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</si>
  <si>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</si>
  <si>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</si>
  <si>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</si>
  <si>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</si>
  <si>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</si>
  <si>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</si>
  <si>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</si>
  <si>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</si>
  <si>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</si>
  <si>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</si>
  <si>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</si>
  <si>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</si>
  <si>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</si>
  <si>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</si>
  <si>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</si>
  <si>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</si>
  <si>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</si>
  <si>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</si>
  <si>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</si>
  <si>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</si>
  <si>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</si>
  <si>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</si>
  <si>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</si>
  <si>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</si>
  <si>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</si>
  <si>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</si>
  <si>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</si>
  <si>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</si>
  <si>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</si>
  <si>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</si>
  <si>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</si>
  <si>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</si>
  <si>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</si>
  <si>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</si>
  <si>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</si>
  <si>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</si>
  <si>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</si>
  <si>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</si>
  <si>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</si>
  <si>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</si>
  <si>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</si>
  <si>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</si>
  <si>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</si>
  <si>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</si>
  <si>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</si>
  <si>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</si>
  <si>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</si>
  <si>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</si>
  <si>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</si>
  <si>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</si>
  <si>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</si>
  <si>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</si>
  <si>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</si>
  <si>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</si>
  <si>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</si>
  <si>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</si>
  <si>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</si>
  <si>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</si>
  <si>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</si>
  <si>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</si>
  <si>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</si>
  <si>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</si>
  <si>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</si>
  <si>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</si>
  <si>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</si>
  <si>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</si>
  <si>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</si>
  <si>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</si>
  <si>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</si>
  <si>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</si>
  <si>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</si>
  <si>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</si>
  <si>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</si>
  <si>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</si>
  <si>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</si>
  <si>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</si>
  <si>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</si>
  <si>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</si>
  <si>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</si>
  <si>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</si>
  <si>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</si>
  <si>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</si>
  <si>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</si>
  <si>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</si>
  <si>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</si>
  <si>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</si>
  <si>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</si>
  <si>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</si>
  <si>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</si>
  <si>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</si>
  <si>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</si>
  <si>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</si>
  <si>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</si>
  <si>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</si>
  <si>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</si>
  <si>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</si>
  <si>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</si>
  <si>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</si>
  <si>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</si>
  <si>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</si>
  <si>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</si>
  <si>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</si>
  <si>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</si>
  <si>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</si>
  <si>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</si>
  <si>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</si>
  <si>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</si>
  <si>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</si>
  <si>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</si>
  <si>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</si>
  <si>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</si>
  <si>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</si>
  <si>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</si>
  <si>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</si>
  <si>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</si>
  <si>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</si>
  <si>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</si>
  <si>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</si>
  <si>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</si>
  <si>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</si>
  <si>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</si>
  <si>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</si>
  <si>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</si>
  <si>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</si>
  <si>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</si>
  <si>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</si>
  <si>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</si>
  <si>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</si>
  <si>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</si>
  <si>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מגדל צפירה</t>
  </si>
  <si>
    <t>השכרה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</si>
  <si>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</si>
  <si>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</si>
  <si>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</si>
  <si>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נדלן אלביט מודיעין</t>
  </si>
  <si>
    <t>אזור התעסוקה הפארק הטכנולוגי, מודיעין</t>
  </si>
  <si>
    <t>נדלן דאבל יו אילת</t>
  </si>
  <si>
    <t>רחוב תרשיש 16 א', אילת, מרכז טיילת אילת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</si>
  <si>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</si>
  <si>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</si>
  <si>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</si>
  <si>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</si>
  <si>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</si>
  <si>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</si>
  <si>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</si>
  <si>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</si>
  <si>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</si>
  <si>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</si>
  <si>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Fimi Israel Opportunity 6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</si>
  <si>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</si>
  <si>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</si>
  <si>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</si>
  <si>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</si>
  <si>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</si>
  <si>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IV LP</t>
  </si>
  <si>
    <t>Noy 4 Infrastructure and energy investments l.p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</si>
  <si>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</si>
  <si>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</si>
  <si>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</si>
  <si>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</si>
  <si>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</si>
  <si>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Advent International GPE X-B L.P</t>
  </si>
  <si>
    <t>AIOF II Woolly Co-Invest Parallel Fund L.P</t>
  </si>
  <si>
    <t>Ares Capital Europe IV</t>
  </si>
  <si>
    <t>Ares Capital Europe V</t>
  </si>
  <si>
    <t>Arkin Bio Capital L.P</t>
  </si>
  <si>
    <t>Audax Direct Lending Solutions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</si>
  <si>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</si>
  <si>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</si>
  <si>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</si>
  <si>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</si>
  <si>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CDR XII</t>
  </si>
  <si>
    <t>Copenhagen infrastructure Energy Transition Fund I</t>
  </si>
  <si>
    <t>CVC Capital Partners IX (A) L.P</t>
  </si>
  <si>
    <t>DIF VII CO-INVEST PROJECT 1 C.V</t>
  </si>
  <si>
    <t>ELECTRA AMERICA PRINCIPAL HOSPITALITY LP</t>
  </si>
  <si>
    <t>EQT Exeter Industrial Value Fund VI L.P</t>
  </si>
  <si>
    <t>Faropoint Industrial Value Fund III LP</t>
  </si>
  <si>
    <t>Francisco Partners VII</t>
  </si>
  <si>
    <t>Global Infrastructure Partners Core C L.P</t>
  </si>
  <si>
    <t>Greenfield Partners FloLIVE Co-Investment</t>
  </si>
  <si>
    <t>ICG Senior Debt Partners Fund 5-A (EUR) SCSp</t>
  </si>
  <si>
    <t>ICG Senior Debt Partners III</t>
  </si>
  <si>
    <t>ICG Senior Debt Partners IV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</si>
  <si>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</si>
  <si>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</si>
  <si>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</si>
  <si>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</si>
  <si>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</si>
  <si>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</si>
  <si>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II SCS SICAV-RAIF</t>
  </si>
  <si>
    <t>KASS Unlevered II S,a.r.l</t>
  </si>
  <si>
    <t>KASS Unlevered S.a r.l. - Compartment E</t>
  </si>
  <si>
    <t>KKR CAVALRY CO-INVEST</t>
  </si>
  <si>
    <t>Klirmark Opportunity III</t>
  </si>
  <si>
    <t>LCN European Fund IV SLP</t>
  </si>
  <si>
    <t>MIE III Co-Investment Fund II S.L.P</t>
  </si>
  <si>
    <t>Monarch Opportunistic Real Estate Fund</t>
  </si>
  <si>
    <t>Oak Hill Advisors - OCREDIT</t>
  </si>
  <si>
    <t>Pantheon Global Co-Investment Opportunities Fund V</t>
  </si>
  <si>
    <t>Permira Credit Solutions III</t>
  </si>
  <si>
    <t>Permira Credit Solutions IV</t>
  </si>
  <si>
    <t>Permira VIII - 2 SCSp</t>
  </si>
  <si>
    <t>Proxima Co-Invest L.P</t>
  </si>
  <si>
    <t>Vintage Co-Invest III</t>
  </si>
  <si>
    <t>Vintage Fund of Funds VI (Access, LP)</t>
  </si>
  <si>
    <t>Whitehorse Liquidity Partners IV</t>
  </si>
  <si>
    <t>נע"מ אלביט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</si>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</sst>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9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1"/>
    </xf>
    <xf numFmtId="167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readingOrder="2"/>
    </xf>
    <xf numFmtId="0" fontId="27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0" fontId="31" fillId="0" borderId="0" xfId="0" applyFont="1" applyFill="1" applyAlignment="1">
      <alignment horizontal="right" indent="2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right" indent="5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0" fontId="7" fillId="0" borderId="0" xfId="0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5" fillId="0" borderId="0" xfId="14" applyNumberFormat="1" applyFont="1" applyFill="1" applyAlignment="1">
      <alignment horizontal="center"/>
    </xf>
    <xf numFmtId="10" fontId="31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14" fontId="27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1"/>
    </xf>
    <xf numFmtId="0" fontId="26" fillId="0" borderId="0" xfId="0" applyFont="1" applyAlignment="1">
      <alignment horizontal="right" indent="2"/>
    </xf>
    <xf numFmtId="1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3"/>
    </xf>
    <xf numFmtId="14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74"/>
  <sheetViews>
    <sheetView rightToLeft="1" tabSelected="1" workbookViewId="0">
      <selection activeCell="G21" sqref="G2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231</v>
      </c>
    </row>
    <row r="2" spans="1:4">
      <c r="B2" s="46" t="s">
        <v>145</v>
      </c>
      <c r="C2" s="46" t="s">
        <v>232</v>
      </c>
    </row>
    <row r="3" spans="1:4">
      <c r="B3" s="46" t="s">
        <v>147</v>
      </c>
      <c r="C3" s="46" t="s">
        <v>233</v>
      </c>
    </row>
    <row r="4" spans="1:4">
      <c r="B4" s="46" t="s">
        <v>148</v>
      </c>
      <c r="C4" s="46">
        <v>12152</v>
      </c>
    </row>
    <row r="6" spans="1:4" ht="26.25" customHeight="1">
      <c r="B6" s="146" t="s">
        <v>159</v>
      </c>
      <c r="C6" s="147"/>
      <c r="D6" s="148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68">
        <f>C11+C12+C23+C33+C35+C37</f>
        <v>165512.7647184986</v>
      </c>
      <c r="D10" s="69">
        <f>C10/$C$42</f>
        <v>1</v>
      </c>
    </row>
    <row r="11" spans="1:4">
      <c r="A11" s="42" t="s">
        <v>126</v>
      </c>
      <c r="B11" s="27" t="s">
        <v>160</v>
      </c>
      <c r="C11" s="68">
        <f>מזומנים!J10</f>
        <v>15744.355295338</v>
      </c>
      <c r="D11" s="69">
        <f t="shared" ref="D11:D35" si="0">C11/$C$42</f>
        <v>9.5124719366000213E-2</v>
      </c>
    </row>
    <row r="12" spans="1:4">
      <c r="B12" s="27" t="s">
        <v>161</v>
      </c>
      <c r="C12" s="68">
        <f>SUM(C13:C21)</f>
        <v>119586.071341503</v>
      </c>
      <c r="D12" s="69">
        <f t="shared" si="0"/>
        <v>0.72251872261872396</v>
      </c>
    </row>
    <row r="13" spans="1:4">
      <c r="A13" s="44" t="s">
        <v>126</v>
      </c>
      <c r="B13" s="28" t="s">
        <v>70</v>
      </c>
      <c r="C13" s="68" vm="2">
        <v>44011.521966048</v>
      </c>
      <c r="D13" s="69">
        <f t="shared" si="0"/>
        <v>0.26591013714804462</v>
      </c>
    </row>
    <row r="14" spans="1:4">
      <c r="A14" s="44" t="s">
        <v>126</v>
      </c>
      <c r="B14" s="28" t="s">
        <v>71</v>
      </c>
      <c r="C14" s="68" t="s" vm="3">
        <v>2887</v>
      </c>
      <c r="D14" s="69" t="s" vm="4">
        <v>2887</v>
      </c>
    </row>
    <row r="15" spans="1:4">
      <c r="A15" s="44" t="s">
        <v>126</v>
      </c>
      <c r="B15" s="28" t="s">
        <v>72</v>
      </c>
      <c r="C15" s="68">
        <f>'אג"ח קונצרני'!R11</f>
        <v>41082.579751738987</v>
      </c>
      <c r="D15" s="69">
        <f t="shared" si="0"/>
        <v>0.248213965983902</v>
      </c>
    </row>
    <row r="16" spans="1:4">
      <c r="A16" s="44" t="s">
        <v>126</v>
      </c>
      <c r="B16" s="28" t="s">
        <v>73</v>
      </c>
      <c r="C16" s="68">
        <f>מניות!L11</f>
        <v>12384.360601320002</v>
      </c>
      <c r="D16" s="69">
        <f t="shared" si="0"/>
        <v>7.4824202365195949E-2</v>
      </c>
    </row>
    <row r="17" spans="1:4">
      <c r="A17" s="44" t="s">
        <v>126</v>
      </c>
      <c r="B17" s="28" t="s">
        <v>223</v>
      </c>
      <c r="C17" s="68" vm="5">
        <v>20615.369818675008</v>
      </c>
      <c r="D17" s="69">
        <f t="shared" si="0"/>
        <v>0.12455456141849416</v>
      </c>
    </row>
    <row r="18" spans="1:4">
      <c r="A18" s="44" t="s">
        <v>126</v>
      </c>
      <c r="B18" s="28" t="s">
        <v>74</v>
      </c>
      <c r="C18" s="68" vm="6">
        <v>1798.1462620340001</v>
      </c>
      <c r="D18" s="69">
        <f t="shared" si="0"/>
        <v>1.0864094168762498E-2</v>
      </c>
    </row>
    <row r="19" spans="1:4">
      <c r="A19" s="44" t="s">
        <v>126</v>
      </c>
      <c r="B19" s="28" t="s">
        <v>75</v>
      </c>
      <c r="C19" s="68" vm="7">
        <v>0.60931335500000017</v>
      </c>
      <c r="D19" s="69">
        <f t="shared" si="0"/>
        <v>3.6813677545433451E-6</v>
      </c>
    </row>
    <row r="20" spans="1:4">
      <c r="A20" s="44" t="s">
        <v>126</v>
      </c>
      <c r="B20" s="28" t="s">
        <v>76</v>
      </c>
      <c r="C20" s="68" vm="8">
        <v>44.839626036000006</v>
      </c>
      <c r="D20" s="69">
        <f t="shared" si="0"/>
        <v>2.7091340122474848E-4</v>
      </c>
    </row>
    <row r="21" spans="1:4">
      <c r="A21" s="44" t="s">
        <v>126</v>
      </c>
      <c r="B21" s="28" t="s">
        <v>77</v>
      </c>
      <c r="C21" s="68" vm="9">
        <v>-351.35599770400012</v>
      </c>
      <c r="D21" s="69">
        <f t="shared" si="0"/>
        <v>-2.122833234654624E-3</v>
      </c>
    </row>
    <row r="22" spans="1:4">
      <c r="A22" s="44" t="s">
        <v>126</v>
      </c>
      <c r="B22" s="28" t="s">
        <v>78</v>
      </c>
      <c r="C22" s="68" t="s" vm="10">
        <v>2887</v>
      </c>
      <c r="D22" s="69" t="s" vm="11">
        <v>2887</v>
      </c>
    </row>
    <row r="23" spans="1:4">
      <c r="B23" s="27" t="s">
        <v>162</v>
      </c>
      <c r="C23" s="68">
        <f>SUM(C25:C31)</f>
        <v>12984.817045519601</v>
      </c>
      <c r="D23" s="69">
        <f t="shared" si="0"/>
        <v>7.845205816967632E-2</v>
      </c>
    </row>
    <row r="24" spans="1:4">
      <c r="A24" s="44" t="s">
        <v>126</v>
      </c>
      <c r="B24" s="28" t="s">
        <v>79</v>
      </c>
      <c r="C24" s="68" t="s" vm="12">
        <v>2887</v>
      </c>
      <c r="D24" s="69" t="s" vm="13">
        <v>2887</v>
      </c>
    </row>
    <row r="25" spans="1:4">
      <c r="A25" s="44" t="s">
        <v>126</v>
      </c>
      <c r="B25" s="28" t="s">
        <v>80</v>
      </c>
      <c r="C25" s="68" vm="14">
        <v>221.88600286000002</v>
      </c>
      <c r="D25" s="69">
        <f t="shared" si="0"/>
        <v>1.3405975257399639E-3</v>
      </c>
    </row>
    <row r="26" spans="1:4">
      <c r="A26" s="44" t="s">
        <v>126</v>
      </c>
      <c r="B26" s="28" t="s">
        <v>72</v>
      </c>
      <c r="C26" s="68">
        <f>'לא סחיר - אג"ח קונצרני'!P11</f>
        <v>1796.3941275830002</v>
      </c>
      <c r="D26" s="69">
        <f t="shared" si="0"/>
        <v>1.0853508070137539E-2</v>
      </c>
    </row>
    <row r="27" spans="1:4">
      <c r="A27" s="44" t="s">
        <v>126</v>
      </c>
      <c r="B27" s="28" t="s">
        <v>81</v>
      </c>
      <c r="C27" s="68">
        <f>'לא סחיר - מניות'!J11</f>
        <v>2009.3858408410001</v>
      </c>
      <c r="D27" s="69">
        <f t="shared" si="0"/>
        <v>1.2140367809446787E-2</v>
      </c>
    </row>
    <row r="28" spans="1:4">
      <c r="A28" s="44" t="s">
        <v>126</v>
      </c>
      <c r="B28" s="28" t="s">
        <v>82</v>
      </c>
      <c r="C28" s="68">
        <f>'לא סחיר - קרנות השקעה'!H11</f>
        <v>9887.8177253716021</v>
      </c>
      <c r="D28" s="69">
        <f t="shared" si="0"/>
        <v>5.974051452882586E-2</v>
      </c>
    </row>
    <row r="29" spans="1:4">
      <c r="A29" s="44" t="s">
        <v>126</v>
      </c>
      <c r="B29" s="28" t="s">
        <v>83</v>
      </c>
      <c r="C29" s="68" vm="15">
        <v>9.4454153999999999E-2</v>
      </c>
      <c r="D29" s="69">
        <f t="shared" si="0"/>
        <v>5.7067594853270727E-7</v>
      </c>
    </row>
    <row r="30" spans="1:4">
      <c r="A30" s="44" t="s">
        <v>126</v>
      </c>
      <c r="B30" s="28" t="s">
        <v>185</v>
      </c>
      <c r="C30" s="68" vm="16">
        <v>3.7459398130000019</v>
      </c>
      <c r="D30" s="69">
        <f t="shared" si="0"/>
        <v>2.2632331828732575E-5</v>
      </c>
    </row>
    <row r="31" spans="1:4">
      <c r="A31" s="44" t="s">
        <v>126</v>
      </c>
      <c r="B31" s="28" t="s">
        <v>106</v>
      </c>
      <c r="C31" s="68" vm="17">
        <v>-934.50704510300034</v>
      </c>
      <c r="D31" s="69">
        <f t="shared" si="0"/>
        <v>-5.6461327722510989E-3</v>
      </c>
    </row>
    <row r="32" spans="1:4">
      <c r="A32" s="44" t="s">
        <v>126</v>
      </c>
      <c r="B32" s="28" t="s">
        <v>84</v>
      </c>
      <c r="C32" s="68" t="s" vm="18">
        <v>2887</v>
      </c>
      <c r="D32" s="69" t="s" vm="19">
        <v>2887</v>
      </c>
    </row>
    <row r="33" spans="1:4">
      <c r="A33" s="44" t="s">
        <v>126</v>
      </c>
      <c r="B33" s="27" t="s">
        <v>163</v>
      </c>
      <c r="C33" s="68">
        <f>הלוואות!P10</f>
        <v>16434.295829711002</v>
      </c>
      <c r="D33" s="69">
        <f t="shared" si="0"/>
        <v>9.9293222837901249E-2</v>
      </c>
    </row>
    <row r="34" spans="1:4">
      <c r="A34" s="44" t="s">
        <v>126</v>
      </c>
      <c r="B34" s="27" t="s">
        <v>164</v>
      </c>
      <c r="C34" s="68" t="s" vm="20">
        <v>2887</v>
      </c>
      <c r="D34" s="69" t="s" vm="21">
        <v>2887</v>
      </c>
    </row>
    <row r="35" spans="1:4">
      <c r="A35" s="44" t="s">
        <v>126</v>
      </c>
      <c r="B35" s="27" t="s">
        <v>165</v>
      </c>
      <c r="C35" s="68" vm="22">
        <v>787.08301000000017</v>
      </c>
      <c r="D35" s="69">
        <f t="shared" si="0"/>
        <v>4.755421802896339E-3</v>
      </c>
    </row>
    <row r="36" spans="1:4">
      <c r="A36" s="44" t="s">
        <v>126</v>
      </c>
      <c r="B36" s="45" t="s">
        <v>166</v>
      </c>
      <c r="C36" s="68" t="s" vm="23">
        <v>2887</v>
      </c>
      <c r="D36" s="69" t="s" vm="24">
        <v>2887</v>
      </c>
    </row>
    <row r="37" spans="1:4">
      <c r="A37" s="44" t="s">
        <v>126</v>
      </c>
      <c r="B37" s="27" t="s">
        <v>167</v>
      </c>
      <c r="C37" s="68">
        <f>'השקעות אחרות '!I10</f>
        <v>-23.857803573000005</v>
      </c>
      <c r="D37" s="69">
        <f t="shared" ref="D37:D38" si="1">C37/$C$42</f>
        <v>-1.4414479519798346E-4</v>
      </c>
    </row>
    <row r="38" spans="1:4">
      <c r="A38" s="44"/>
      <c r="B38" s="55" t="s">
        <v>169</v>
      </c>
      <c r="C38" s="68">
        <v>0</v>
      </c>
      <c r="D38" s="69">
        <f t="shared" si="1"/>
        <v>0</v>
      </c>
    </row>
    <row r="39" spans="1:4">
      <c r="A39" s="44" t="s">
        <v>126</v>
      </c>
      <c r="B39" s="56" t="s">
        <v>170</v>
      </c>
      <c r="C39" s="68" t="s" vm="25">
        <v>2887</v>
      </c>
      <c r="D39" s="69" t="s" vm="26">
        <v>2887</v>
      </c>
    </row>
    <row r="40" spans="1:4">
      <c r="A40" s="44" t="s">
        <v>126</v>
      </c>
      <c r="B40" s="56" t="s">
        <v>208</v>
      </c>
      <c r="C40" s="68" t="s" vm="27">
        <v>2887</v>
      </c>
      <c r="D40" s="69" t="s" vm="28">
        <v>2887</v>
      </c>
    </row>
    <row r="41" spans="1:4">
      <c r="A41" s="44" t="s">
        <v>126</v>
      </c>
      <c r="B41" s="56" t="s">
        <v>171</v>
      </c>
      <c r="C41" s="68" t="s" vm="29">
        <v>2887</v>
      </c>
      <c r="D41" s="69" t="s" vm="30">
        <v>2887</v>
      </c>
    </row>
    <row r="42" spans="1:4">
      <c r="B42" s="56" t="s">
        <v>85</v>
      </c>
      <c r="C42" s="68">
        <f>C10</f>
        <v>165512.7647184986</v>
      </c>
      <c r="D42" s="69">
        <f t="shared" ref="D42" si="2">C42/$C$42</f>
        <v>1</v>
      </c>
    </row>
    <row r="43" spans="1:4">
      <c r="A43" s="44" t="s">
        <v>126</v>
      </c>
      <c r="B43" s="56" t="s">
        <v>168</v>
      </c>
      <c r="C43" s="68">
        <f>'יתרת התחייבות להשקעה'!C10</f>
        <v>11721.341005527232</v>
      </c>
      <c r="D43" s="69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0" t="s">
        <v>136</v>
      </c>
      <c r="D47" s="71" vm="31">
        <v>2.4773999999999998</v>
      </c>
    </row>
    <row r="48" spans="1:4">
      <c r="C48" s="70" t="s">
        <v>143</v>
      </c>
      <c r="D48" s="71">
        <v>0.76144962166467534</v>
      </c>
    </row>
    <row r="49" spans="2:4">
      <c r="C49" s="70" t="s">
        <v>140</v>
      </c>
      <c r="D49" s="71" vm="32">
        <v>2.8424999999999998</v>
      </c>
    </row>
    <row r="50" spans="2:4">
      <c r="B50" s="11"/>
      <c r="C50" s="70" t="s">
        <v>1733</v>
      </c>
      <c r="D50" s="71" vm="33">
        <v>4.2</v>
      </c>
    </row>
    <row r="51" spans="2:4">
      <c r="C51" s="70" t="s">
        <v>134</v>
      </c>
      <c r="D51" s="71" vm="34">
        <v>4.0530999999999997</v>
      </c>
    </row>
    <row r="52" spans="2:4">
      <c r="C52" s="70" t="s">
        <v>135</v>
      </c>
      <c r="D52" s="71" vm="35">
        <v>4.6779000000000002</v>
      </c>
    </row>
    <row r="53" spans="2:4">
      <c r="C53" s="70" t="s">
        <v>137</v>
      </c>
      <c r="D53" s="71">
        <v>0.48832814016447873</v>
      </c>
    </row>
    <row r="54" spans="2:4">
      <c r="C54" s="70" t="s">
        <v>141</v>
      </c>
      <c r="D54" s="71">
        <v>2.5659999999999999E-2</v>
      </c>
    </row>
    <row r="55" spans="2:4">
      <c r="C55" s="70" t="s">
        <v>142</v>
      </c>
      <c r="D55" s="71">
        <v>0.21951275516061627</v>
      </c>
    </row>
    <row r="56" spans="2:4">
      <c r="C56" s="70" t="s">
        <v>139</v>
      </c>
      <c r="D56" s="71" vm="36">
        <v>0.54359999999999997</v>
      </c>
    </row>
    <row r="57" spans="2:4">
      <c r="C57" s="70" t="s">
        <v>2888</v>
      </c>
      <c r="D57" s="71">
        <v>2.2928704</v>
      </c>
    </row>
    <row r="58" spans="2:4">
      <c r="C58" s="70" t="s">
        <v>138</v>
      </c>
      <c r="D58" s="71" vm="37">
        <v>0.35270000000000001</v>
      </c>
    </row>
    <row r="59" spans="2:4">
      <c r="C59" s="70" t="s">
        <v>132</v>
      </c>
      <c r="D59" s="71" vm="38">
        <v>3.8239999999999998</v>
      </c>
    </row>
    <row r="60" spans="2:4">
      <c r="C60" s="70" t="s">
        <v>144</v>
      </c>
      <c r="D60" s="71" vm="39">
        <v>0.2031</v>
      </c>
    </row>
    <row r="61" spans="2:4">
      <c r="C61" s="70" t="s">
        <v>2889</v>
      </c>
      <c r="D61" s="71" vm="40">
        <v>0.36</v>
      </c>
    </row>
    <row r="62" spans="2:4">
      <c r="C62" s="70" t="s">
        <v>2890</v>
      </c>
      <c r="D62" s="71">
        <v>3.9578505476717096E-2</v>
      </c>
    </row>
    <row r="63" spans="2:4">
      <c r="C63" s="70" t="s">
        <v>2891</v>
      </c>
      <c r="D63" s="71">
        <v>0.52397917237599345</v>
      </c>
    </row>
    <row r="64" spans="2:4">
      <c r="C64" s="70" t="s">
        <v>133</v>
      </c>
      <c r="D64" s="71">
        <v>1</v>
      </c>
    </row>
    <row r="65" spans="3:4" s="8" customFormat="1">
      <c r="C65" s="72"/>
      <c r="D65" s="72"/>
    </row>
    <row r="66" spans="3:4" s="8" customFormat="1">
      <c r="C66" s="72"/>
      <c r="D66" s="72"/>
    </row>
    <row r="67" spans="3:4" s="8" customFormat="1">
      <c r="C67" s="73"/>
      <c r="D67" s="73"/>
    </row>
    <row r="68" spans="3:4" s="8" customFormat="1"/>
    <row r="69" spans="3:4" s="8" customFormat="1"/>
    <row r="70" spans="3:4" s="8" customFormat="1"/>
    <row r="73" spans="3:4" s="8" customFormat="1"/>
    <row r="74" spans="3:4" s="8" customFormat="1"/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41.7109375" style="2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146</v>
      </c>
      <c r="C1" s="46" t="s" vm="1">
        <v>231</v>
      </c>
    </row>
    <row r="2" spans="2:13">
      <c r="B2" s="46" t="s">
        <v>145</v>
      </c>
      <c r="C2" s="46" t="s">
        <v>232</v>
      </c>
    </row>
    <row r="3" spans="2:13">
      <c r="B3" s="46" t="s">
        <v>147</v>
      </c>
      <c r="C3" s="46" t="s">
        <v>233</v>
      </c>
    </row>
    <row r="4" spans="2:13">
      <c r="B4" s="46" t="s">
        <v>148</v>
      </c>
      <c r="C4" s="46">
        <v>12152</v>
      </c>
    </row>
    <row r="6" spans="2:13" ht="26.25" customHeight="1">
      <c r="B6" s="149" t="s">
        <v>173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3" ht="26.25" customHeight="1">
      <c r="B7" s="149" t="s">
        <v>95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M7" s="3"/>
    </row>
    <row r="8" spans="2:13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149</v>
      </c>
      <c r="L8" s="30" t="s">
        <v>151</v>
      </c>
    </row>
    <row r="9" spans="2:13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52</v>
      </c>
      <c r="C11" s="80"/>
      <c r="D11" s="81"/>
      <c r="E11" s="81"/>
      <c r="F11" s="81"/>
      <c r="G11" s="83"/>
      <c r="H11" s="100"/>
      <c r="I11" s="83">
        <v>44.839626036000006</v>
      </c>
      <c r="J11" s="84"/>
      <c r="K11" s="84">
        <f>IFERROR(I11/$I$11,0)</f>
        <v>1</v>
      </c>
      <c r="L11" s="84">
        <f>I11/'סכום נכסי הקרן'!$C$42</f>
        <v>2.7091340122474848E-4</v>
      </c>
    </row>
    <row r="12" spans="2:13">
      <c r="B12" s="108" t="s">
        <v>199</v>
      </c>
      <c r="C12" s="87"/>
      <c r="D12" s="88"/>
      <c r="E12" s="88"/>
      <c r="F12" s="88"/>
      <c r="G12" s="90"/>
      <c r="H12" s="102"/>
      <c r="I12" s="90">
        <v>27.609548259000007</v>
      </c>
      <c r="J12" s="91"/>
      <c r="K12" s="91">
        <f t="shared" ref="K12:K23" si="0">IFERROR(I12/$I$11,0)</f>
        <v>0.61573993139089445</v>
      </c>
      <c r="L12" s="91">
        <f>I12/'סכום נכסי הקרן'!$C$42</f>
        <v>1.6681219908300048E-4</v>
      </c>
    </row>
    <row r="13" spans="2:13">
      <c r="B13" s="85" t="s">
        <v>191</v>
      </c>
      <c r="C13" s="80"/>
      <c r="D13" s="81"/>
      <c r="E13" s="81"/>
      <c r="F13" s="81"/>
      <c r="G13" s="83"/>
      <c r="H13" s="100"/>
      <c r="I13" s="83">
        <v>27.609548259000007</v>
      </c>
      <c r="J13" s="84"/>
      <c r="K13" s="84">
        <f t="shared" si="0"/>
        <v>0.61573993139089445</v>
      </c>
      <c r="L13" s="84">
        <f>I13/'סכום נכסי הקרן'!$C$42</f>
        <v>1.6681219908300048E-4</v>
      </c>
    </row>
    <row r="14" spans="2:13">
      <c r="B14" s="86" t="s">
        <v>1956</v>
      </c>
      <c r="C14" s="87" t="s">
        <v>1957</v>
      </c>
      <c r="D14" s="88" t="s">
        <v>120</v>
      </c>
      <c r="E14" s="88" t="s">
        <v>680</v>
      </c>
      <c r="F14" s="88" t="s">
        <v>133</v>
      </c>
      <c r="G14" s="90">
        <v>0.60530700000000015</v>
      </c>
      <c r="H14" s="102">
        <v>3763400</v>
      </c>
      <c r="I14" s="90">
        <v>22.780117993000008</v>
      </c>
      <c r="J14" s="91"/>
      <c r="K14" s="91">
        <f t="shared" si="0"/>
        <v>0.50803541436118871</v>
      </c>
      <c r="L14" s="91">
        <f>I14/'סכום נכסי הקרן'!$C$42</f>
        <v>1.3763360204721407E-4</v>
      </c>
    </row>
    <row r="15" spans="2:13">
      <c r="B15" s="86" t="s">
        <v>1958</v>
      </c>
      <c r="C15" s="87" t="s">
        <v>1959</v>
      </c>
      <c r="D15" s="88" t="s">
        <v>120</v>
      </c>
      <c r="E15" s="88" t="s">
        <v>680</v>
      </c>
      <c r="F15" s="88" t="s">
        <v>133</v>
      </c>
      <c r="G15" s="90">
        <v>-0.60530700000000015</v>
      </c>
      <c r="H15" s="102">
        <v>305600</v>
      </c>
      <c r="I15" s="90">
        <v>-1.8498177340000004</v>
      </c>
      <c r="J15" s="91"/>
      <c r="K15" s="91">
        <f t="shared" si="0"/>
        <v>-4.1254084780164159E-2</v>
      </c>
      <c r="L15" s="91">
        <f>I15/'סכום נכסי הקרן'!$C$42</f>
        <v>-1.1176284422208402E-5</v>
      </c>
    </row>
    <row r="16" spans="2:13">
      <c r="B16" s="86" t="s">
        <v>1960</v>
      </c>
      <c r="C16" s="87" t="s">
        <v>1961</v>
      </c>
      <c r="D16" s="88" t="s">
        <v>120</v>
      </c>
      <c r="E16" s="88" t="s">
        <v>680</v>
      </c>
      <c r="F16" s="88" t="s">
        <v>133</v>
      </c>
      <c r="G16" s="90">
        <v>5.5660400000000001</v>
      </c>
      <c r="H16" s="102">
        <v>120100</v>
      </c>
      <c r="I16" s="90">
        <v>6.6848140400000009</v>
      </c>
      <c r="J16" s="91"/>
      <c r="K16" s="91">
        <f t="shared" si="0"/>
        <v>0.14908273397804481</v>
      </c>
      <c r="L16" s="91">
        <f>I16/'סכום נכסי הקרן'!$C$42</f>
        <v>4.0388510525876497E-5</v>
      </c>
    </row>
    <row r="17" spans="2:12">
      <c r="B17" s="86" t="s">
        <v>1962</v>
      </c>
      <c r="C17" s="87" t="s">
        <v>1963</v>
      </c>
      <c r="D17" s="88" t="s">
        <v>120</v>
      </c>
      <c r="E17" s="88" t="s">
        <v>680</v>
      </c>
      <c r="F17" s="88" t="s">
        <v>133</v>
      </c>
      <c r="G17" s="90">
        <v>-5.5660400000000001</v>
      </c>
      <c r="H17" s="102">
        <v>100</v>
      </c>
      <c r="I17" s="90">
        <v>-5.5660400000000004E-3</v>
      </c>
      <c r="J17" s="91"/>
      <c r="K17" s="91">
        <f t="shared" si="0"/>
        <v>-1.241321681748916E-4</v>
      </c>
      <c r="L17" s="91">
        <f>I17/'סכום נכסי הקרן'!$C$42</f>
        <v>-3.3629067881662362E-8</v>
      </c>
    </row>
    <row r="18" spans="2:12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108" t="s">
        <v>198</v>
      </c>
      <c r="C19" s="87"/>
      <c r="D19" s="88"/>
      <c r="E19" s="88"/>
      <c r="F19" s="88"/>
      <c r="G19" s="90"/>
      <c r="H19" s="102"/>
      <c r="I19" s="90">
        <v>17.230077777000002</v>
      </c>
      <c r="J19" s="91"/>
      <c r="K19" s="91">
        <f t="shared" si="0"/>
        <v>0.38426006860910566</v>
      </c>
      <c r="L19" s="91">
        <f>I19/'סכום נכסי הקרן'!$C$42</f>
        <v>1.0410120214174801E-4</v>
      </c>
    </row>
    <row r="20" spans="2:12">
      <c r="B20" s="85" t="s">
        <v>191</v>
      </c>
      <c r="C20" s="80"/>
      <c r="D20" s="81"/>
      <c r="E20" s="81"/>
      <c r="F20" s="81"/>
      <c r="G20" s="83"/>
      <c r="H20" s="100"/>
      <c r="I20" s="83">
        <v>17.230077777000002</v>
      </c>
      <c r="J20" s="84"/>
      <c r="K20" s="84">
        <f t="shared" si="0"/>
        <v>0.38426006860910566</v>
      </c>
      <c r="L20" s="84">
        <f>I20/'סכום נכסי הקרן'!$C$42</f>
        <v>1.0410120214174801E-4</v>
      </c>
    </row>
    <row r="21" spans="2:12">
      <c r="B21" s="86" t="s">
        <v>1964</v>
      </c>
      <c r="C21" s="87" t="s">
        <v>1964</v>
      </c>
      <c r="D21" s="88" t="s">
        <v>28</v>
      </c>
      <c r="E21" s="88" t="s">
        <v>680</v>
      </c>
      <c r="F21" s="88" t="s">
        <v>132</v>
      </c>
      <c r="G21" s="90">
        <v>8.390385000000002</v>
      </c>
      <c r="H21" s="102">
        <v>18</v>
      </c>
      <c r="I21" s="90">
        <v>0.57752698000000013</v>
      </c>
      <c r="J21" s="91"/>
      <c r="K21" s="91">
        <f t="shared" si="0"/>
        <v>1.2879834892831756E-2</v>
      </c>
      <c r="L21" s="91">
        <f>I21/'סכום נכסי הקרן'!$C$42</f>
        <v>3.4893198780302447E-6</v>
      </c>
    </row>
    <row r="22" spans="2:12">
      <c r="B22" s="86" t="s">
        <v>1965</v>
      </c>
      <c r="C22" s="87" t="s">
        <v>1965</v>
      </c>
      <c r="D22" s="88" t="s">
        <v>28</v>
      </c>
      <c r="E22" s="88" t="s">
        <v>680</v>
      </c>
      <c r="F22" s="88" t="s">
        <v>132</v>
      </c>
      <c r="G22" s="90">
        <v>-0.39776600000000006</v>
      </c>
      <c r="H22" s="102">
        <v>4682</v>
      </c>
      <c r="I22" s="90">
        <v>-7.1215968970000016</v>
      </c>
      <c r="J22" s="91"/>
      <c r="K22" s="91">
        <f t="shared" si="0"/>
        <v>-0.15882373531131475</v>
      </c>
      <c r="L22" s="91">
        <f>I22/'סכום נכסי הקרן'!$C$42</f>
        <v>-4.3027478328407461E-5</v>
      </c>
    </row>
    <row r="23" spans="2:12">
      <c r="B23" s="86" t="s">
        <v>1966</v>
      </c>
      <c r="C23" s="87" t="s">
        <v>1966</v>
      </c>
      <c r="D23" s="88" t="s">
        <v>28</v>
      </c>
      <c r="E23" s="88" t="s">
        <v>680</v>
      </c>
      <c r="F23" s="88" t="s">
        <v>132</v>
      </c>
      <c r="G23" s="90">
        <v>0.39776600000000006</v>
      </c>
      <c r="H23" s="102">
        <v>15630</v>
      </c>
      <c r="I23" s="90">
        <v>23.774147694</v>
      </c>
      <c r="J23" s="91"/>
      <c r="K23" s="91">
        <f t="shared" si="0"/>
        <v>0.5302039690275886</v>
      </c>
      <c r="L23" s="91">
        <f>I23/'סכום נכסי הקרן'!$C$42</f>
        <v>1.4363936059212521E-4</v>
      </c>
    </row>
    <row r="24" spans="2:12">
      <c r="B24" s="92"/>
      <c r="C24" s="87"/>
      <c r="D24" s="87"/>
      <c r="E24" s="87"/>
      <c r="F24" s="87"/>
      <c r="G24" s="90"/>
      <c r="H24" s="102"/>
      <c r="I24" s="87"/>
      <c r="J24" s="87"/>
      <c r="K24" s="91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1" t="s">
        <v>222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11" t="s">
        <v>112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11" t="s">
        <v>205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11" t="s">
        <v>213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B587" s="1"/>
      <c r="C587" s="1"/>
      <c r="D587" s="1"/>
      <c r="E587" s="1"/>
    </row>
    <row r="588" spans="2:12">
      <c r="B588" s="1"/>
      <c r="C588" s="1"/>
      <c r="D588" s="1"/>
      <c r="E588" s="1"/>
    </row>
    <row r="589" spans="2:12">
      <c r="B589" s="1"/>
      <c r="C589" s="1"/>
      <c r="D589" s="1"/>
      <c r="E589" s="1"/>
    </row>
    <row r="590" spans="2:12">
      <c r="B590" s="1"/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40.710937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231</v>
      </c>
    </row>
    <row r="2" spans="1:11">
      <c r="B2" s="46" t="s">
        <v>145</v>
      </c>
      <c r="C2" s="46" t="s">
        <v>232</v>
      </c>
    </row>
    <row r="3" spans="1:11">
      <c r="B3" s="46" t="s">
        <v>147</v>
      </c>
      <c r="C3" s="46" t="s">
        <v>233</v>
      </c>
    </row>
    <row r="4" spans="1:11">
      <c r="B4" s="46" t="s">
        <v>148</v>
      </c>
      <c r="C4" s="46">
        <v>12152</v>
      </c>
    </row>
    <row r="6" spans="1:11" ht="26.25" customHeight="1">
      <c r="B6" s="149" t="s">
        <v>173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1:11" ht="26.25" customHeight="1">
      <c r="B7" s="149" t="s">
        <v>96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51</v>
      </c>
      <c r="C11" s="87"/>
      <c r="D11" s="88"/>
      <c r="E11" s="88"/>
      <c r="F11" s="88"/>
      <c r="G11" s="90"/>
      <c r="H11" s="102"/>
      <c r="I11" s="90">
        <v>-351.35599770400012</v>
      </c>
      <c r="J11" s="91">
        <f>IFERROR(I11/$I$11,0)</f>
        <v>1</v>
      </c>
      <c r="K11" s="91">
        <f>I11/'סכום נכסי הקרן'!$C$42</f>
        <v>-2.122833234654624E-3</v>
      </c>
    </row>
    <row r="12" spans="1:11">
      <c r="B12" s="108" t="s">
        <v>201</v>
      </c>
      <c r="C12" s="87"/>
      <c r="D12" s="88"/>
      <c r="E12" s="88"/>
      <c r="F12" s="88"/>
      <c r="G12" s="90"/>
      <c r="H12" s="102"/>
      <c r="I12" s="90">
        <v>-351.35599770400006</v>
      </c>
      <c r="J12" s="91">
        <f t="shared" ref="J12:J17" si="0">IFERROR(I12/$I$11,0)</f>
        <v>0.99999999999999989</v>
      </c>
      <c r="K12" s="91">
        <f>I12/'סכום נכסי הקרן'!$C$42</f>
        <v>-2.1228332346546236E-3</v>
      </c>
    </row>
    <row r="13" spans="1:11">
      <c r="B13" s="92" t="s">
        <v>1967</v>
      </c>
      <c r="C13" s="87" t="s">
        <v>1968</v>
      </c>
      <c r="D13" s="88" t="s">
        <v>28</v>
      </c>
      <c r="E13" s="88" t="s">
        <v>680</v>
      </c>
      <c r="F13" s="88" t="s">
        <v>132</v>
      </c>
      <c r="G13" s="90">
        <v>1.6976550000000001</v>
      </c>
      <c r="H13" s="102">
        <v>95550.01</v>
      </c>
      <c r="I13" s="90">
        <v>-10.786680165000002</v>
      </c>
      <c r="J13" s="91">
        <f t="shared" si="0"/>
        <v>3.070014525292732E-2</v>
      </c>
      <c r="K13" s="91">
        <f>I13/'סכום נכסי הקרן'!$C$42</f>
        <v>-6.5171288651638511E-5</v>
      </c>
    </row>
    <row r="14" spans="1:11">
      <c r="B14" s="92" t="s">
        <v>1969</v>
      </c>
      <c r="C14" s="87" t="s">
        <v>1970</v>
      </c>
      <c r="D14" s="88" t="s">
        <v>28</v>
      </c>
      <c r="E14" s="88" t="s">
        <v>680</v>
      </c>
      <c r="F14" s="88" t="s">
        <v>132</v>
      </c>
      <c r="G14" s="90">
        <v>0.40584600000000004</v>
      </c>
      <c r="H14" s="102">
        <v>1486650</v>
      </c>
      <c r="I14" s="90">
        <v>-19.593669903000006</v>
      </c>
      <c r="J14" s="91">
        <f t="shared" si="0"/>
        <v>5.5765861493864963E-2</v>
      </c>
      <c r="K14" s="91">
        <f>I14/'סכום נכסי הקרן'!$C$42</f>
        <v>-1.183816241383231E-4</v>
      </c>
    </row>
    <row r="15" spans="1:11">
      <c r="B15" s="92" t="s">
        <v>1971</v>
      </c>
      <c r="C15" s="87" t="s">
        <v>1972</v>
      </c>
      <c r="D15" s="88" t="s">
        <v>28</v>
      </c>
      <c r="E15" s="88" t="s">
        <v>680</v>
      </c>
      <c r="F15" s="88" t="s">
        <v>132</v>
      </c>
      <c r="G15" s="90">
        <v>7.8795040000000007</v>
      </c>
      <c r="H15" s="102">
        <v>432550</v>
      </c>
      <c r="I15" s="90">
        <v>-269.07610301899996</v>
      </c>
      <c r="J15" s="91">
        <f t="shared" si="0"/>
        <v>0.76582185810780767</v>
      </c>
      <c r="K15" s="91">
        <f>I15/'סכום נכסי הקרן'!$C$42</f>
        <v>-1.6257120922162117E-3</v>
      </c>
    </row>
    <row r="16" spans="1:11">
      <c r="B16" s="92" t="s">
        <v>1973</v>
      </c>
      <c r="C16" s="87" t="s">
        <v>1974</v>
      </c>
      <c r="D16" s="88" t="s">
        <v>28</v>
      </c>
      <c r="E16" s="88" t="s">
        <v>680</v>
      </c>
      <c r="F16" s="88" t="s">
        <v>141</v>
      </c>
      <c r="G16" s="90">
        <v>0.30391800000000008</v>
      </c>
      <c r="H16" s="102">
        <v>232350</v>
      </c>
      <c r="I16" s="90">
        <v>-1.9363996850000005</v>
      </c>
      <c r="J16" s="91">
        <f t="shared" si="0"/>
        <v>5.511218529507843E-3</v>
      </c>
      <c r="K16" s="91">
        <f>I16/'סכום נכסי הקרן'!$C$42</f>
        <v>-1.1699397857883634E-5</v>
      </c>
    </row>
    <row r="17" spans="2:11" s="1" customFormat="1">
      <c r="B17" s="92" t="s">
        <v>1975</v>
      </c>
      <c r="C17" s="87" t="s">
        <v>1976</v>
      </c>
      <c r="D17" s="88" t="s">
        <v>28</v>
      </c>
      <c r="E17" s="88" t="s">
        <v>680</v>
      </c>
      <c r="F17" s="88" t="s">
        <v>132</v>
      </c>
      <c r="G17" s="90">
        <v>5.0941750000000008</v>
      </c>
      <c r="H17" s="102">
        <v>11156.25</v>
      </c>
      <c r="I17" s="90">
        <v>-49.963144932000013</v>
      </c>
      <c r="J17" s="91">
        <f t="shared" si="0"/>
        <v>0.14220091661589185</v>
      </c>
      <c r="K17" s="91">
        <f>I17/'סכום נכסי הקרן'!$C$42</f>
        <v>-3.0186883179056622E-4</v>
      </c>
    </row>
    <row r="18" spans="2:11" s="1" customFormat="1">
      <c r="B18" s="102"/>
      <c r="C18" s="102"/>
      <c r="D18" s="102"/>
      <c r="E18" s="102"/>
      <c r="F18" s="102"/>
      <c r="G18" s="102"/>
      <c r="H18" s="102"/>
      <c r="I18" s="90"/>
      <c r="J18" s="91"/>
      <c r="K18" s="91"/>
    </row>
    <row r="19" spans="2:11" s="1" customFormat="1">
      <c r="B19" s="108"/>
      <c r="C19" s="87"/>
      <c r="D19" s="87"/>
      <c r="E19" s="87"/>
      <c r="F19" s="87"/>
      <c r="G19" s="90"/>
      <c r="H19" s="102"/>
      <c r="I19" s="87"/>
      <c r="J19" s="91"/>
      <c r="K19" s="87"/>
    </row>
    <row r="20" spans="2:11" s="1" customFormat="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 s="1" customFormat="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 s="1" customFormat="1">
      <c r="B22" s="111" t="s">
        <v>222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 s="1" customFormat="1">
      <c r="B23" s="111" t="s">
        <v>112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 s="1" customFormat="1">
      <c r="B24" s="111" t="s">
        <v>205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 s="1" customFormat="1">
      <c r="B25" s="111" t="s">
        <v>213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2:11" s="1" customFormat="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 s="1" customFormat="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 s="1" customFormat="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 s="1" customFormat="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 s="1" customFormat="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 s="1" customFormat="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 s="1" customFormat="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 s="1" customFormat="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 s="1" customFormat="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 s="1" customFormat="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 s="1" customFormat="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 s="1" customFormat="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 s="1" customFormat="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 s="1" customFormat="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 s="1" customFormat="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 s="1" customFormat="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 s="1" customFormat="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 s="1" customFormat="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 s="1" customFormat="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 s="1" customFormat="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 s="1" customFormat="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 s="1" customFormat="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 s="1" customFormat="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 s="1" customFormat="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 s="1" customFormat="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 s="1" customFormat="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 s="1" customFormat="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 s="1" customFormat="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 s="1" customFormat="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 s="1" customFormat="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 s="1" customFormat="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 s="1" customFormat="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 s="1" customFormat="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 s="1" customFormat="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 s="1" customFormat="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 s="1" customFormat="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 s="1" customFormat="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 s="1" customFormat="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 s="1" customFormat="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 s="1" customFormat="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 s="1" customFormat="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 s="1" customFormat="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 s="1" customFormat="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 s="1" customFormat="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 s="1" customFormat="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 s="1" customFormat="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 s="1" customFormat="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 s="1" customFormat="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 s="1" customFormat="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 s="1" customFormat="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 s="1" customFormat="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 s="1" customFormat="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 s="1" customFormat="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 s="1" customFormat="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 s="1" customFormat="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 s="1" customFormat="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 s="1" customFormat="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 s="1" customFormat="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 s="1" customFormat="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 s="1" customFormat="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 s="1" customFormat="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 s="1" customFormat="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 s="1" customFormat="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 s="1" customFormat="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 s="1" customFormat="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 s="1" customFormat="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 s="1" customFormat="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 s="1" customFormat="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 s="1" customFormat="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 s="1" customFormat="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 s="1" customFormat="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 s="1" customFormat="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 s="1" customFormat="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 s="1" customFormat="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 s="1" customFormat="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 s="1" customFormat="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 s="1" customForma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 s="1" customFormat="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 s="1" customFormat="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 s="1" customFormat="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 s="1" customFormat="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 s="1" customForma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 s="1" customFormat="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 s="1" customForma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 s="1" customFormat="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 s="1" customFormat="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 s="1" customFormat="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 s="1" customFormat="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 s="1" customFormat="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 s="1" customFormat="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 s="1" customForma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 s="1" customFormat="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 s="1" customFormat="1"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2:11" s="1" customFormat="1">
      <c r="B119" s="93"/>
      <c r="C119" s="114"/>
      <c r="D119" s="114"/>
      <c r="E119" s="114"/>
      <c r="F119" s="114"/>
      <c r="G119" s="114"/>
      <c r="H119" s="114"/>
      <c r="I119" s="94"/>
      <c r="J119" s="94"/>
      <c r="K119" s="114"/>
    </row>
    <row r="120" spans="2:11" s="1" customFormat="1">
      <c r="B120" s="93"/>
      <c r="C120" s="114"/>
      <c r="D120" s="114"/>
      <c r="E120" s="114"/>
      <c r="F120" s="114"/>
      <c r="G120" s="114"/>
      <c r="H120" s="114"/>
      <c r="I120" s="94"/>
      <c r="J120" s="94"/>
      <c r="K120" s="114"/>
    </row>
    <row r="121" spans="2:11" s="1" customFormat="1">
      <c r="B121" s="93"/>
      <c r="C121" s="114"/>
      <c r="D121" s="114"/>
      <c r="E121" s="114"/>
      <c r="F121" s="114"/>
      <c r="G121" s="114"/>
      <c r="H121" s="114"/>
      <c r="I121" s="94"/>
      <c r="J121" s="94"/>
      <c r="K121" s="114"/>
    </row>
    <row r="122" spans="2:11" s="1" customFormat="1">
      <c r="B122" s="93"/>
      <c r="C122" s="114"/>
      <c r="D122" s="114"/>
      <c r="E122" s="114"/>
      <c r="F122" s="114"/>
      <c r="G122" s="114"/>
      <c r="H122" s="114"/>
      <c r="I122" s="94"/>
      <c r="J122" s="94"/>
      <c r="K122" s="114"/>
    </row>
    <row r="123" spans="2:11" s="1" customFormat="1">
      <c r="B123" s="93"/>
      <c r="C123" s="114"/>
      <c r="D123" s="114"/>
      <c r="E123" s="114"/>
      <c r="F123" s="114"/>
      <c r="G123" s="114"/>
      <c r="H123" s="114"/>
      <c r="I123" s="94"/>
      <c r="J123" s="94"/>
      <c r="K123" s="114"/>
    </row>
    <row r="124" spans="2:11" s="1" customFormat="1">
      <c r="B124" s="93"/>
      <c r="C124" s="114"/>
      <c r="D124" s="114"/>
      <c r="E124" s="114"/>
      <c r="F124" s="114"/>
      <c r="G124" s="114"/>
      <c r="H124" s="114"/>
      <c r="I124" s="94"/>
      <c r="J124" s="94"/>
      <c r="K124" s="114"/>
    </row>
    <row r="125" spans="2:11" s="1" customFormat="1">
      <c r="B125" s="93"/>
      <c r="C125" s="114"/>
      <c r="D125" s="114"/>
      <c r="E125" s="114"/>
      <c r="F125" s="114"/>
      <c r="G125" s="114"/>
      <c r="H125" s="114"/>
      <c r="I125" s="94"/>
      <c r="J125" s="94"/>
      <c r="K125" s="114"/>
    </row>
    <row r="126" spans="2:11" s="1" customFormat="1">
      <c r="B126" s="93"/>
      <c r="C126" s="114"/>
      <c r="D126" s="114"/>
      <c r="E126" s="114"/>
      <c r="F126" s="114"/>
      <c r="G126" s="114"/>
      <c r="H126" s="114"/>
      <c r="I126" s="94"/>
      <c r="J126" s="94"/>
      <c r="K126" s="114"/>
    </row>
    <row r="127" spans="2:11" s="1" customFormat="1">
      <c r="B127" s="93"/>
      <c r="C127" s="114"/>
      <c r="D127" s="114"/>
      <c r="E127" s="114"/>
      <c r="F127" s="114"/>
      <c r="G127" s="114"/>
      <c r="H127" s="114"/>
      <c r="I127" s="94"/>
      <c r="J127" s="94"/>
      <c r="K127" s="114"/>
    </row>
    <row r="128" spans="2:11" s="1" customFormat="1">
      <c r="B128" s="93"/>
      <c r="C128" s="114"/>
      <c r="D128" s="114"/>
      <c r="E128" s="114"/>
      <c r="F128" s="114"/>
      <c r="G128" s="114"/>
      <c r="H128" s="114"/>
      <c r="I128" s="94"/>
      <c r="J128" s="94"/>
      <c r="K128" s="114"/>
    </row>
    <row r="129" spans="2:11" s="1" customFormat="1">
      <c r="B129" s="94"/>
      <c r="C129" s="114"/>
      <c r="D129" s="114"/>
      <c r="E129" s="114"/>
      <c r="F129" s="114"/>
      <c r="G129" s="114"/>
      <c r="H129" s="114"/>
      <c r="I129" s="94"/>
      <c r="J129" s="94"/>
      <c r="K129" s="94"/>
    </row>
    <row r="130" spans="2:11" s="1" customFormat="1">
      <c r="B130" s="94"/>
      <c r="C130" s="114"/>
      <c r="D130" s="114"/>
      <c r="E130" s="114"/>
      <c r="F130" s="114"/>
      <c r="G130" s="114"/>
      <c r="H130" s="114"/>
      <c r="I130" s="94"/>
      <c r="J130" s="94"/>
      <c r="K130" s="94"/>
    </row>
    <row r="131" spans="2:11" s="1" customFormat="1">
      <c r="B131" s="94"/>
      <c r="C131" s="114"/>
      <c r="D131" s="114"/>
      <c r="E131" s="114"/>
      <c r="F131" s="114"/>
      <c r="G131" s="114"/>
      <c r="H131" s="114"/>
      <c r="I131" s="94"/>
      <c r="J131" s="94"/>
      <c r="K131" s="94"/>
    </row>
    <row r="132" spans="2:11" s="1" customFormat="1">
      <c r="B132" s="94"/>
      <c r="C132" s="114"/>
      <c r="D132" s="114"/>
      <c r="E132" s="114"/>
      <c r="F132" s="114"/>
      <c r="G132" s="114"/>
      <c r="H132" s="114"/>
      <c r="I132" s="94"/>
      <c r="J132" s="94"/>
      <c r="K132" s="94"/>
    </row>
    <row r="133" spans="2:11" s="1" customFormat="1">
      <c r="B133" s="94"/>
      <c r="C133" s="114"/>
      <c r="D133" s="114"/>
      <c r="E133" s="114"/>
      <c r="F133" s="114"/>
      <c r="G133" s="114"/>
      <c r="H133" s="114"/>
      <c r="I133" s="94"/>
      <c r="J133" s="94"/>
      <c r="K133" s="94"/>
    </row>
    <row r="134" spans="2:11" s="1" customFormat="1">
      <c r="B134" s="94"/>
      <c r="C134" s="114"/>
      <c r="D134" s="114"/>
      <c r="E134" s="114"/>
      <c r="F134" s="114"/>
      <c r="G134" s="114"/>
      <c r="H134" s="114"/>
      <c r="I134" s="94"/>
      <c r="J134" s="94"/>
      <c r="K134" s="94"/>
    </row>
    <row r="135" spans="2:11" s="1" customFormat="1">
      <c r="B135" s="94"/>
      <c r="C135" s="114"/>
      <c r="D135" s="114"/>
      <c r="E135" s="114"/>
      <c r="F135" s="114"/>
      <c r="G135" s="114"/>
      <c r="H135" s="114"/>
      <c r="I135" s="94"/>
      <c r="J135" s="94"/>
      <c r="K135" s="94"/>
    </row>
    <row r="136" spans="2:11" s="1" customFormat="1">
      <c r="B136" s="94"/>
      <c r="C136" s="114"/>
      <c r="D136" s="114"/>
      <c r="E136" s="114"/>
      <c r="F136" s="114"/>
      <c r="G136" s="114"/>
      <c r="H136" s="114"/>
      <c r="I136" s="94"/>
      <c r="J136" s="94"/>
      <c r="K136" s="94"/>
    </row>
    <row r="137" spans="2:11" s="1" customFormat="1">
      <c r="B137" s="94"/>
      <c r="C137" s="114"/>
      <c r="D137" s="114"/>
      <c r="E137" s="114"/>
      <c r="F137" s="114"/>
      <c r="G137" s="114"/>
      <c r="H137" s="114"/>
      <c r="I137" s="94"/>
      <c r="J137" s="94"/>
      <c r="K137" s="94"/>
    </row>
    <row r="138" spans="2:11" s="1" customFormat="1">
      <c r="B138" s="94"/>
      <c r="C138" s="114"/>
      <c r="D138" s="114"/>
      <c r="E138" s="114"/>
      <c r="F138" s="114"/>
      <c r="G138" s="114"/>
      <c r="H138" s="114"/>
      <c r="I138" s="94"/>
      <c r="J138" s="94"/>
      <c r="K138" s="94"/>
    </row>
    <row r="139" spans="2:11" s="1" customFormat="1">
      <c r="B139" s="94"/>
      <c r="C139" s="114"/>
      <c r="D139" s="114"/>
      <c r="E139" s="114"/>
      <c r="F139" s="114"/>
      <c r="G139" s="114"/>
      <c r="H139" s="114"/>
      <c r="I139" s="94"/>
      <c r="J139" s="94"/>
      <c r="K139" s="94"/>
    </row>
    <row r="140" spans="2:11" s="1" customFormat="1">
      <c r="B140" s="94"/>
      <c r="C140" s="114"/>
      <c r="D140" s="114"/>
      <c r="E140" s="114"/>
      <c r="F140" s="114"/>
      <c r="G140" s="114"/>
      <c r="H140" s="114"/>
      <c r="I140" s="94"/>
      <c r="J140" s="94"/>
      <c r="K140" s="94"/>
    </row>
    <row r="141" spans="2:11" s="1" customFormat="1">
      <c r="B141" s="94"/>
      <c r="C141" s="114"/>
      <c r="D141" s="114"/>
      <c r="E141" s="114"/>
      <c r="F141" s="114"/>
      <c r="G141" s="114"/>
      <c r="H141" s="114"/>
      <c r="I141" s="94"/>
      <c r="J141" s="94"/>
      <c r="K141" s="94"/>
    </row>
    <row r="142" spans="2:11" s="1" customFormat="1">
      <c r="B142" s="94"/>
      <c r="C142" s="114"/>
      <c r="D142" s="114"/>
      <c r="E142" s="114"/>
      <c r="F142" s="114"/>
      <c r="G142" s="114"/>
      <c r="H142" s="114"/>
      <c r="I142" s="94"/>
      <c r="J142" s="94"/>
      <c r="K142" s="94"/>
    </row>
    <row r="143" spans="2:11" s="1" customFormat="1">
      <c r="B143" s="94"/>
      <c r="C143" s="114"/>
      <c r="D143" s="114"/>
      <c r="E143" s="114"/>
      <c r="F143" s="114"/>
      <c r="G143" s="114"/>
      <c r="H143" s="114"/>
      <c r="I143" s="94"/>
      <c r="J143" s="94"/>
      <c r="K143" s="94"/>
    </row>
    <row r="144" spans="2:11" s="1" customFormat="1">
      <c r="B144" s="94"/>
      <c r="C144" s="114"/>
      <c r="D144" s="114"/>
      <c r="E144" s="114"/>
      <c r="F144" s="114"/>
      <c r="G144" s="114"/>
      <c r="H144" s="114"/>
      <c r="I144" s="94"/>
      <c r="J144" s="94"/>
      <c r="K144" s="94"/>
    </row>
    <row r="145" spans="2:11" s="1" customFormat="1">
      <c r="B145" s="94"/>
      <c r="C145" s="114"/>
      <c r="D145" s="114"/>
      <c r="E145" s="114"/>
      <c r="F145" s="114"/>
      <c r="G145" s="114"/>
      <c r="H145" s="114"/>
      <c r="I145" s="94"/>
      <c r="J145" s="94"/>
      <c r="K145" s="94"/>
    </row>
    <row r="146" spans="2:11" s="1" customFormat="1">
      <c r="B146" s="94"/>
      <c r="C146" s="114"/>
      <c r="D146" s="114"/>
      <c r="E146" s="114"/>
      <c r="F146" s="114"/>
      <c r="G146" s="114"/>
      <c r="H146" s="114"/>
      <c r="I146" s="94"/>
      <c r="J146" s="94"/>
      <c r="K146" s="94"/>
    </row>
    <row r="147" spans="2:11" s="1" customFormat="1">
      <c r="B147" s="94"/>
      <c r="C147" s="114"/>
      <c r="D147" s="114"/>
      <c r="E147" s="114"/>
      <c r="F147" s="114"/>
      <c r="G147" s="114"/>
      <c r="H147" s="114"/>
      <c r="I147" s="94"/>
      <c r="J147" s="94"/>
      <c r="K147" s="94"/>
    </row>
    <row r="148" spans="2:11" s="1" customFormat="1">
      <c r="B148" s="94"/>
      <c r="C148" s="114"/>
      <c r="D148" s="114"/>
      <c r="E148" s="114"/>
      <c r="F148" s="114"/>
      <c r="G148" s="114"/>
      <c r="H148" s="114"/>
      <c r="I148" s="94"/>
      <c r="J148" s="94"/>
      <c r="K148" s="94"/>
    </row>
    <row r="149" spans="2:11" s="1" customFormat="1">
      <c r="B149" s="94"/>
      <c r="C149" s="114"/>
      <c r="D149" s="114"/>
      <c r="E149" s="114"/>
      <c r="F149" s="114"/>
      <c r="G149" s="114"/>
      <c r="H149" s="114"/>
      <c r="I149" s="94"/>
      <c r="J149" s="94"/>
      <c r="K149" s="94"/>
    </row>
    <row r="150" spans="2:11" s="1" customFormat="1">
      <c r="B150" s="94"/>
      <c r="C150" s="114"/>
      <c r="D150" s="114"/>
      <c r="E150" s="114"/>
      <c r="F150" s="114"/>
      <c r="G150" s="114"/>
      <c r="H150" s="114"/>
      <c r="I150" s="94"/>
      <c r="J150" s="94"/>
      <c r="K150" s="94"/>
    </row>
    <row r="151" spans="2:11" s="1" customFormat="1">
      <c r="B151" s="94"/>
      <c r="C151" s="114"/>
      <c r="D151" s="114"/>
      <c r="E151" s="114"/>
      <c r="F151" s="114"/>
      <c r="G151" s="114"/>
      <c r="H151" s="114"/>
      <c r="I151" s="94"/>
      <c r="J151" s="94"/>
      <c r="K151" s="94"/>
    </row>
    <row r="152" spans="2:11" s="1" customFormat="1">
      <c r="B152" s="94"/>
      <c r="C152" s="114"/>
      <c r="D152" s="114"/>
      <c r="E152" s="114"/>
      <c r="F152" s="114"/>
      <c r="G152" s="114"/>
      <c r="H152" s="114"/>
      <c r="I152" s="94"/>
      <c r="J152" s="94"/>
      <c r="K152" s="94"/>
    </row>
    <row r="153" spans="2:11" s="1" customFormat="1">
      <c r="B153" s="94"/>
      <c r="C153" s="114"/>
      <c r="D153" s="114"/>
      <c r="E153" s="114"/>
      <c r="F153" s="114"/>
      <c r="G153" s="114"/>
      <c r="H153" s="114"/>
      <c r="I153" s="94"/>
      <c r="J153" s="94"/>
      <c r="K153" s="94"/>
    </row>
    <row r="154" spans="2:11" s="1" customFormat="1">
      <c r="B154" s="94"/>
      <c r="C154" s="114"/>
      <c r="D154" s="114"/>
      <c r="E154" s="114"/>
      <c r="F154" s="114"/>
      <c r="G154" s="114"/>
      <c r="H154" s="114"/>
      <c r="I154" s="94"/>
      <c r="J154" s="94"/>
      <c r="K154" s="94"/>
    </row>
    <row r="155" spans="2:11" s="1" customFormat="1">
      <c r="B155" s="94"/>
      <c r="C155" s="114"/>
      <c r="D155" s="114"/>
      <c r="E155" s="114"/>
      <c r="F155" s="114"/>
      <c r="G155" s="114"/>
      <c r="H155" s="114"/>
      <c r="I155" s="94"/>
      <c r="J155" s="94"/>
      <c r="K155" s="94"/>
    </row>
    <row r="156" spans="2:11" s="1" customFormat="1">
      <c r="B156" s="94"/>
      <c r="C156" s="114"/>
      <c r="D156" s="114"/>
      <c r="E156" s="114"/>
      <c r="F156" s="114"/>
      <c r="G156" s="114"/>
      <c r="H156" s="114"/>
      <c r="I156" s="94"/>
      <c r="J156" s="94"/>
      <c r="K156" s="94"/>
    </row>
    <row r="157" spans="2:11" s="1" customFormat="1">
      <c r="B157" s="94"/>
      <c r="C157" s="114"/>
      <c r="D157" s="114"/>
      <c r="E157" s="114"/>
      <c r="F157" s="114"/>
      <c r="G157" s="114"/>
      <c r="H157" s="114"/>
      <c r="I157" s="94"/>
      <c r="J157" s="94"/>
      <c r="K157" s="94"/>
    </row>
    <row r="158" spans="2:11" s="1" customFormat="1">
      <c r="B158" s="94"/>
      <c r="C158" s="114"/>
      <c r="D158" s="114"/>
      <c r="E158" s="114"/>
      <c r="F158" s="114"/>
      <c r="G158" s="114"/>
      <c r="H158" s="114"/>
      <c r="I158" s="94"/>
      <c r="J158" s="94"/>
      <c r="K158" s="94"/>
    </row>
    <row r="159" spans="2:11" s="1" customFormat="1">
      <c r="B159" s="94"/>
      <c r="C159" s="114"/>
      <c r="D159" s="114"/>
      <c r="E159" s="114"/>
      <c r="F159" s="114"/>
      <c r="G159" s="114"/>
      <c r="H159" s="114"/>
      <c r="I159" s="94"/>
      <c r="J159" s="94"/>
      <c r="K159" s="94"/>
    </row>
    <row r="160" spans="2:11" s="1" customFormat="1">
      <c r="B160" s="94"/>
      <c r="C160" s="114"/>
      <c r="D160" s="114"/>
      <c r="E160" s="114"/>
      <c r="F160" s="114"/>
      <c r="G160" s="114"/>
      <c r="H160" s="114"/>
      <c r="I160" s="94"/>
      <c r="J160" s="94"/>
      <c r="K160" s="94"/>
    </row>
    <row r="161" spans="2:11" s="1" customFormat="1">
      <c r="B161" s="94"/>
      <c r="C161" s="114"/>
      <c r="D161" s="114"/>
      <c r="E161" s="114"/>
      <c r="F161" s="114"/>
      <c r="G161" s="114"/>
      <c r="H161" s="114"/>
      <c r="I161" s="94"/>
      <c r="J161" s="94"/>
      <c r="K161" s="94"/>
    </row>
    <row r="162" spans="2:11" s="1" customFormat="1">
      <c r="B162" s="94"/>
      <c r="C162" s="114"/>
      <c r="D162" s="114"/>
      <c r="E162" s="114"/>
      <c r="F162" s="114"/>
      <c r="G162" s="114"/>
      <c r="H162" s="114"/>
      <c r="I162" s="94"/>
      <c r="J162" s="94"/>
      <c r="K162" s="94"/>
    </row>
    <row r="163" spans="2:11" s="1" customFormat="1">
      <c r="B163" s="94"/>
      <c r="C163" s="114"/>
      <c r="D163" s="114"/>
      <c r="E163" s="114"/>
      <c r="F163" s="114"/>
      <c r="G163" s="114"/>
      <c r="H163" s="114"/>
      <c r="I163" s="94"/>
      <c r="J163" s="94"/>
      <c r="K163" s="94"/>
    </row>
    <row r="164" spans="2:11" s="1" customFormat="1">
      <c r="B164" s="94"/>
      <c r="C164" s="114"/>
      <c r="D164" s="114"/>
      <c r="E164" s="114"/>
      <c r="F164" s="114"/>
      <c r="G164" s="114"/>
      <c r="H164" s="114"/>
      <c r="I164" s="94"/>
      <c r="J164" s="94"/>
      <c r="K164" s="94"/>
    </row>
    <row r="165" spans="2:11" s="1" customFormat="1">
      <c r="B165" s="94"/>
      <c r="C165" s="114"/>
      <c r="D165" s="114"/>
      <c r="E165" s="114"/>
      <c r="F165" s="114"/>
      <c r="G165" s="114"/>
      <c r="H165" s="114"/>
      <c r="I165" s="94"/>
      <c r="J165" s="94"/>
      <c r="K165" s="94"/>
    </row>
    <row r="166" spans="2:11" s="1" customFormat="1">
      <c r="B166" s="94"/>
      <c r="C166" s="114"/>
      <c r="D166" s="114"/>
      <c r="E166" s="114"/>
      <c r="F166" s="114"/>
      <c r="G166" s="114"/>
      <c r="H166" s="114"/>
      <c r="I166" s="94"/>
      <c r="J166" s="94"/>
      <c r="K166" s="94"/>
    </row>
    <row r="167" spans="2:11" s="1" customFormat="1">
      <c r="B167" s="94"/>
      <c r="C167" s="114"/>
      <c r="D167" s="114"/>
      <c r="E167" s="114"/>
      <c r="F167" s="114"/>
      <c r="G167" s="114"/>
      <c r="H167" s="114"/>
      <c r="I167" s="94"/>
      <c r="J167" s="94"/>
      <c r="K167" s="94"/>
    </row>
    <row r="168" spans="2:11" s="1" customFormat="1">
      <c r="B168" s="94"/>
      <c r="C168" s="114"/>
      <c r="D168" s="114"/>
      <c r="E168" s="114"/>
      <c r="F168" s="114"/>
      <c r="G168" s="114"/>
      <c r="H168" s="114"/>
      <c r="I168" s="94"/>
      <c r="J168" s="94"/>
      <c r="K168" s="94"/>
    </row>
    <row r="169" spans="2:11" s="1" customFormat="1">
      <c r="B169" s="94"/>
      <c r="C169" s="114"/>
      <c r="D169" s="114"/>
      <c r="E169" s="114"/>
      <c r="F169" s="114"/>
      <c r="G169" s="114"/>
      <c r="H169" s="114"/>
      <c r="I169" s="94"/>
      <c r="J169" s="94"/>
      <c r="K169" s="94"/>
    </row>
    <row r="170" spans="2:11" s="1" customFormat="1">
      <c r="B170" s="94"/>
      <c r="C170" s="114"/>
      <c r="D170" s="114"/>
      <c r="E170" s="114"/>
      <c r="F170" s="114"/>
      <c r="G170" s="114"/>
      <c r="H170" s="114"/>
      <c r="I170" s="94"/>
      <c r="J170" s="94"/>
      <c r="K170" s="94"/>
    </row>
    <row r="171" spans="2:11" s="1" customFormat="1">
      <c r="B171" s="94"/>
      <c r="C171" s="114"/>
      <c r="D171" s="114"/>
      <c r="E171" s="114"/>
      <c r="F171" s="114"/>
      <c r="G171" s="114"/>
      <c r="H171" s="114"/>
      <c r="I171" s="94"/>
      <c r="J171" s="94"/>
      <c r="K171" s="94"/>
    </row>
    <row r="172" spans="2:11" s="1" customFormat="1">
      <c r="B172" s="94"/>
      <c r="C172" s="114"/>
      <c r="D172" s="114"/>
      <c r="E172" s="114"/>
      <c r="F172" s="114"/>
      <c r="G172" s="114"/>
      <c r="H172" s="114"/>
      <c r="I172" s="94"/>
      <c r="J172" s="94"/>
      <c r="K172" s="94"/>
    </row>
    <row r="173" spans="2:11" s="1" customFormat="1">
      <c r="B173" s="94"/>
      <c r="C173" s="114"/>
      <c r="D173" s="114"/>
      <c r="E173" s="114"/>
      <c r="F173" s="114"/>
      <c r="G173" s="114"/>
      <c r="H173" s="114"/>
      <c r="I173" s="94"/>
      <c r="J173" s="94"/>
      <c r="K173" s="94"/>
    </row>
    <row r="174" spans="2:11" s="1" customFormat="1">
      <c r="B174" s="94"/>
      <c r="C174" s="114"/>
      <c r="D174" s="114"/>
      <c r="E174" s="114"/>
      <c r="F174" s="114"/>
      <c r="G174" s="114"/>
      <c r="H174" s="114"/>
      <c r="I174" s="94"/>
      <c r="J174" s="94"/>
      <c r="K174" s="94"/>
    </row>
    <row r="175" spans="2:11" s="1" customFormat="1">
      <c r="B175" s="94"/>
      <c r="C175" s="114"/>
      <c r="D175" s="114"/>
      <c r="E175" s="114"/>
      <c r="F175" s="114"/>
      <c r="G175" s="114"/>
      <c r="H175" s="114"/>
      <c r="I175" s="94"/>
      <c r="J175" s="94"/>
      <c r="K175" s="94"/>
    </row>
    <row r="176" spans="2:11" s="1" customFormat="1">
      <c r="B176" s="94"/>
      <c r="C176" s="114"/>
      <c r="D176" s="114"/>
      <c r="E176" s="114"/>
      <c r="F176" s="114"/>
      <c r="G176" s="114"/>
      <c r="H176" s="114"/>
      <c r="I176" s="94"/>
      <c r="J176" s="94"/>
      <c r="K176" s="94"/>
    </row>
    <row r="177" spans="2:11" s="1" customFormat="1">
      <c r="B177" s="94"/>
      <c r="C177" s="114"/>
      <c r="D177" s="114"/>
      <c r="E177" s="114"/>
      <c r="F177" s="114"/>
      <c r="G177" s="114"/>
      <c r="H177" s="114"/>
      <c r="I177" s="94"/>
      <c r="J177" s="94"/>
      <c r="K177" s="94"/>
    </row>
    <row r="178" spans="2:11" s="1" customFormat="1">
      <c r="B178" s="94"/>
      <c r="C178" s="114"/>
      <c r="D178" s="114"/>
      <c r="E178" s="114"/>
      <c r="F178" s="114"/>
      <c r="G178" s="114"/>
      <c r="H178" s="114"/>
      <c r="I178" s="94"/>
      <c r="J178" s="94"/>
      <c r="K178" s="94"/>
    </row>
    <row r="179" spans="2:11" s="1" customFormat="1">
      <c r="B179" s="94"/>
      <c r="C179" s="114"/>
      <c r="D179" s="114"/>
      <c r="E179" s="114"/>
      <c r="F179" s="114"/>
      <c r="G179" s="114"/>
      <c r="H179" s="114"/>
      <c r="I179" s="94"/>
      <c r="J179" s="94"/>
      <c r="K179" s="94"/>
    </row>
    <row r="180" spans="2:11" s="1" customFormat="1">
      <c r="B180" s="94"/>
      <c r="C180" s="114"/>
      <c r="D180" s="114"/>
      <c r="E180" s="114"/>
      <c r="F180" s="114"/>
      <c r="G180" s="114"/>
      <c r="H180" s="114"/>
      <c r="I180" s="94"/>
      <c r="J180" s="94"/>
      <c r="K180" s="94"/>
    </row>
    <row r="181" spans="2:11" s="1" customFormat="1">
      <c r="B181" s="94"/>
      <c r="C181" s="114"/>
      <c r="D181" s="114"/>
      <c r="E181" s="114"/>
      <c r="F181" s="114"/>
      <c r="G181" s="114"/>
      <c r="H181" s="114"/>
      <c r="I181" s="94"/>
      <c r="J181" s="94"/>
      <c r="K181" s="94"/>
    </row>
    <row r="182" spans="2:11" s="1" customFormat="1">
      <c r="B182" s="94"/>
      <c r="C182" s="114"/>
      <c r="D182" s="114"/>
      <c r="E182" s="114"/>
      <c r="F182" s="114"/>
      <c r="G182" s="114"/>
      <c r="H182" s="114"/>
      <c r="I182" s="94"/>
      <c r="J182" s="94"/>
      <c r="K182" s="94"/>
    </row>
    <row r="183" spans="2:11" s="1" customFormat="1">
      <c r="B183" s="94"/>
      <c r="C183" s="114"/>
      <c r="D183" s="114"/>
      <c r="E183" s="114"/>
      <c r="F183" s="114"/>
      <c r="G183" s="114"/>
      <c r="H183" s="114"/>
      <c r="I183" s="94"/>
      <c r="J183" s="94"/>
      <c r="K183" s="94"/>
    </row>
    <row r="184" spans="2:11" s="1" customFormat="1">
      <c r="B184" s="94"/>
      <c r="C184" s="114"/>
      <c r="D184" s="114"/>
      <c r="E184" s="114"/>
      <c r="F184" s="114"/>
      <c r="G184" s="114"/>
      <c r="H184" s="114"/>
      <c r="I184" s="94"/>
      <c r="J184" s="94"/>
      <c r="K184" s="94"/>
    </row>
    <row r="185" spans="2:11" s="1" customFormat="1">
      <c r="B185" s="94"/>
      <c r="C185" s="114"/>
      <c r="D185" s="114"/>
      <c r="E185" s="114"/>
      <c r="F185" s="114"/>
      <c r="G185" s="114"/>
      <c r="H185" s="114"/>
      <c r="I185" s="94"/>
      <c r="J185" s="94"/>
      <c r="K185" s="94"/>
    </row>
    <row r="186" spans="2:11" s="1" customFormat="1">
      <c r="B186" s="94"/>
      <c r="C186" s="114"/>
      <c r="D186" s="114"/>
      <c r="E186" s="114"/>
      <c r="F186" s="114"/>
      <c r="G186" s="114"/>
      <c r="H186" s="114"/>
      <c r="I186" s="94"/>
      <c r="J186" s="94"/>
      <c r="K186" s="94"/>
    </row>
    <row r="187" spans="2:11" s="1" customFormat="1">
      <c r="B187" s="94"/>
      <c r="C187" s="114"/>
      <c r="D187" s="114"/>
      <c r="E187" s="114"/>
      <c r="F187" s="114"/>
      <c r="G187" s="114"/>
      <c r="H187" s="114"/>
      <c r="I187" s="94"/>
      <c r="J187" s="94"/>
      <c r="K187" s="94"/>
    </row>
    <row r="188" spans="2:11" s="1" customFormat="1">
      <c r="B188" s="94"/>
      <c r="C188" s="114"/>
      <c r="D188" s="114"/>
      <c r="E188" s="114"/>
      <c r="F188" s="114"/>
      <c r="G188" s="114"/>
      <c r="H188" s="114"/>
      <c r="I188" s="94"/>
      <c r="J188" s="94"/>
      <c r="K188" s="94"/>
    </row>
    <row r="189" spans="2:11" s="1" customFormat="1">
      <c r="B189" s="94"/>
      <c r="C189" s="114"/>
      <c r="D189" s="114"/>
      <c r="E189" s="114"/>
      <c r="F189" s="114"/>
      <c r="G189" s="114"/>
      <c r="H189" s="114"/>
      <c r="I189" s="94"/>
      <c r="J189" s="94"/>
      <c r="K189" s="94"/>
    </row>
    <row r="190" spans="2:11" s="1" customFormat="1">
      <c r="B190" s="94"/>
      <c r="C190" s="114"/>
      <c r="D190" s="114"/>
      <c r="E190" s="114"/>
      <c r="F190" s="114"/>
      <c r="G190" s="114"/>
      <c r="H190" s="114"/>
      <c r="I190" s="94"/>
      <c r="J190" s="94"/>
      <c r="K190" s="94"/>
    </row>
    <row r="191" spans="2:11" s="1" customFormat="1">
      <c r="B191" s="94"/>
      <c r="C191" s="114"/>
      <c r="D191" s="114"/>
      <c r="E191" s="114"/>
      <c r="F191" s="114"/>
      <c r="G191" s="114"/>
      <c r="H191" s="114"/>
      <c r="I191" s="94"/>
      <c r="J191" s="94"/>
      <c r="K191" s="94"/>
    </row>
    <row r="192" spans="2:11" s="1" customFormat="1">
      <c r="B192" s="94"/>
      <c r="C192" s="114"/>
      <c r="D192" s="114"/>
      <c r="E192" s="114"/>
      <c r="F192" s="114"/>
      <c r="G192" s="114"/>
      <c r="H192" s="114"/>
      <c r="I192" s="94"/>
      <c r="J192" s="94"/>
      <c r="K192" s="94"/>
    </row>
    <row r="193" spans="2:11" s="1" customFormat="1">
      <c r="B193" s="94"/>
      <c r="C193" s="114"/>
      <c r="D193" s="114"/>
      <c r="E193" s="114"/>
      <c r="F193" s="114"/>
      <c r="G193" s="114"/>
      <c r="H193" s="114"/>
      <c r="I193" s="94"/>
      <c r="J193" s="94"/>
      <c r="K193" s="94"/>
    </row>
    <row r="194" spans="2:11" s="1" customFormat="1">
      <c r="B194" s="94"/>
      <c r="C194" s="114"/>
      <c r="D194" s="114"/>
      <c r="E194" s="114"/>
      <c r="F194" s="114"/>
      <c r="G194" s="114"/>
      <c r="H194" s="114"/>
      <c r="I194" s="94"/>
      <c r="J194" s="94"/>
      <c r="K194" s="94"/>
    </row>
    <row r="195" spans="2:11" s="1" customFormat="1">
      <c r="B195" s="94"/>
      <c r="C195" s="114"/>
      <c r="D195" s="114"/>
      <c r="E195" s="114"/>
      <c r="F195" s="114"/>
      <c r="G195" s="114"/>
      <c r="H195" s="114"/>
      <c r="I195" s="94"/>
      <c r="J195" s="94"/>
      <c r="K195" s="94"/>
    </row>
    <row r="196" spans="2:11" s="1" customFormat="1">
      <c r="B196" s="94"/>
      <c r="C196" s="114"/>
      <c r="D196" s="114"/>
      <c r="E196" s="114"/>
      <c r="F196" s="114"/>
      <c r="G196" s="114"/>
      <c r="H196" s="114"/>
      <c r="I196" s="94"/>
      <c r="J196" s="94"/>
      <c r="K196" s="94"/>
    </row>
    <row r="197" spans="2:11" s="1" customFormat="1">
      <c r="B197" s="94"/>
      <c r="C197" s="114"/>
      <c r="D197" s="114"/>
      <c r="E197" s="114"/>
      <c r="F197" s="114"/>
      <c r="G197" s="114"/>
      <c r="H197" s="114"/>
      <c r="I197" s="94"/>
      <c r="J197" s="94"/>
      <c r="K197" s="94"/>
    </row>
    <row r="198" spans="2:11" s="1" customFormat="1">
      <c r="B198" s="94"/>
      <c r="C198" s="114"/>
      <c r="D198" s="114"/>
      <c r="E198" s="114"/>
      <c r="F198" s="114"/>
      <c r="G198" s="114"/>
      <c r="H198" s="114"/>
      <c r="I198" s="94"/>
      <c r="J198" s="94"/>
      <c r="K198" s="94"/>
    </row>
    <row r="199" spans="2:11" s="1" customFormat="1">
      <c r="B199" s="94"/>
      <c r="C199" s="114"/>
      <c r="D199" s="114"/>
      <c r="E199" s="114"/>
      <c r="F199" s="114"/>
      <c r="G199" s="114"/>
      <c r="H199" s="114"/>
      <c r="I199" s="94"/>
      <c r="J199" s="94"/>
      <c r="K199" s="94"/>
    </row>
    <row r="200" spans="2:11" s="1" customFormat="1">
      <c r="B200" s="94"/>
      <c r="C200" s="114"/>
      <c r="D200" s="114"/>
      <c r="E200" s="114"/>
      <c r="F200" s="114"/>
      <c r="G200" s="114"/>
      <c r="H200" s="114"/>
      <c r="I200" s="94"/>
      <c r="J200" s="94"/>
      <c r="K200" s="94"/>
    </row>
    <row r="201" spans="2:11" s="1" customFormat="1">
      <c r="B201" s="94"/>
      <c r="C201" s="114"/>
      <c r="D201" s="114"/>
      <c r="E201" s="114"/>
      <c r="F201" s="114"/>
      <c r="G201" s="114"/>
      <c r="H201" s="114"/>
      <c r="I201" s="94"/>
      <c r="J201" s="94"/>
      <c r="K201" s="94"/>
    </row>
    <row r="202" spans="2:11" s="1" customFormat="1">
      <c r="B202" s="94"/>
      <c r="C202" s="114"/>
      <c r="D202" s="114"/>
      <c r="E202" s="114"/>
      <c r="F202" s="114"/>
      <c r="G202" s="114"/>
      <c r="H202" s="114"/>
      <c r="I202" s="94"/>
      <c r="J202" s="94"/>
      <c r="K202" s="94"/>
    </row>
    <row r="203" spans="2:11" s="1" customFormat="1">
      <c r="B203" s="94"/>
      <c r="C203" s="114"/>
      <c r="D203" s="114"/>
      <c r="E203" s="114"/>
      <c r="F203" s="114"/>
      <c r="G203" s="114"/>
      <c r="H203" s="114"/>
      <c r="I203" s="94"/>
      <c r="J203" s="94"/>
      <c r="K203" s="94"/>
    </row>
    <row r="204" spans="2:11" s="1" customFormat="1">
      <c r="B204" s="94"/>
      <c r="C204" s="114"/>
      <c r="D204" s="114"/>
      <c r="E204" s="114"/>
      <c r="F204" s="114"/>
      <c r="G204" s="114"/>
      <c r="H204" s="114"/>
      <c r="I204" s="94"/>
      <c r="J204" s="94"/>
      <c r="K204" s="94"/>
    </row>
    <row r="205" spans="2:11" s="1" customFormat="1">
      <c r="B205" s="94"/>
      <c r="C205" s="114"/>
      <c r="D205" s="114"/>
      <c r="E205" s="114"/>
      <c r="F205" s="114"/>
      <c r="G205" s="114"/>
      <c r="H205" s="114"/>
      <c r="I205" s="94"/>
      <c r="J205" s="94"/>
      <c r="K205" s="94"/>
    </row>
    <row r="206" spans="2:11" s="1" customFormat="1">
      <c r="B206" s="94"/>
      <c r="C206" s="114"/>
      <c r="D206" s="114"/>
      <c r="E206" s="114"/>
      <c r="F206" s="114"/>
      <c r="G206" s="114"/>
      <c r="H206" s="114"/>
      <c r="I206" s="94"/>
      <c r="J206" s="94"/>
      <c r="K206" s="94"/>
    </row>
    <row r="207" spans="2:11" s="1" customFormat="1">
      <c r="B207" s="94"/>
      <c r="C207" s="114"/>
      <c r="D207" s="114"/>
      <c r="E207" s="114"/>
      <c r="F207" s="114"/>
      <c r="G207" s="114"/>
      <c r="H207" s="114"/>
      <c r="I207" s="94"/>
      <c r="J207" s="94"/>
      <c r="K207" s="94"/>
    </row>
    <row r="208" spans="2:11" s="1" customFormat="1">
      <c r="B208" s="94"/>
      <c r="C208" s="114"/>
      <c r="D208" s="114"/>
      <c r="E208" s="114"/>
      <c r="F208" s="114"/>
      <c r="G208" s="114"/>
      <c r="H208" s="114"/>
      <c r="I208" s="94"/>
      <c r="J208" s="94"/>
      <c r="K208" s="94"/>
    </row>
    <row r="209" spans="2:11" s="1" customFormat="1">
      <c r="B209" s="94"/>
      <c r="C209" s="114"/>
      <c r="D209" s="114"/>
      <c r="E209" s="114"/>
      <c r="F209" s="114"/>
      <c r="G209" s="114"/>
      <c r="H209" s="114"/>
      <c r="I209" s="94"/>
      <c r="J209" s="94"/>
      <c r="K209" s="94"/>
    </row>
    <row r="210" spans="2:11" s="1" customFormat="1">
      <c r="B210" s="94"/>
      <c r="C210" s="114"/>
      <c r="D210" s="114"/>
      <c r="E210" s="114"/>
      <c r="F210" s="114"/>
      <c r="G210" s="114"/>
      <c r="H210" s="114"/>
      <c r="I210" s="94"/>
      <c r="J210" s="94"/>
      <c r="K210" s="94"/>
    </row>
    <row r="211" spans="2:11" s="1" customFormat="1">
      <c r="B211" s="94"/>
      <c r="C211" s="114"/>
      <c r="D211" s="114"/>
      <c r="E211" s="114"/>
      <c r="F211" s="114"/>
      <c r="G211" s="114"/>
      <c r="H211" s="114"/>
      <c r="I211" s="94"/>
      <c r="J211" s="94"/>
      <c r="K211" s="94"/>
    </row>
    <row r="212" spans="2:11" s="1" customFormat="1">
      <c r="B212" s="94"/>
      <c r="C212" s="114"/>
      <c r="D212" s="114"/>
      <c r="E212" s="114"/>
      <c r="F212" s="114"/>
      <c r="G212" s="114"/>
      <c r="H212" s="114"/>
      <c r="I212" s="94"/>
      <c r="J212" s="94"/>
      <c r="K212" s="94"/>
    </row>
    <row r="213" spans="2:11" s="1" customFormat="1">
      <c r="B213" s="94"/>
      <c r="C213" s="114"/>
      <c r="D213" s="114"/>
      <c r="E213" s="114"/>
      <c r="F213" s="114"/>
      <c r="G213" s="114"/>
      <c r="H213" s="114"/>
      <c r="I213" s="94"/>
      <c r="J213" s="94"/>
      <c r="K213" s="94"/>
    </row>
    <row r="214" spans="2:11" s="1" customFormat="1">
      <c r="B214" s="94"/>
      <c r="C214" s="114"/>
      <c r="D214" s="114"/>
      <c r="E214" s="114"/>
      <c r="F214" s="114"/>
      <c r="G214" s="114"/>
      <c r="H214" s="114"/>
      <c r="I214" s="94"/>
      <c r="J214" s="94"/>
      <c r="K214" s="94"/>
    </row>
    <row r="215" spans="2:11" s="1" customFormat="1">
      <c r="B215" s="94"/>
      <c r="C215" s="114"/>
      <c r="D215" s="114"/>
      <c r="E215" s="114"/>
      <c r="F215" s="114"/>
      <c r="G215" s="114"/>
      <c r="H215" s="114"/>
      <c r="I215" s="94"/>
      <c r="J215" s="94"/>
      <c r="K215" s="94"/>
    </row>
    <row r="216" spans="2:11" s="1" customFormat="1">
      <c r="B216" s="94"/>
      <c r="C216" s="114"/>
      <c r="D216" s="114"/>
      <c r="E216" s="114"/>
      <c r="F216" s="114"/>
      <c r="G216" s="114"/>
      <c r="H216" s="114"/>
      <c r="I216" s="94"/>
      <c r="J216" s="94"/>
      <c r="K216" s="94"/>
    </row>
    <row r="217" spans="2:11" s="1" customFormat="1">
      <c r="B217" s="94"/>
      <c r="C217" s="114"/>
      <c r="D217" s="114"/>
      <c r="E217" s="114"/>
      <c r="F217" s="114"/>
      <c r="G217" s="114"/>
      <c r="H217" s="114"/>
      <c r="I217" s="94"/>
      <c r="J217" s="94"/>
      <c r="K217" s="94"/>
    </row>
    <row r="218" spans="2:11" s="1" customFormat="1">
      <c r="B218" s="94"/>
      <c r="C218" s="114"/>
      <c r="D218" s="114"/>
      <c r="E218" s="114"/>
      <c r="F218" s="114"/>
      <c r="G218" s="114"/>
      <c r="H218" s="114"/>
      <c r="I218" s="94"/>
      <c r="J218" s="94"/>
      <c r="K218" s="94"/>
    </row>
    <row r="219" spans="2:11" s="1" customFormat="1">
      <c r="B219" s="94"/>
      <c r="C219" s="114"/>
      <c r="D219" s="114"/>
      <c r="E219" s="114"/>
      <c r="F219" s="114"/>
      <c r="G219" s="114"/>
      <c r="H219" s="114"/>
      <c r="I219" s="94"/>
      <c r="J219" s="94"/>
      <c r="K219" s="94"/>
    </row>
    <row r="220" spans="2:11" s="1" customFormat="1">
      <c r="B220" s="94"/>
      <c r="C220" s="114"/>
      <c r="D220" s="114"/>
      <c r="E220" s="114"/>
      <c r="F220" s="114"/>
      <c r="G220" s="114"/>
      <c r="H220" s="114"/>
      <c r="I220" s="94"/>
      <c r="J220" s="94"/>
      <c r="K220" s="94"/>
    </row>
    <row r="221" spans="2:11" s="1" customFormat="1">
      <c r="B221" s="94"/>
      <c r="C221" s="114"/>
      <c r="D221" s="114"/>
      <c r="E221" s="114"/>
      <c r="F221" s="114"/>
      <c r="G221" s="114"/>
      <c r="H221" s="114"/>
      <c r="I221" s="94"/>
      <c r="J221" s="94"/>
      <c r="K221" s="94"/>
    </row>
    <row r="222" spans="2:11" s="1" customFormat="1">
      <c r="B222" s="94"/>
      <c r="C222" s="114"/>
      <c r="D222" s="114"/>
      <c r="E222" s="114"/>
      <c r="F222" s="114"/>
      <c r="G222" s="114"/>
      <c r="H222" s="114"/>
      <c r="I222" s="94"/>
      <c r="J222" s="94"/>
      <c r="K222" s="94"/>
    </row>
    <row r="223" spans="2:11" s="1" customFormat="1">
      <c r="B223" s="94"/>
      <c r="C223" s="114"/>
      <c r="D223" s="114"/>
      <c r="E223" s="114"/>
      <c r="F223" s="114"/>
      <c r="G223" s="114"/>
      <c r="H223" s="114"/>
      <c r="I223" s="94"/>
      <c r="J223" s="94"/>
      <c r="K223" s="94"/>
    </row>
    <row r="224" spans="2:11" s="1" customFormat="1">
      <c r="B224" s="94"/>
      <c r="C224" s="114"/>
      <c r="D224" s="114"/>
      <c r="E224" s="114"/>
      <c r="F224" s="114"/>
      <c r="G224" s="114"/>
      <c r="H224" s="114"/>
      <c r="I224" s="94"/>
      <c r="J224" s="94"/>
      <c r="K224" s="94"/>
    </row>
    <row r="225" spans="2:11" s="1" customFormat="1">
      <c r="B225" s="94"/>
      <c r="C225" s="114"/>
      <c r="D225" s="114"/>
      <c r="E225" s="114"/>
      <c r="F225" s="114"/>
      <c r="G225" s="114"/>
      <c r="H225" s="114"/>
      <c r="I225" s="94"/>
      <c r="J225" s="94"/>
      <c r="K225" s="94"/>
    </row>
    <row r="226" spans="2:11" s="1" customFormat="1">
      <c r="B226" s="94"/>
      <c r="C226" s="114"/>
      <c r="D226" s="114"/>
      <c r="E226" s="114"/>
      <c r="F226" s="114"/>
      <c r="G226" s="114"/>
      <c r="H226" s="114"/>
      <c r="I226" s="94"/>
      <c r="J226" s="94"/>
      <c r="K226" s="94"/>
    </row>
    <row r="227" spans="2:11" s="1" customFormat="1">
      <c r="B227" s="94"/>
      <c r="C227" s="114"/>
      <c r="D227" s="114"/>
      <c r="E227" s="114"/>
      <c r="F227" s="114"/>
      <c r="G227" s="114"/>
      <c r="H227" s="114"/>
      <c r="I227" s="94"/>
      <c r="J227" s="94"/>
      <c r="K227" s="94"/>
    </row>
    <row r="228" spans="2:11" s="1" customFormat="1">
      <c r="B228" s="94"/>
      <c r="C228" s="114"/>
      <c r="D228" s="114"/>
      <c r="E228" s="114"/>
      <c r="F228" s="114"/>
      <c r="G228" s="114"/>
      <c r="H228" s="114"/>
      <c r="I228" s="94"/>
      <c r="J228" s="94"/>
      <c r="K228" s="94"/>
    </row>
    <row r="229" spans="2:11" s="1" customFormat="1">
      <c r="B229" s="94"/>
      <c r="C229" s="114"/>
      <c r="D229" s="114"/>
      <c r="E229" s="114"/>
      <c r="F229" s="114"/>
      <c r="G229" s="114"/>
      <c r="H229" s="114"/>
      <c r="I229" s="94"/>
      <c r="J229" s="94"/>
      <c r="K229" s="94"/>
    </row>
    <row r="230" spans="2:11" s="1" customFormat="1">
      <c r="B230" s="94"/>
      <c r="C230" s="114"/>
      <c r="D230" s="114"/>
      <c r="E230" s="114"/>
      <c r="F230" s="114"/>
      <c r="G230" s="114"/>
      <c r="H230" s="114"/>
      <c r="I230" s="94"/>
      <c r="J230" s="94"/>
      <c r="K230" s="94"/>
    </row>
    <row r="231" spans="2:11" s="1" customFormat="1">
      <c r="B231" s="94"/>
      <c r="C231" s="114"/>
      <c r="D231" s="114"/>
      <c r="E231" s="114"/>
      <c r="F231" s="114"/>
      <c r="G231" s="114"/>
      <c r="H231" s="114"/>
      <c r="I231" s="94"/>
      <c r="J231" s="94"/>
      <c r="K231" s="94"/>
    </row>
    <row r="232" spans="2:11" s="1" customFormat="1">
      <c r="B232" s="94"/>
      <c r="C232" s="114"/>
      <c r="D232" s="114"/>
      <c r="E232" s="114"/>
      <c r="F232" s="114"/>
      <c r="G232" s="114"/>
      <c r="H232" s="114"/>
      <c r="I232" s="94"/>
      <c r="J232" s="94"/>
      <c r="K232" s="94"/>
    </row>
    <row r="233" spans="2:11" s="1" customFormat="1">
      <c r="B233" s="94"/>
      <c r="C233" s="114"/>
      <c r="D233" s="114"/>
      <c r="E233" s="114"/>
      <c r="F233" s="114"/>
      <c r="G233" s="114"/>
      <c r="H233" s="114"/>
      <c r="I233" s="94"/>
      <c r="J233" s="94"/>
      <c r="K233" s="94"/>
    </row>
    <row r="234" spans="2:11" s="1" customFormat="1">
      <c r="B234" s="94"/>
      <c r="C234" s="114"/>
      <c r="D234" s="114"/>
      <c r="E234" s="114"/>
      <c r="F234" s="114"/>
      <c r="G234" s="114"/>
      <c r="H234" s="114"/>
      <c r="I234" s="94"/>
      <c r="J234" s="94"/>
      <c r="K234" s="94"/>
    </row>
    <row r="235" spans="2:11" s="1" customFormat="1">
      <c r="B235" s="94"/>
      <c r="C235" s="114"/>
      <c r="D235" s="114"/>
      <c r="E235" s="114"/>
      <c r="F235" s="114"/>
      <c r="G235" s="114"/>
      <c r="H235" s="114"/>
      <c r="I235" s="94"/>
      <c r="J235" s="94"/>
      <c r="K235" s="94"/>
    </row>
    <row r="236" spans="2:11" s="1" customFormat="1">
      <c r="B236" s="94"/>
      <c r="C236" s="114"/>
      <c r="D236" s="114"/>
      <c r="E236" s="114"/>
      <c r="F236" s="114"/>
      <c r="G236" s="114"/>
      <c r="H236" s="114"/>
      <c r="I236" s="94"/>
      <c r="J236" s="94"/>
      <c r="K236" s="94"/>
    </row>
    <row r="237" spans="2:11" s="1" customFormat="1">
      <c r="B237" s="94"/>
      <c r="C237" s="114"/>
      <c r="D237" s="114"/>
      <c r="E237" s="114"/>
      <c r="F237" s="114"/>
      <c r="G237" s="114"/>
      <c r="H237" s="114"/>
      <c r="I237" s="94"/>
      <c r="J237" s="94"/>
      <c r="K237" s="94"/>
    </row>
    <row r="238" spans="2:11" s="1" customFormat="1">
      <c r="B238" s="94"/>
      <c r="C238" s="114"/>
      <c r="D238" s="114"/>
      <c r="E238" s="114"/>
      <c r="F238" s="114"/>
      <c r="G238" s="114"/>
      <c r="H238" s="114"/>
      <c r="I238" s="94"/>
      <c r="J238" s="94"/>
      <c r="K238" s="94"/>
    </row>
    <row r="239" spans="2:11" s="1" customFormat="1">
      <c r="B239" s="94"/>
      <c r="C239" s="114"/>
      <c r="D239" s="114"/>
      <c r="E239" s="114"/>
      <c r="F239" s="114"/>
      <c r="G239" s="114"/>
      <c r="H239" s="114"/>
      <c r="I239" s="94"/>
      <c r="J239" s="94"/>
      <c r="K239" s="94"/>
    </row>
    <row r="240" spans="2:11" s="1" customFormat="1">
      <c r="B240" s="94"/>
      <c r="C240" s="114"/>
      <c r="D240" s="114"/>
      <c r="E240" s="114"/>
      <c r="F240" s="114"/>
      <c r="G240" s="114"/>
      <c r="H240" s="114"/>
      <c r="I240" s="94"/>
      <c r="J240" s="94"/>
      <c r="K240" s="94"/>
    </row>
    <row r="241" spans="2:11" s="1" customFormat="1">
      <c r="B241" s="94"/>
      <c r="C241" s="114"/>
      <c r="D241" s="114"/>
      <c r="E241" s="114"/>
      <c r="F241" s="114"/>
      <c r="G241" s="114"/>
      <c r="H241" s="114"/>
      <c r="I241" s="94"/>
      <c r="J241" s="94"/>
      <c r="K241" s="94"/>
    </row>
    <row r="242" spans="2:11" s="1" customFormat="1">
      <c r="B242" s="94"/>
      <c r="C242" s="114"/>
      <c r="D242" s="114"/>
      <c r="E242" s="114"/>
      <c r="F242" s="114"/>
      <c r="G242" s="114"/>
      <c r="H242" s="114"/>
      <c r="I242" s="94"/>
      <c r="J242" s="94"/>
      <c r="K242" s="94"/>
    </row>
    <row r="243" spans="2:11" s="1" customFormat="1">
      <c r="B243" s="94"/>
      <c r="C243" s="114"/>
      <c r="D243" s="114"/>
      <c r="E243" s="114"/>
      <c r="F243" s="114"/>
      <c r="G243" s="114"/>
      <c r="H243" s="114"/>
      <c r="I243" s="94"/>
      <c r="J243" s="94"/>
      <c r="K243" s="94"/>
    </row>
    <row r="244" spans="2:11" s="1" customFormat="1">
      <c r="B244" s="94"/>
      <c r="C244" s="114"/>
      <c r="D244" s="114"/>
      <c r="E244" s="114"/>
      <c r="F244" s="114"/>
      <c r="G244" s="114"/>
      <c r="H244" s="114"/>
      <c r="I244" s="94"/>
      <c r="J244" s="94"/>
      <c r="K244" s="94"/>
    </row>
    <row r="245" spans="2:11" s="1" customFormat="1">
      <c r="B245" s="94"/>
      <c r="C245" s="114"/>
      <c r="D245" s="114"/>
      <c r="E245" s="114"/>
      <c r="F245" s="114"/>
      <c r="G245" s="114"/>
      <c r="H245" s="114"/>
      <c r="I245" s="94"/>
      <c r="J245" s="94"/>
      <c r="K245" s="94"/>
    </row>
    <row r="246" spans="2:11" s="1" customFormat="1">
      <c r="B246" s="94"/>
      <c r="C246" s="114"/>
      <c r="D246" s="114"/>
      <c r="E246" s="114"/>
      <c r="F246" s="114"/>
      <c r="G246" s="114"/>
      <c r="H246" s="114"/>
      <c r="I246" s="94"/>
      <c r="J246" s="94"/>
      <c r="K246" s="94"/>
    </row>
    <row r="247" spans="2:11" s="1" customFormat="1">
      <c r="B247" s="94"/>
      <c r="C247" s="114"/>
      <c r="D247" s="114"/>
      <c r="E247" s="114"/>
      <c r="F247" s="114"/>
      <c r="G247" s="114"/>
      <c r="H247" s="114"/>
      <c r="I247" s="94"/>
      <c r="J247" s="94"/>
      <c r="K247" s="94"/>
    </row>
    <row r="248" spans="2:11" s="1" customFormat="1">
      <c r="B248" s="94"/>
      <c r="C248" s="114"/>
      <c r="D248" s="114"/>
      <c r="E248" s="114"/>
      <c r="F248" s="114"/>
      <c r="G248" s="114"/>
      <c r="H248" s="114"/>
      <c r="I248" s="94"/>
      <c r="J248" s="94"/>
      <c r="K248" s="94"/>
    </row>
    <row r="249" spans="2:11" s="1" customFormat="1">
      <c r="B249" s="94"/>
      <c r="C249" s="114"/>
      <c r="D249" s="114"/>
      <c r="E249" s="114"/>
      <c r="F249" s="114"/>
      <c r="G249" s="114"/>
      <c r="H249" s="114"/>
      <c r="I249" s="94"/>
      <c r="J249" s="94"/>
      <c r="K249" s="94"/>
    </row>
    <row r="250" spans="2:11" s="1" customFormat="1">
      <c r="B250" s="94"/>
      <c r="C250" s="114"/>
      <c r="D250" s="114"/>
      <c r="E250" s="114"/>
      <c r="F250" s="114"/>
      <c r="G250" s="114"/>
      <c r="H250" s="114"/>
      <c r="I250" s="94"/>
      <c r="J250" s="94"/>
      <c r="K250" s="94"/>
    </row>
    <row r="251" spans="2:11" s="1" customFormat="1">
      <c r="B251" s="94"/>
      <c r="C251" s="114"/>
      <c r="D251" s="114"/>
      <c r="E251" s="114"/>
      <c r="F251" s="114"/>
      <c r="G251" s="114"/>
      <c r="H251" s="114"/>
      <c r="I251" s="94"/>
      <c r="J251" s="94"/>
      <c r="K251" s="94"/>
    </row>
    <row r="252" spans="2:11" s="1" customFormat="1">
      <c r="B252" s="94"/>
      <c r="C252" s="114"/>
      <c r="D252" s="114"/>
      <c r="E252" s="114"/>
      <c r="F252" s="114"/>
      <c r="G252" s="114"/>
      <c r="H252" s="114"/>
      <c r="I252" s="94"/>
      <c r="J252" s="94"/>
      <c r="K252" s="94"/>
    </row>
    <row r="253" spans="2:11" s="1" customFormat="1">
      <c r="B253" s="94"/>
      <c r="C253" s="114"/>
      <c r="D253" s="114"/>
      <c r="E253" s="114"/>
      <c r="F253" s="114"/>
      <c r="G253" s="114"/>
      <c r="H253" s="114"/>
      <c r="I253" s="94"/>
      <c r="J253" s="94"/>
      <c r="K253" s="94"/>
    </row>
    <row r="254" spans="2:11" s="1" customFormat="1">
      <c r="B254" s="94"/>
      <c r="C254" s="114"/>
      <c r="D254" s="114"/>
      <c r="E254" s="114"/>
      <c r="F254" s="114"/>
      <c r="G254" s="114"/>
      <c r="H254" s="114"/>
      <c r="I254" s="94"/>
      <c r="J254" s="94"/>
      <c r="K254" s="94"/>
    </row>
    <row r="255" spans="2:11" s="1" customFormat="1">
      <c r="B255" s="94"/>
      <c r="C255" s="114"/>
      <c r="D255" s="114"/>
      <c r="E255" s="114"/>
      <c r="F255" s="114"/>
      <c r="G255" s="114"/>
      <c r="H255" s="114"/>
      <c r="I255" s="94"/>
      <c r="J255" s="94"/>
      <c r="K255" s="94"/>
    </row>
    <row r="256" spans="2:11" s="1" customFormat="1">
      <c r="B256" s="94"/>
      <c r="C256" s="114"/>
      <c r="D256" s="114"/>
      <c r="E256" s="114"/>
      <c r="F256" s="114"/>
      <c r="G256" s="114"/>
      <c r="H256" s="114"/>
      <c r="I256" s="94"/>
      <c r="J256" s="94"/>
      <c r="K256" s="94"/>
    </row>
    <row r="257" spans="2:11" s="1" customFormat="1">
      <c r="B257" s="94"/>
      <c r="C257" s="114"/>
      <c r="D257" s="114"/>
      <c r="E257" s="114"/>
      <c r="F257" s="114"/>
      <c r="G257" s="114"/>
      <c r="H257" s="114"/>
      <c r="I257" s="94"/>
      <c r="J257" s="94"/>
      <c r="K257" s="94"/>
    </row>
    <row r="258" spans="2:11" s="1" customFormat="1">
      <c r="B258" s="94"/>
      <c r="C258" s="114"/>
      <c r="D258" s="114"/>
      <c r="E258" s="114"/>
      <c r="F258" s="114"/>
      <c r="G258" s="114"/>
      <c r="H258" s="114"/>
      <c r="I258" s="94"/>
      <c r="J258" s="94"/>
      <c r="K258" s="94"/>
    </row>
    <row r="259" spans="2:11" s="1" customFormat="1">
      <c r="B259" s="94"/>
      <c r="C259" s="114"/>
      <c r="D259" s="114"/>
      <c r="E259" s="114"/>
      <c r="F259" s="114"/>
      <c r="G259" s="114"/>
      <c r="H259" s="114"/>
      <c r="I259" s="94"/>
      <c r="J259" s="94"/>
      <c r="K259" s="94"/>
    </row>
    <row r="260" spans="2:11" s="1" customFormat="1">
      <c r="B260" s="94"/>
      <c r="C260" s="114"/>
      <c r="D260" s="114"/>
      <c r="E260" s="114"/>
      <c r="F260" s="114"/>
      <c r="G260" s="114"/>
      <c r="H260" s="114"/>
      <c r="I260" s="94"/>
      <c r="J260" s="94"/>
      <c r="K260" s="94"/>
    </row>
    <row r="261" spans="2:11" s="1" customFormat="1">
      <c r="B261" s="94"/>
      <c r="C261" s="114"/>
      <c r="D261" s="114"/>
      <c r="E261" s="114"/>
      <c r="F261" s="114"/>
      <c r="G261" s="114"/>
      <c r="H261" s="114"/>
      <c r="I261" s="94"/>
      <c r="J261" s="94"/>
      <c r="K261" s="94"/>
    </row>
    <row r="262" spans="2:11" s="1" customFormat="1">
      <c r="B262" s="94"/>
      <c r="C262" s="114"/>
      <c r="D262" s="114"/>
      <c r="E262" s="114"/>
      <c r="F262" s="114"/>
      <c r="G262" s="114"/>
      <c r="H262" s="114"/>
      <c r="I262" s="94"/>
      <c r="J262" s="94"/>
      <c r="K262" s="94"/>
    </row>
    <row r="263" spans="2:11" s="1" customFormat="1">
      <c r="B263" s="94"/>
      <c r="C263" s="114"/>
      <c r="D263" s="114"/>
      <c r="E263" s="114"/>
      <c r="F263" s="114"/>
      <c r="G263" s="114"/>
      <c r="H263" s="114"/>
      <c r="I263" s="94"/>
      <c r="J263" s="94"/>
      <c r="K263" s="94"/>
    </row>
    <row r="264" spans="2:11" s="1" customFormat="1">
      <c r="B264" s="94"/>
      <c r="C264" s="114"/>
      <c r="D264" s="114"/>
      <c r="E264" s="114"/>
      <c r="F264" s="114"/>
      <c r="G264" s="114"/>
      <c r="H264" s="114"/>
      <c r="I264" s="94"/>
      <c r="J264" s="94"/>
      <c r="K264" s="94"/>
    </row>
    <row r="265" spans="2:11" s="1" customFormat="1">
      <c r="B265" s="94"/>
      <c r="C265" s="114"/>
      <c r="D265" s="114"/>
      <c r="E265" s="114"/>
      <c r="F265" s="114"/>
      <c r="G265" s="114"/>
      <c r="H265" s="114"/>
      <c r="I265" s="94"/>
      <c r="J265" s="94"/>
      <c r="K265" s="94"/>
    </row>
    <row r="266" spans="2:11" s="1" customFormat="1">
      <c r="B266" s="94"/>
      <c r="C266" s="114"/>
      <c r="D266" s="114"/>
      <c r="E266" s="114"/>
      <c r="F266" s="114"/>
      <c r="G266" s="114"/>
      <c r="H266" s="114"/>
      <c r="I266" s="94"/>
      <c r="J266" s="94"/>
      <c r="K266" s="94"/>
    </row>
    <row r="267" spans="2:11" s="1" customFormat="1">
      <c r="B267" s="94"/>
      <c r="C267" s="114"/>
      <c r="D267" s="114"/>
      <c r="E267" s="114"/>
      <c r="F267" s="114"/>
      <c r="G267" s="114"/>
      <c r="H267" s="114"/>
      <c r="I267" s="94"/>
      <c r="J267" s="94"/>
      <c r="K267" s="94"/>
    </row>
    <row r="268" spans="2:11" s="1" customFormat="1">
      <c r="B268" s="94"/>
      <c r="C268" s="114"/>
      <c r="D268" s="114"/>
      <c r="E268" s="114"/>
      <c r="F268" s="114"/>
      <c r="G268" s="114"/>
      <c r="H268" s="114"/>
      <c r="I268" s="94"/>
      <c r="J268" s="94"/>
      <c r="K268" s="94"/>
    </row>
    <row r="269" spans="2:11" s="1" customFormat="1">
      <c r="B269" s="94"/>
      <c r="C269" s="114"/>
      <c r="D269" s="114"/>
      <c r="E269" s="114"/>
      <c r="F269" s="114"/>
      <c r="G269" s="114"/>
      <c r="H269" s="114"/>
      <c r="I269" s="94"/>
      <c r="J269" s="94"/>
      <c r="K269" s="94"/>
    </row>
    <row r="270" spans="2:11" s="1" customFormat="1">
      <c r="B270" s="94"/>
      <c r="C270" s="114"/>
      <c r="D270" s="114"/>
      <c r="E270" s="114"/>
      <c r="F270" s="114"/>
      <c r="G270" s="114"/>
      <c r="H270" s="114"/>
      <c r="I270" s="94"/>
      <c r="J270" s="94"/>
      <c r="K270" s="94"/>
    </row>
    <row r="271" spans="2:11" s="1" customFormat="1">
      <c r="B271" s="94"/>
      <c r="C271" s="114"/>
      <c r="D271" s="114"/>
      <c r="E271" s="114"/>
      <c r="F271" s="114"/>
      <c r="G271" s="114"/>
      <c r="H271" s="114"/>
      <c r="I271" s="94"/>
      <c r="J271" s="94"/>
      <c r="K271" s="94"/>
    </row>
    <row r="272" spans="2:11" s="1" customFormat="1">
      <c r="B272" s="94"/>
      <c r="C272" s="114"/>
      <c r="D272" s="114"/>
      <c r="E272" s="114"/>
      <c r="F272" s="114"/>
      <c r="G272" s="114"/>
      <c r="H272" s="114"/>
      <c r="I272" s="94"/>
      <c r="J272" s="94"/>
      <c r="K272" s="94"/>
    </row>
    <row r="273" spans="2:11" s="1" customFormat="1">
      <c r="B273" s="94"/>
      <c r="C273" s="114"/>
      <c r="D273" s="114"/>
      <c r="E273" s="114"/>
      <c r="F273" s="114"/>
      <c r="G273" s="114"/>
      <c r="H273" s="114"/>
      <c r="I273" s="94"/>
      <c r="J273" s="94"/>
      <c r="K273" s="94"/>
    </row>
    <row r="274" spans="2:11" s="1" customFormat="1">
      <c r="B274" s="94"/>
      <c r="C274" s="114"/>
      <c r="D274" s="114"/>
      <c r="E274" s="114"/>
      <c r="F274" s="114"/>
      <c r="G274" s="114"/>
      <c r="H274" s="114"/>
      <c r="I274" s="94"/>
      <c r="J274" s="94"/>
      <c r="K274" s="94"/>
    </row>
    <row r="275" spans="2:11" s="1" customFormat="1">
      <c r="B275" s="94"/>
      <c r="C275" s="114"/>
      <c r="D275" s="114"/>
      <c r="E275" s="114"/>
      <c r="F275" s="114"/>
      <c r="G275" s="114"/>
      <c r="H275" s="114"/>
      <c r="I275" s="94"/>
      <c r="J275" s="94"/>
      <c r="K275" s="94"/>
    </row>
    <row r="276" spans="2:11" s="1" customFormat="1">
      <c r="B276" s="94"/>
      <c r="C276" s="114"/>
      <c r="D276" s="114"/>
      <c r="E276" s="114"/>
      <c r="F276" s="114"/>
      <c r="G276" s="114"/>
      <c r="H276" s="114"/>
      <c r="I276" s="94"/>
      <c r="J276" s="94"/>
      <c r="K276" s="94"/>
    </row>
    <row r="277" spans="2:11" s="1" customFormat="1">
      <c r="B277" s="94"/>
      <c r="C277" s="114"/>
      <c r="D277" s="114"/>
      <c r="E277" s="114"/>
      <c r="F277" s="114"/>
      <c r="G277" s="114"/>
      <c r="H277" s="114"/>
      <c r="I277" s="94"/>
      <c r="J277" s="94"/>
      <c r="K277" s="94"/>
    </row>
    <row r="278" spans="2:11" s="1" customFormat="1">
      <c r="B278" s="94"/>
      <c r="C278" s="114"/>
      <c r="D278" s="114"/>
      <c r="E278" s="114"/>
      <c r="F278" s="114"/>
      <c r="G278" s="114"/>
      <c r="H278" s="114"/>
      <c r="I278" s="94"/>
      <c r="J278" s="94"/>
      <c r="K278" s="94"/>
    </row>
    <row r="279" spans="2:11" s="1" customFormat="1">
      <c r="B279" s="94"/>
      <c r="C279" s="114"/>
      <c r="D279" s="114"/>
      <c r="E279" s="114"/>
      <c r="F279" s="114"/>
      <c r="G279" s="114"/>
      <c r="H279" s="114"/>
      <c r="I279" s="94"/>
      <c r="J279" s="94"/>
      <c r="K279" s="94"/>
    </row>
    <row r="280" spans="2:11" s="1" customFormat="1">
      <c r="B280" s="94"/>
      <c r="C280" s="114"/>
      <c r="D280" s="114"/>
      <c r="E280" s="114"/>
      <c r="F280" s="114"/>
      <c r="G280" s="114"/>
      <c r="H280" s="114"/>
      <c r="I280" s="94"/>
      <c r="J280" s="94"/>
      <c r="K280" s="94"/>
    </row>
    <row r="281" spans="2:11" s="1" customFormat="1">
      <c r="B281" s="94"/>
      <c r="C281" s="114"/>
      <c r="D281" s="114"/>
      <c r="E281" s="114"/>
      <c r="F281" s="114"/>
      <c r="G281" s="114"/>
      <c r="H281" s="114"/>
      <c r="I281" s="94"/>
      <c r="J281" s="94"/>
      <c r="K281" s="94"/>
    </row>
    <row r="282" spans="2:11" s="1" customFormat="1">
      <c r="B282" s="94"/>
      <c r="C282" s="114"/>
      <c r="D282" s="114"/>
      <c r="E282" s="114"/>
      <c r="F282" s="114"/>
      <c r="G282" s="114"/>
      <c r="H282" s="114"/>
      <c r="I282" s="94"/>
      <c r="J282" s="94"/>
      <c r="K282" s="94"/>
    </row>
    <row r="283" spans="2:11" s="1" customFormat="1">
      <c r="B283" s="94"/>
      <c r="C283" s="114"/>
      <c r="D283" s="114"/>
      <c r="E283" s="114"/>
      <c r="F283" s="114"/>
      <c r="G283" s="114"/>
      <c r="H283" s="114"/>
      <c r="I283" s="94"/>
      <c r="J283" s="94"/>
      <c r="K283" s="94"/>
    </row>
    <row r="284" spans="2:11" s="1" customFormat="1">
      <c r="B284" s="94"/>
      <c r="C284" s="114"/>
      <c r="D284" s="114"/>
      <c r="E284" s="114"/>
      <c r="F284" s="114"/>
      <c r="G284" s="114"/>
      <c r="H284" s="114"/>
      <c r="I284" s="94"/>
      <c r="J284" s="94"/>
      <c r="K284" s="94"/>
    </row>
    <row r="285" spans="2:11" s="1" customFormat="1">
      <c r="B285" s="94"/>
      <c r="C285" s="114"/>
      <c r="D285" s="114"/>
      <c r="E285" s="114"/>
      <c r="F285" s="114"/>
      <c r="G285" s="114"/>
      <c r="H285" s="114"/>
      <c r="I285" s="94"/>
      <c r="J285" s="94"/>
      <c r="K285" s="94"/>
    </row>
    <row r="286" spans="2:11" s="1" customFormat="1">
      <c r="B286" s="94"/>
      <c r="C286" s="114"/>
      <c r="D286" s="114"/>
      <c r="E286" s="114"/>
      <c r="F286" s="114"/>
      <c r="G286" s="114"/>
      <c r="H286" s="114"/>
      <c r="I286" s="94"/>
      <c r="J286" s="94"/>
      <c r="K286" s="94"/>
    </row>
    <row r="287" spans="2:11" s="1" customFormat="1">
      <c r="B287" s="94"/>
      <c r="C287" s="114"/>
      <c r="D287" s="114"/>
      <c r="E287" s="114"/>
      <c r="F287" s="114"/>
      <c r="G287" s="114"/>
      <c r="H287" s="114"/>
      <c r="I287" s="94"/>
      <c r="J287" s="94"/>
      <c r="K287" s="94"/>
    </row>
    <row r="288" spans="2:11" s="1" customFormat="1">
      <c r="B288" s="94"/>
      <c r="C288" s="114"/>
      <c r="D288" s="114"/>
      <c r="E288" s="114"/>
      <c r="F288" s="114"/>
      <c r="G288" s="114"/>
      <c r="H288" s="114"/>
      <c r="I288" s="94"/>
      <c r="J288" s="94"/>
      <c r="K288" s="94"/>
    </row>
    <row r="289" spans="2:11" s="1" customFormat="1">
      <c r="B289" s="94"/>
      <c r="C289" s="114"/>
      <c r="D289" s="114"/>
      <c r="E289" s="114"/>
      <c r="F289" s="114"/>
      <c r="G289" s="114"/>
      <c r="H289" s="114"/>
      <c r="I289" s="94"/>
      <c r="J289" s="94"/>
      <c r="K289" s="94"/>
    </row>
    <row r="290" spans="2:11" s="1" customFormat="1">
      <c r="B290" s="94"/>
      <c r="C290" s="114"/>
      <c r="D290" s="114"/>
      <c r="E290" s="114"/>
      <c r="F290" s="114"/>
      <c r="G290" s="114"/>
      <c r="H290" s="114"/>
      <c r="I290" s="94"/>
      <c r="J290" s="94"/>
      <c r="K290" s="94"/>
    </row>
    <row r="291" spans="2:11" s="1" customFormat="1">
      <c r="B291" s="94"/>
      <c r="C291" s="114"/>
      <c r="D291" s="114"/>
      <c r="E291" s="114"/>
      <c r="F291" s="114"/>
      <c r="G291" s="114"/>
      <c r="H291" s="114"/>
      <c r="I291" s="94"/>
      <c r="J291" s="94"/>
      <c r="K291" s="94"/>
    </row>
    <row r="292" spans="2:11" s="1" customFormat="1">
      <c r="B292" s="94"/>
      <c r="C292" s="114"/>
      <c r="D292" s="114"/>
      <c r="E292" s="114"/>
      <c r="F292" s="114"/>
      <c r="G292" s="114"/>
      <c r="H292" s="114"/>
      <c r="I292" s="94"/>
      <c r="J292" s="94"/>
      <c r="K292" s="94"/>
    </row>
    <row r="293" spans="2:11" s="1" customFormat="1">
      <c r="B293" s="94"/>
      <c r="C293" s="114"/>
      <c r="D293" s="114"/>
      <c r="E293" s="114"/>
      <c r="F293" s="114"/>
      <c r="G293" s="114"/>
      <c r="H293" s="114"/>
      <c r="I293" s="94"/>
      <c r="J293" s="94"/>
      <c r="K293" s="94"/>
    </row>
    <row r="294" spans="2:11" s="1" customFormat="1">
      <c r="B294" s="94"/>
      <c r="C294" s="114"/>
      <c r="D294" s="114"/>
      <c r="E294" s="114"/>
      <c r="F294" s="114"/>
      <c r="G294" s="114"/>
      <c r="H294" s="114"/>
      <c r="I294" s="94"/>
      <c r="J294" s="94"/>
      <c r="K294" s="94"/>
    </row>
    <row r="295" spans="2:11" s="1" customFormat="1">
      <c r="B295" s="94"/>
      <c r="C295" s="114"/>
      <c r="D295" s="114"/>
      <c r="E295" s="114"/>
      <c r="F295" s="114"/>
      <c r="G295" s="114"/>
      <c r="H295" s="114"/>
      <c r="I295" s="94"/>
      <c r="J295" s="94"/>
      <c r="K295" s="94"/>
    </row>
    <row r="296" spans="2:11" s="1" customFormat="1">
      <c r="B296" s="94"/>
      <c r="C296" s="114"/>
      <c r="D296" s="114"/>
      <c r="E296" s="114"/>
      <c r="F296" s="114"/>
      <c r="G296" s="114"/>
      <c r="H296" s="114"/>
      <c r="I296" s="94"/>
      <c r="J296" s="94"/>
      <c r="K296" s="94"/>
    </row>
    <row r="297" spans="2:11" s="1" customFormat="1">
      <c r="B297" s="94"/>
      <c r="C297" s="114"/>
      <c r="D297" s="114"/>
      <c r="E297" s="114"/>
      <c r="F297" s="114"/>
      <c r="G297" s="114"/>
      <c r="H297" s="114"/>
      <c r="I297" s="94"/>
      <c r="J297" s="94"/>
      <c r="K297" s="94"/>
    </row>
    <row r="298" spans="2:11" s="1" customFormat="1">
      <c r="B298" s="94"/>
      <c r="C298" s="114"/>
      <c r="D298" s="114"/>
      <c r="E298" s="114"/>
      <c r="F298" s="114"/>
      <c r="G298" s="114"/>
      <c r="H298" s="114"/>
      <c r="I298" s="94"/>
      <c r="J298" s="94"/>
      <c r="K298" s="94"/>
    </row>
    <row r="299" spans="2:11" s="1" customFormat="1">
      <c r="B299" s="94"/>
      <c r="C299" s="114"/>
      <c r="D299" s="114"/>
      <c r="E299" s="114"/>
      <c r="F299" s="114"/>
      <c r="G299" s="114"/>
      <c r="H299" s="114"/>
      <c r="I299" s="94"/>
      <c r="J299" s="94"/>
      <c r="K299" s="94"/>
    </row>
    <row r="300" spans="2:11" s="1" customFormat="1">
      <c r="B300" s="94"/>
      <c r="C300" s="114"/>
      <c r="D300" s="114"/>
      <c r="E300" s="114"/>
      <c r="F300" s="114"/>
      <c r="G300" s="114"/>
      <c r="H300" s="114"/>
      <c r="I300" s="94"/>
      <c r="J300" s="94"/>
      <c r="K300" s="94"/>
    </row>
    <row r="301" spans="2:11" s="1" customFormat="1">
      <c r="B301" s="94"/>
      <c r="C301" s="114"/>
      <c r="D301" s="114"/>
      <c r="E301" s="114"/>
      <c r="F301" s="114"/>
      <c r="G301" s="114"/>
      <c r="H301" s="114"/>
      <c r="I301" s="94"/>
      <c r="J301" s="94"/>
      <c r="K301" s="94"/>
    </row>
    <row r="302" spans="2:11" s="1" customFormat="1">
      <c r="B302" s="94"/>
      <c r="C302" s="114"/>
      <c r="D302" s="114"/>
      <c r="E302" s="114"/>
      <c r="F302" s="114"/>
      <c r="G302" s="114"/>
      <c r="H302" s="114"/>
      <c r="I302" s="94"/>
      <c r="J302" s="94"/>
      <c r="K302" s="94"/>
    </row>
    <row r="303" spans="2:11" s="1" customFormat="1">
      <c r="B303" s="94"/>
      <c r="C303" s="114"/>
      <c r="D303" s="114"/>
      <c r="E303" s="114"/>
      <c r="F303" s="114"/>
      <c r="G303" s="114"/>
      <c r="H303" s="114"/>
      <c r="I303" s="94"/>
      <c r="J303" s="94"/>
      <c r="K303" s="94"/>
    </row>
    <row r="304" spans="2:11" s="1" customFormat="1">
      <c r="B304" s="94"/>
      <c r="C304" s="114"/>
      <c r="D304" s="114"/>
      <c r="E304" s="114"/>
      <c r="F304" s="114"/>
      <c r="G304" s="114"/>
      <c r="H304" s="114"/>
      <c r="I304" s="94"/>
      <c r="J304" s="94"/>
      <c r="K304" s="94"/>
    </row>
    <row r="305" spans="2:11" s="1" customFormat="1">
      <c r="B305" s="94"/>
      <c r="C305" s="114"/>
      <c r="D305" s="114"/>
      <c r="E305" s="114"/>
      <c r="F305" s="114"/>
      <c r="G305" s="114"/>
      <c r="H305" s="114"/>
      <c r="I305" s="94"/>
      <c r="J305" s="94"/>
      <c r="K305" s="94"/>
    </row>
    <row r="306" spans="2:11" s="1" customFormat="1">
      <c r="B306" s="94"/>
      <c r="C306" s="114"/>
      <c r="D306" s="114"/>
      <c r="E306" s="114"/>
      <c r="F306" s="114"/>
      <c r="G306" s="114"/>
      <c r="H306" s="114"/>
      <c r="I306" s="94"/>
      <c r="J306" s="94"/>
      <c r="K306" s="94"/>
    </row>
    <row r="307" spans="2:11" s="1" customFormat="1">
      <c r="B307" s="94"/>
      <c r="C307" s="114"/>
      <c r="D307" s="114"/>
      <c r="E307" s="114"/>
      <c r="F307" s="114"/>
      <c r="G307" s="114"/>
      <c r="H307" s="114"/>
      <c r="I307" s="94"/>
      <c r="J307" s="94"/>
      <c r="K307" s="94"/>
    </row>
    <row r="308" spans="2:11" s="1" customFormat="1">
      <c r="B308" s="94"/>
      <c r="C308" s="114"/>
      <c r="D308" s="114"/>
      <c r="E308" s="114"/>
      <c r="F308" s="114"/>
      <c r="G308" s="114"/>
      <c r="H308" s="114"/>
      <c r="I308" s="94"/>
      <c r="J308" s="94"/>
      <c r="K308" s="94"/>
    </row>
    <row r="309" spans="2:11" s="1" customFormat="1">
      <c r="B309" s="94"/>
      <c r="C309" s="114"/>
      <c r="D309" s="114"/>
      <c r="E309" s="114"/>
      <c r="F309" s="114"/>
      <c r="G309" s="114"/>
      <c r="H309" s="114"/>
      <c r="I309" s="94"/>
      <c r="J309" s="94"/>
      <c r="K309" s="94"/>
    </row>
    <row r="310" spans="2:11" s="1" customFormat="1">
      <c r="B310" s="94"/>
      <c r="C310" s="114"/>
      <c r="D310" s="114"/>
      <c r="E310" s="114"/>
      <c r="F310" s="114"/>
      <c r="G310" s="114"/>
      <c r="H310" s="114"/>
      <c r="I310" s="94"/>
      <c r="J310" s="94"/>
      <c r="K310" s="94"/>
    </row>
    <row r="311" spans="2:11" s="1" customFormat="1">
      <c r="B311" s="94"/>
      <c r="C311" s="114"/>
      <c r="D311" s="114"/>
      <c r="E311" s="114"/>
      <c r="F311" s="114"/>
      <c r="G311" s="114"/>
      <c r="H311" s="114"/>
      <c r="I311" s="94"/>
      <c r="J311" s="94"/>
      <c r="K311" s="94"/>
    </row>
    <row r="312" spans="2:11" s="1" customFormat="1">
      <c r="B312" s="94"/>
      <c r="C312" s="114"/>
      <c r="D312" s="114"/>
      <c r="E312" s="114"/>
      <c r="F312" s="114"/>
      <c r="G312" s="114"/>
      <c r="H312" s="114"/>
      <c r="I312" s="94"/>
      <c r="J312" s="94"/>
      <c r="K312" s="94"/>
    </row>
    <row r="313" spans="2:11" s="1" customFormat="1">
      <c r="B313" s="94"/>
      <c r="C313" s="114"/>
      <c r="D313" s="114"/>
      <c r="E313" s="114"/>
      <c r="F313" s="114"/>
      <c r="G313" s="114"/>
      <c r="H313" s="114"/>
      <c r="I313" s="94"/>
      <c r="J313" s="94"/>
      <c r="K313" s="94"/>
    </row>
    <row r="314" spans="2:11" s="1" customFormat="1">
      <c r="B314" s="94"/>
      <c r="C314" s="114"/>
      <c r="D314" s="114"/>
      <c r="E314" s="114"/>
      <c r="F314" s="114"/>
      <c r="G314" s="114"/>
      <c r="H314" s="114"/>
      <c r="I314" s="94"/>
      <c r="J314" s="94"/>
      <c r="K314" s="94"/>
    </row>
    <row r="315" spans="2:11" s="1" customFormat="1">
      <c r="B315" s="94"/>
      <c r="C315" s="114"/>
      <c r="D315" s="114"/>
      <c r="E315" s="114"/>
      <c r="F315" s="114"/>
      <c r="G315" s="114"/>
      <c r="H315" s="114"/>
      <c r="I315" s="94"/>
      <c r="J315" s="94"/>
      <c r="K315" s="94"/>
    </row>
    <row r="316" spans="2:11" s="1" customFormat="1">
      <c r="B316" s="94"/>
      <c r="C316" s="114"/>
      <c r="D316" s="114"/>
      <c r="E316" s="114"/>
      <c r="F316" s="114"/>
      <c r="G316" s="114"/>
      <c r="H316" s="114"/>
      <c r="I316" s="94"/>
      <c r="J316" s="94"/>
      <c r="K316" s="94"/>
    </row>
    <row r="317" spans="2:11" s="1" customFormat="1">
      <c r="B317" s="94"/>
      <c r="C317" s="114"/>
      <c r="D317" s="114"/>
      <c r="E317" s="114"/>
      <c r="F317" s="114"/>
      <c r="G317" s="114"/>
      <c r="H317" s="114"/>
      <c r="I317" s="94"/>
      <c r="J317" s="94"/>
      <c r="K317" s="94"/>
    </row>
    <row r="318" spans="2:11" s="1" customFormat="1">
      <c r="B318" s="94"/>
      <c r="C318" s="114"/>
      <c r="D318" s="114"/>
      <c r="E318" s="114"/>
      <c r="F318" s="114"/>
      <c r="G318" s="114"/>
      <c r="H318" s="114"/>
      <c r="I318" s="94"/>
      <c r="J318" s="94"/>
      <c r="K318" s="94"/>
    </row>
    <row r="319" spans="2:11" s="1" customFormat="1">
      <c r="B319" s="94"/>
      <c r="C319" s="114"/>
      <c r="D319" s="114"/>
      <c r="E319" s="114"/>
      <c r="F319" s="114"/>
      <c r="G319" s="114"/>
      <c r="H319" s="114"/>
      <c r="I319" s="94"/>
      <c r="J319" s="94"/>
      <c r="K319" s="94"/>
    </row>
    <row r="320" spans="2:11" s="1" customFormat="1">
      <c r="B320" s="94"/>
      <c r="C320" s="114"/>
      <c r="D320" s="114"/>
      <c r="E320" s="114"/>
      <c r="F320" s="114"/>
      <c r="G320" s="114"/>
      <c r="H320" s="114"/>
      <c r="I320" s="94"/>
      <c r="J320" s="94"/>
      <c r="K320" s="94"/>
    </row>
    <row r="321" spans="2:11" s="1" customFormat="1">
      <c r="B321" s="94"/>
      <c r="C321" s="114"/>
      <c r="D321" s="114"/>
      <c r="E321" s="114"/>
      <c r="F321" s="114"/>
      <c r="G321" s="114"/>
      <c r="H321" s="114"/>
      <c r="I321" s="94"/>
      <c r="J321" s="94"/>
      <c r="K321" s="94"/>
    </row>
    <row r="322" spans="2:11" s="1" customFormat="1">
      <c r="B322" s="94"/>
      <c r="C322" s="114"/>
      <c r="D322" s="114"/>
      <c r="E322" s="114"/>
      <c r="F322" s="114"/>
      <c r="G322" s="114"/>
      <c r="H322" s="114"/>
      <c r="I322" s="94"/>
      <c r="J322" s="94"/>
      <c r="K322" s="94"/>
    </row>
    <row r="323" spans="2:11" s="1" customFormat="1">
      <c r="B323" s="94"/>
      <c r="C323" s="114"/>
      <c r="D323" s="114"/>
      <c r="E323" s="114"/>
      <c r="F323" s="114"/>
      <c r="G323" s="114"/>
      <c r="H323" s="114"/>
      <c r="I323" s="94"/>
      <c r="J323" s="94"/>
      <c r="K323" s="94"/>
    </row>
    <row r="324" spans="2:11" s="1" customFormat="1">
      <c r="B324" s="94"/>
      <c r="C324" s="114"/>
      <c r="D324" s="114"/>
      <c r="E324" s="114"/>
      <c r="F324" s="114"/>
      <c r="G324" s="114"/>
      <c r="H324" s="114"/>
      <c r="I324" s="94"/>
      <c r="J324" s="94"/>
      <c r="K324" s="94"/>
    </row>
    <row r="325" spans="2:11" s="1" customFormat="1">
      <c r="B325" s="94"/>
      <c r="C325" s="114"/>
      <c r="D325" s="114"/>
      <c r="E325" s="114"/>
      <c r="F325" s="114"/>
      <c r="G325" s="114"/>
      <c r="H325" s="114"/>
      <c r="I325" s="94"/>
      <c r="J325" s="94"/>
      <c r="K325" s="94"/>
    </row>
    <row r="326" spans="2:11" s="1" customFormat="1">
      <c r="B326" s="94"/>
      <c r="C326" s="114"/>
      <c r="D326" s="114"/>
      <c r="E326" s="114"/>
      <c r="F326" s="114"/>
      <c r="G326" s="114"/>
      <c r="H326" s="114"/>
      <c r="I326" s="94"/>
      <c r="J326" s="94"/>
      <c r="K326" s="94"/>
    </row>
    <row r="327" spans="2:11" s="1" customFormat="1">
      <c r="B327" s="94"/>
      <c r="C327" s="114"/>
      <c r="D327" s="114"/>
      <c r="E327" s="114"/>
      <c r="F327" s="114"/>
      <c r="G327" s="114"/>
      <c r="H327" s="114"/>
      <c r="I327" s="94"/>
      <c r="J327" s="94"/>
      <c r="K327" s="94"/>
    </row>
    <row r="328" spans="2:11" s="1" customFormat="1">
      <c r="B328" s="94"/>
      <c r="C328" s="114"/>
      <c r="D328" s="114"/>
      <c r="E328" s="114"/>
      <c r="F328" s="114"/>
      <c r="G328" s="114"/>
      <c r="H328" s="114"/>
      <c r="I328" s="94"/>
      <c r="J328" s="94"/>
      <c r="K328" s="94"/>
    </row>
    <row r="329" spans="2:11" s="1" customFormat="1">
      <c r="B329" s="94"/>
      <c r="C329" s="114"/>
      <c r="D329" s="114"/>
      <c r="E329" s="114"/>
      <c r="F329" s="114"/>
      <c r="G329" s="114"/>
      <c r="H329" s="114"/>
      <c r="I329" s="94"/>
      <c r="J329" s="94"/>
      <c r="K329" s="94"/>
    </row>
    <row r="330" spans="2:11" s="1" customFormat="1">
      <c r="B330" s="94"/>
      <c r="C330" s="114"/>
      <c r="D330" s="114"/>
      <c r="E330" s="114"/>
      <c r="F330" s="114"/>
      <c r="G330" s="114"/>
      <c r="H330" s="114"/>
      <c r="I330" s="94"/>
      <c r="J330" s="94"/>
      <c r="K330" s="94"/>
    </row>
    <row r="331" spans="2:11" s="1" customFormat="1">
      <c r="B331" s="94"/>
      <c r="C331" s="114"/>
      <c r="D331" s="114"/>
      <c r="E331" s="114"/>
      <c r="F331" s="114"/>
      <c r="G331" s="114"/>
      <c r="H331" s="114"/>
      <c r="I331" s="94"/>
      <c r="J331" s="94"/>
      <c r="K331" s="94"/>
    </row>
    <row r="332" spans="2:11" s="1" customFormat="1">
      <c r="B332" s="94"/>
      <c r="C332" s="114"/>
      <c r="D332" s="114"/>
      <c r="E332" s="114"/>
      <c r="F332" s="114"/>
      <c r="G332" s="114"/>
      <c r="H332" s="114"/>
      <c r="I332" s="94"/>
      <c r="J332" s="94"/>
      <c r="K332" s="94"/>
    </row>
    <row r="333" spans="2:11" s="1" customFormat="1">
      <c r="B333" s="94"/>
      <c r="C333" s="114"/>
      <c r="D333" s="114"/>
      <c r="E333" s="114"/>
      <c r="F333" s="114"/>
      <c r="G333" s="114"/>
      <c r="H333" s="114"/>
      <c r="I333" s="94"/>
      <c r="J333" s="94"/>
      <c r="K333" s="94"/>
    </row>
    <row r="334" spans="2:11" s="1" customFormat="1">
      <c r="B334" s="94"/>
      <c r="C334" s="114"/>
      <c r="D334" s="114"/>
      <c r="E334" s="114"/>
      <c r="F334" s="114"/>
      <c r="G334" s="114"/>
      <c r="H334" s="114"/>
      <c r="I334" s="94"/>
      <c r="J334" s="94"/>
      <c r="K334" s="94"/>
    </row>
    <row r="335" spans="2:11" s="1" customFormat="1">
      <c r="B335" s="94"/>
      <c r="C335" s="114"/>
      <c r="D335" s="114"/>
      <c r="E335" s="114"/>
      <c r="F335" s="114"/>
      <c r="G335" s="114"/>
      <c r="H335" s="114"/>
      <c r="I335" s="94"/>
      <c r="J335" s="94"/>
      <c r="K335" s="94"/>
    </row>
    <row r="336" spans="2:11" s="1" customFormat="1">
      <c r="B336" s="94"/>
      <c r="C336" s="114"/>
      <c r="D336" s="114"/>
      <c r="E336" s="114"/>
      <c r="F336" s="114"/>
      <c r="G336" s="114"/>
      <c r="H336" s="114"/>
      <c r="I336" s="94"/>
      <c r="J336" s="94"/>
      <c r="K336" s="94"/>
    </row>
    <row r="337" spans="2:11" s="1" customFormat="1">
      <c r="B337" s="94"/>
      <c r="C337" s="114"/>
      <c r="D337" s="114"/>
      <c r="E337" s="114"/>
      <c r="F337" s="114"/>
      <c r="G337" s="114"/>
      <c r="H337" s="114"/>
      <c r="I337" s="94"/>
      <c r="J337" s="94"/>
      <c r="K337" s="94"/>
    </row>
    <row r="338" spans="2:11" s="1" customFormat="1">
      <c r="B338" s="94"/>
      <c r="C338" s="114"/>
      <c r="D338" s="114"/>
      <c r="E338" s="114"/>
      <c r="F338" s="114"/>
      <c r="G338" s="114"/>
      <c r="H338" s="114"/>
      <c r="I338" s="94"/>
      <c r="J338" s="94"/>
      <c r="K338" s="94"/>
    </row>
    <row r="339" spans="2:11" s="1" customFormat="1">
      <c r="B339" s="94"/>
      <c r="C339" s="114"/>
      <c r="D339" s="114"/>
      <c r="E339" s="114"/>
      <c r="F339" s="114"/>
      <c r="G339" s="114"/>
      <c r="H339" s="114"/>
      <c r="I339" s="94"/>
      <c r="J339" s="94"/>
      <c r="K339" s="94"/>
    </row>
    <row r="340" spans="2:11" s="1" customFormat="1">
      <c r="B340" s="94"/>
      <c r="C340" s="114"/>
      <c r="D340" s="114"/>
      <c r="E340" s="114"/>
      <c r="F340" s="114"/>
      <c r="G340" s="114"/>
      <c r="H340" s="114"/>
      <c r="I340" s="94"/>
      <c r="J340" s="94"/>
      <c r="K340" s="94"/>
    </row>
    <row r="341" spans="2:11" s="1" customFormat="1">
      <c r="B341" s="94"/>
      <c r="C341" s="114"/>
      <c r="D341" s="114"/>
      <c r="E341" s="114"/>
      <c r="F341" s="114"/>
      <c r="G341" s="114"/>
      <c r="H341" s="114"/>
      <c r="I341" s="94"/>
      <c r="J341" s="94"/>
      <c r="K341" s="94"/>
    </row>
    <row r="342" spans="2:11" s="1" customFormat="1">
      <c r="B342" s="94"/>
      <c r="C342" s="114"/>
      <c r="D342" s="114"/>
      <c r="E342" s="114"/>
      <c r="F342" s="114"/>
      <c r="G342" s="114"/>
      <c r="H342" s="114"/>
      <c r="I342" s="94"/>
      <c r="J342" s="94"/>
      <c r="K342" s="94"/>
    </row>
    <row r="343" spans="2:11" s="1" customFormat="1">
      <c r="B343" s="94"/>
      <c r="C343" s="114"/>
      <c r="D343" s="114"/>
      <c r="E343" s="114"/>
      <c r="F343" s="114"/>
      <c r="G343" s="114"/>
      <c r="H343" s="114"/>
      <c r="I343" s="94"/>
      <c r="J343" s="94"/>
      <c r="K343" s="94"/>
    </row>
    <row r="344" spans="2:11" s="1" customFormat="1">
      <c r="B344" s="94"/>
      <c r="C344" s="114"/>
      <c r="D344" s="114"/>
      <c r="E344" s="114"/>
      <c r="F344" s="114"/>
      <c r="G344" s="114"/>
      <c r="H344" s="114"/>
      <c r="I344" s="94"/>
      <c r="J344" s="94"/>
      <c r="K344" s="94"/>
    </row>
    <row r="345" spans="2:11" s="1" customFormat="1">
      <c r="B345" s="94"/>
      <c r="C345" s="114"/>
      <c r="D345" s="114"/>
      <c r="E345" s="114"/>
      <c r="F345" s="114"/>
      <c r="G345" s="114"/>
      <c r="H345" s="114"/>
      <c r="I345" s="94"/>
      <c r="J345" s="94"/>
      <c r="K345" s="94"/>
    </row>
    <row r="346" spans="2:11" s="1" customFormat="1">
      <c r="B346" s="94"/>
      <c r="C346" s="114"/>
      <c r="D346" s="114"/>
      <c r="E346" s="114"/>
      <c r="F346" s="114"/>
      <c r="G346" s="114"/>
      <c r="H346" s="114"/>
      <c r="I346" s="94"/>
      <c r="J346" s="94"/>
      <c r="K346" s="94"/>
    </row>
    <row r="347" spans="2:11" s="1" customFormat="1">
      <c r="B347" s="94"/>
      <c r="C347" s="114"/>
      <c r="D347" s="114"/>
      <c r="E347" s="114"/>
      <c r="F347" s="114"/>
      <c r="G347" s="114"/>
      <c r="H347" s="114"/>
      <c r="I347" s="94"/>
      <c r="J347" s="94"/>
      <c r="K347" s="94"/>
    </row>
    <row r="348" spans="2:11" s="1" customFormat="1">
      <c r="B348" s="94"/>
      <c r="C348" s="114"/>
      <c r="D348" s="114"/>
      <c r="E348" s="114"/>
      <c r="F348" s="114"/>
      <c r="G348" s="114"/>
      <c r="H348" s="114"/>
      <c r="I348" s="94"/>
      <c r="J348" s="94"/>
      <c r="K348" s="94"/>
    </row>
    <row r="349" spans="2:11" s="1" customFormat="1">
      <c r="B349" s="94"/>
      <c r="C349" s="114"/>
      <c r="D349" s="114"/>
      <c r="E349" s="114"/>
      <c r="F349" s="114"/>
      <c r="G349" s="114"/>
      <c r="H349" s="114"/>
      <c r="I349" s="94"/>
      <c r="J349" s="94"/>
      <c r="K349" s="94"/>
    </row>
    <row r="350" spans="2:11" s="1" customFormat="1">
      <c r="B350" s="94"/>
      <c r="C350" s="114"/>
      <c r="D350" s="114"/>
      <c r="E350" s="114"/>
      <c r="F350" s="114"/>
      <c r="G350" s="114"/>
      <c r="H350" s="114"/>
      <c r="I350" s="94"/>
      <c r="J350" s="94"/>
      <c r="K350" s="94"/>
    </row>
    <row r="351" spans="2:11" s="1" customFormat="1">
      <c r="B351" s="94"/>
      <c r="C351" s="114"/>
      <c r="D351" s="114"/>
      <c r="E351" s="114"/>
      <c r="F351" s="114"/>
      <c r="G351" s="114"/>
      <c r="H351" s="114"/>
      <c r="I351" s="94"/>
      <c r="J351" s="94"/>
      <c r="K351" s="94"/>
    </row>
    <row r="352" spans="2:11" s="1" customFormat="1">
      <c r="B352" s="94"/>
      <c r="C352" s="114"/>
      <c r="D352" s="114"/>
      <c r="E352" s="114"/>
      <c r="F352" s="114"/>
      <c r="G352" s="114"/>
      <c r="H352" s="114"/>
      <c r="I352" s="94"/>
      <c r="J352" s="94"/>
      <c r="K352" s="94"/>
    </row>
    <row r="353" spans="2:11" s="1" customFormat="1">
      <c r="B353" s="94"/>
      <c r="C353" s="114"/>
      <c r="D353" s="114"/>
      <c r="E353" s="114"/>
      <c r="F353" s="114"/>
      <c r="G353" s="114"/>
      <c r="H353" s="114"/>
      <c r="I353" s="94"/>
      <c r="J353" s="94"/>
      <c r="K353" s="94"/>
    </row>
    <row r="354" spans="2:11" s="1" customFormat="1">
      <c r="B354" s="94"/>
      <c r="C354" s="114"/>
      <c r="D354" s="114"/>
      <c r="E354" s="114"/>
      <c r="F354" s="114"/>
      <c r="G354" s="114"/>
      <c r="H354" s="114"/>
      <c r="I354" s="94"/>
      <c r="J354" s="94"/>
      <c r="K354" s="94"/>
    </row>
    <row r="355" spans="2:11" s="1" customFormat="1">
      <c r="B355" s="94"/>
      <c r="C355" s="114"/>
      <c r="D355" s="114"/>
      <c r="E355" s="114"/>
      <c r="F355" s="114"/>
      <c r="G355" s="114"/>
      <c r="H355" s="114"/>
      <c r="I355" s="94"/>
      <c r="J355" s="94"/>
      <c r="K355" s="94"/>
    </row>
    <row r="356" spans="2:11" s="1" customFormat="1">
      <c r="B356" s="94"/>
      <c r="C356" s="114"/>
      <c r="D356" s="114"/>
      <c r="E356" s="114"/>
      <c r="F356" s="114"/>
      <c r="G356" s="114"/>
      <c r="H356" s="114"/>
      <c r="I356" s="94"/>
      <c r="J356" s="94"/>
      <c r="K356" s="94"/>
    </row>
    <row r="357" spans="2:11" s="1" customFormat="1">
      <c r="B357" s="94"/>
      <c r="C357" s="114"/>
      <c r="D357" s="114"/>
      <c r="E357" s="114"/>
      <c r="F357" s="114"/>
      <c r="G357" s="114"/>
      <c r="H357" s="114"/>
      <c r="I357" s="94"/>
      <c r="J357" s="94"/>
      <c r="K357" s="94"/>
    </row>
    <row r="358" spans="2:11" s="1" customFormat="1">
      <c r="B358" s="94"/>
      <c r="C358" s="114"/>
      <c r="D358" s="114"/>
      <c r="E358" s="114"/>
      <c r="F358" s="114"/>
      <c r="G358" s="114"/>
      <c r="H358" s="114"/>
      <c r="I358" s="94"/>
      <c r="J358" s="94"/>
      <c r="K358" s="94"/>
    </row>
    <row r="359" spans="2:11" s="1" customFormat="1">
      <c r="B359" s="94"/>
      <c r="C359" s="114"/>
      <c r="D359" s="114"/>
      <c r="E359" s="114"/>
      <c r="F359" s="114"/>
      <c r="G359" s="114"/>
      <c r="H359" s="114"/>
      <c r="I359" s="94"/>
      <c r="J359" s="94"/>
      <c r="K359" s="94"/>
    </row>
    <row r="360" spans="2:11" s="1" customFormat="1">
      <c r="B360" s="94"/>
      <c r="C360" s="114"/>
      <c r="D360" s="114"/>
      <c r="E360" s="114"/>
      <c r="F360" s="114"/>
      <c r="G360" s="114"/>
      <c r="H360" s="114"/>
      <c r="I360" s="94"/>
      <c r="J360" s="94"/>
      <c r="K360" s="94"/>
    </row>
    <row r="361" spans="2:11" s="1" customFormat="1">
      <c r="B361" s="94"/>
      <c r="C361" s="114"/>
      <c r="D361" s="114"/>
      <c r="E361" s="114"/>
      <c r="F361" s="114"/>
      <c r="G361" s="114"/>
      <c r="H361" s="114"/>
      <c r="I361" s="94"/>
      <c r="J361" s="94"/>
      <c r="K361" s="94"/>
    </row>
    <row r="362" spans="2:11" s="1" customFormat="1">
      <c r="B362" s="94"/>
      <c r="C362" s="114"/>
      <c r="D362" s="114"/>
      <c r="E362" s="114"/>
      <c r="F362" s="114"/>
      <c r="G362" s="114"/>
      <c r="H362" s="114"/>
      <c r="I362" s="94"/>
      <c r="J362" s="94"/>
      <c r="K362" s="94"/>
    </row>
    <row r="363" spans="2:11" s="1" customFormat="1">
      <c r="B363" s="94"/>
      <c r="C363" s="114"/>
      <c r="D363" s="114"/>
      <c r="E363" s="114"/>
      <c r="F363" s="114"/>
      <c r="G363" s="114"/>
      <c r="H363" s="114"/>
      <c r="I363" s="94"/>
      <c r="J363" s="94"/>
      <c r="K363" s="94"/>
    </row>
    <row r="364" spans="2:11" s="1" customFormat="1">
      <c r="B364" s="94"/>
      <c r="C364" s="114"/>
      <c r="D364" s="114"/>
      <c r="E364" s="114"/>
      <c r="F364" s="114"/>
      <c r="G364" s="114"/>
      <c r="H364" s="114"/>
      <c r="I364" s="94"/>
      <c r="J364" s="94"/>
      <c r="K364" s="94"/>
    </row>
    <row r="365" spans="2:11" s="1" customFormat="1">
      <c r="B365" s="94"/>
      <c r="C365" s="114"/>
      <c r="D365" s="114"/>
      <c r="E365" s="114"/>
      <c r="F365" s="114"/>
      <c r="G365" s="114"/>
      <c r="H365" s="114"/>
      <c r="I365" s="94"/>
      <c r="J365" s="94"/>
      <c r="K365" s="94"/>
    </row>
    <row r="366" spans="2:11" s="1" customFormat="1">
      <c r="B366" s="94"/>
      <c r="C366" s="114"/>
      <c r="D366" s="114"/>
      <c r="E366" s="114"/>
      <c r="F366" s="114"/>
      <c r="G366" s="114"/>
      <c r="H366" s="114"/>
      <c r="I366" s="94"/>
      <c r="J366" s="94"/>
      <c r="K366" s="94"/>
    </row>
    <row r="367" spans="2:11" s="1" customFormat="1">
      <c r="B367" s="94"/>
      <c r="C367" s="114"/>
      <c r="D367" s="114"/>
      <c r="E367" s="114"/>
      <c r="F367" s="114"/>
      <c r="G367" s="114"/>
      <c r="H367" s="114"/>
      <c r="I367" s="94"/>
      <c r="J367" s="94"/>
      <c r="K367" s="94"/>
    </row>
    <row r="368" spans="2:11" s="1" customFormat="1">
      <c r="B368" s="94"/>
      <c r="C368" s="114"/>
      <c r="D368" s="114"/>
      <c r="E368" s="114"/>
      <c r="F368" s="114"/>
      <c r="G368" s="114"/>
      <c r="H368" s="114"/>
      <c r="I368" s="94"/>
      <c r="J368" s="94"/>
      <c r="K368" s="94"/>
    </row>
    <row r="369" spans="2:11" s="1" customFormat="1">
      <c r="B369" s="94"/>
      <c r="C369" s="114"/>
      <c r="D369" s="114"/>
      <c r="E369" s="114"/>
      <c r="F369" s="114"/>
      <c r="G369" s="114"/>
      <c r="H369" s="114"/>
      <c r="I369" s="94"/>
      <c r="J369" s="94"/>
      <c r="K369" s="94"/>
    </row>
    <row r="370" spans="2:11" s="1" customFormat="1">
      <c r="B370" s="94"/>
      <c r="C370" s="114"/>
      <c r="D370" s="114"/>
      <c r="E370" s="114"/>
      <c r="F370" s="114"/>
      <c r="G370" s="114"/>
      <c r="H370" s="114"/>
      <c r="I370" s="94"/>
      <c r="J370" s="94"/>
      <c r="K370" s="94"/>
    </row>
    <row r="371" spans="2:11" s="1" customFormat="1">
      <c r="B371" s="94"/>
      <c r="C371" s="114"/>
      <c r="D371" s="114"/>
      <c r="E371" s="114"/>
      <c r="F371" s="114"/>
      <c r="G371" s="114"/>
      <c r="H371" s="114"/>
      <c r="I371" s="94"/>
      <c r="J371" s="94"/>
      <c r="K371" s="94"/>
    </row>
    <row r="372" spans="2:11" s="1" customFormat="1">
      <c r="B372" s="94"/>
      <c r="C372" s="114"/>
      <c r="D372" s="114"/>
      <c r="E372" s="114"/>
      <c r="F372" s="114"/>
      <c r="G372" s="114"/>
      <c r="H372" s="114"/>
      <c r="I372" s="94"/>
      <c r="J372" s="94"/>
      <c r="K372" s="94"/>
    </row>
    <row r="373" spans="2:11" s="1" customFormat="1">
      <c r="B373" s="94"/>
      <c r="C373" s="114"/>
      <c r="D373" s="114"/>
      <c r="E373" s="114"/>
      <c r="F373" s="114"/>
      <c r="G373" s="114"/>
      <c r="H373" s="114"/>
      <c r="I373" s="94"/>
      <c r="J373" s="94"/>
      <c r="K373" s="94"/>
    </row>
    <row r="374" spans="2:11" s="1" customFormat="1">
      <c r="B374" s="94"/>
      <c r="C374" s="114"/>
      <c r="D374" s="114"/>
      <c r="E374" s="114"/>
      <c r="F374" s="114"/>
      <c r="G374" s="114"/>
      <c r="H374" s="114"/>
      <c r="I374" s="94"/>
      <c r="J374" s="94"/>
      <c r="K374" s="94"/>
    </row>
    <row r="375" spans="2:11" s="1" customFormat="1">
      <c r="B375" s="94"/>
      <c r="C375" s="114"/>
      <c r="D375" s="114"/>
      <c r="E375" s="114"/>
      <c r="F375" s="114"/>
      <c r="G375" s="114"/>
      <c r="H375" s="114"/>
      <c r="I375" s="94"/>
      <c r="J375" s="94"/>
      <c r="K375" s="94"/>
    </row>
    <row r="376" spans="2:11" s="1" customFormat="1">
      <c r="B376" s="94"/>
      <c r="C376" s="114"/>
      <c r="D376" s="114"/>
      <c r="E376" s="114"/>
      <c r="F376" s="114"/>
      <c r="G376" s="114"/>
      <c r="H376" s="114"/>
      <c r="I376" s="94"/>
      <c r="J376" s="94"/>
      <c r="K376" s="94"/>
    </row>
    <row r="377" spans="2:11" s="1" customFormat="1">
      <c r="B377" s="94"/>
      <c r="C377" s="114"/>
      <c r="D377" s="114"/>
      <c r="E377" s="114"/>
      <c r="F377" s="114"/>
      <c r="G377" s="114"/>
      <c r="H377" s="114"/>
      <c r="I377" s="94"/>
      <c r="J377" s="94"/>
      <c r="K377" s="94"/>
    </row>
    <row r="378" spans="2:11" s="1" customFormat="1">
      <c r="B378" s="94"/>
      <c r="C378" s="114"/>
      <c r="D378" s="114"/>
      <c r="E378" s="114"/>
      <c r="F378" s="114"/>
      <c r="G378" s="114"/>
      <c r="H378" s="114"/>
      <c r="I378" s="94"/>
      <c r="J378" s="94"/>
      <c r="K378" s="94"/>
    </row>
    <row r="379" spans="2:11" s="1" customFormat="1">
      <c r="B379" s="94"/>
      <c r="C379" s="114"/>
      <c r="D379" s="114"/>
      <c r="E379" s="114"/>
      <c r="F379" s="114"/>
      <c r="G379" s="114"/>
      <c r="H379" s="114"/>
      <c r="I379" s="94"/>
      <c r="J379" s="94"/>
      <c r="K379" s="94"/>
    </row>
    <row r="380" spans="2:11" s="1" customFormat="1">
      <c r="B380" s="94"/>
      <c r="C380" s="114"/>
      <c r="D380" s="114"/>
      <c r="E380" s="114"/>
      <c r="F380" s="114"/>
      <c r="G380" s="114"/>
      <c r="H380" s="114"/>
      <c r="I380" s="94"/>
      <c r="J380" s="94"/>
      <c r="K380" s="94"/>
    </row>
    <row r="381" spans="2:11" s="1" customFormat="1">
      <c r="B381" s="94"/>
      <c r="C381" s="114"/>
      <c r="D381" s="114"/>
      <c r="E381" s="114"/>
      <c r="F381" s="114"/>
      <c r="G381" s="114"/>
      <c r="H381" s="114"/>
      <c r="I381" s="94"/>
      <c r="J381" s="94"/>
      <c r="K381" s="94"/>
    </row>
    <row r="382" spans="2:11" s="1" customFormat="1">
      <c r="B382" s="94"/>
      <c r="C382" s="114"/>
      <c r="D382" s="114"/>
      <c r="E382" s="114"/>
      <c r="F382" s="114"/>
      <c r="G382" s="114"/>
      <c r="H382" s="114"/>
      <c r="I382" s="94"/>
      <c r="J382" s="94"/>
      <c r="K382" s="94"/>
    </row>
    <row r="383" spans="2:11" s="1" customFormat="1">
      <c r="B383" s="94"/>
      <c r="C383" s="114"/>
      <c r="D383" s="114"/>
      <c r="E383" s="114"/>
      <c r="F383" s="114"/>
      <c r="G383" s="114"/>
      <c r="H383" s="114"/>
      <c r="I383" s="94"/>
      <c r="J383" s="94"/>
      <c r="K383" s="94"/>
    </row>
    <row r="384" spans="2:11" s="1" customFormat="1">
      <c r="B384" s="94"/>
      <c r="C384" s="114"/>
      <c r="D384" s="114"/>
      <c r="E384" s="114"/>
      <c r="F384" s="114"/>
      <c r="G384" s="114"/>
      <c r="H384" s="114"/>
      <c r="I384" s="94"/>
      <c r="J384" s="94"/>
      <c r="K384" s="94"/>
    </row>
    <row r="385" spans="2:11" s="1" customFormat="1">
      <c r="B385" s="94"/>
      <c r="C385" s="114"/>
      <c r="D385" s="114"/>
      <c r="E385" s="114"/>
      <c r="F385" s="114"/>
      <c r="G385" s="114"/>
      <c r="H385" s="114"/>
      <c r="I385" s="94"/>
      <c r="J385" s="94"/>
      <c r="K385" s="94"/>
    </row>
    <row r="386" spans="2:11" s="1" customFormat="1">
      <c r="B386" s="94"/>
      <c r="C386" s="114"/>
      <c r="D386" s="114"/>
      <c r="E386" s="114"/>
      <c r="F386" s="114"/>
      <c r="G386" s="114"/>
      <c r="H386" s="114"/>
      <c r="I386" s="94"/>
      <c r="J386" s="94"/>
      <c r="K386" s="94"/>
    </row>
    <row r="387" spans="2:11" s="1" customFormat="1">
      <c r="B387" s="94"/>
      <c r="C387" s="114"/>
      <c r="D387" s="114"/>
      <c r="E387" s="114"/>
      <c r="F387" s="114"/>
      <c r="G387" s="114"/>
      <c r="H387" s="114"/>
      <c r="I387" s="94"/>
      <c r="J387" s="94"/>
      <c r="K387" s="94"/>
    </row>
    <row r="388" spans="2:11" s="1" customFormat="1">
      <c r="B388" s="94"/>
      <c r="C388" s="114"/>
      <c r="D388" s="114"/>
      <c r="E388" s="114"/>
      <c r="F388" s="114"/>
      <c r="G388" s="114"/>
      <c r="H388" s="114"/>
      <c r="I388" s="94"/>
      <c r="J388" s="94"/>
      <c r="K388" s="94"/>
    </row>
    <row r="389" spans="2:11" s="1" customFormat="1">
      <c r="B389" s="94"/>
      <c r="C389" s="114"/>
      <c r="D389" s="114"/>
      <c r="E389" s="114"/>
      <c r="F389" s="114"/>
      <c r="G389" s="114"/>
      <c r="H389" s="114"/>
      <c r="I389" s="94"/>
      <c r="J389" s="94"/>
      <c r="K389" s="94"/>
    </row>
    <row r="390" spans="2:11" s="1" customFormat="1">
      <c r="B390" s="94"/>
      <c r="C390" s="114"/>
      <c r="D390" s="114"/>
      <c r="E390" s="114"/>
      <c r="F390" s="114"/>
      <c r="G390" s="114"/>
      <c r="H390" s="114"/>
      <c r="I390" s="94"/>
      <c r="J390" s="94"/>
      <c r="K390" s="94"/>
    </row>
    <row r="391" spans="2:11" s="1" customFormat="1">
      <c r="B391" s="94"/>
      <c r="C391" s="114"/>
      <c r="D391" s="114"/>
      <c r="E391" s="114"/>
      <c r="F391" s="114"/>
      <c r="G391" s="114"/>
      <c r="H391" s="114"/>
      <c r="I391" s="94"/>
      <c r="J391" s="94"/>
      <c r="K391" s="94"/>
    </row>
    <row r="392" spans="2:11" s="1" customFormat="1">
      <c r="B392" s="94"/>
      <c r="C392" s="114"/>
      <c r="D392" s="114"/>
      <c r="E392" s="114"/>
      <c r="F392" s="114"/>
      <c r="G392" s="114"/>
      <c r="H392" s="114"/>
      <c r="I392" s="94"/>
      <c r="J392" s="94"/>
      <c r="K392" s="94"/>
    </row>
    <row r="393" spans="2:11" s="1" customFormat="1">
      <c r="B393" s="94"/>
      <c r="C393" s="114"/>
      <c r="D393" s="114"/>
      <c r="E393" s="114"/>
      <c r="F393" s="114"/>
      <c r="G393" s="114"/>
      <c r="H393" s="114"/>
      <c r="I393" s="94"/>
      <c r="J393" s="94"/>
      <c r="K393" s="94"/>
    </row>
    <row r="394" spans="2:11" s="1" customFormat="1">
      <c r="B394" s="94"/>
      <c r="C394" s="114"/>
      <c r="D394" s="114"/>
      <c r="E394" s="114"/>
      <c r="F394" s="114"/>
      <c r="G394" s="114"/>
      <c r="H394" s="114"/>
      <c r="I394" s="94"/>
      <c r="J394" s="94"/>
      <c r="K394" s="94"/>
    </row>
    <row r="395" spans="2:11" s="1" customFormat="1">
      <c r="B395" s="94"/>
      <c r="C395" s="114"/>
      <c r="D395" s="114"/>
      <c r="E395" s="114"/>
      <c r="F395" s="114"/>
      <c r="G395" s="114"/>
      <c r="H395" s="114"/>
      <c r="I395" s="94"/>
      <c r="J395" s="94"/>
      <c r="K395" s="94"/>
    </row>
    <row r="396" spans="2:11" s="1" customFormat="1">
      <c r="B396" s="94"/>
      <c r="C396" s="114"/>
      <c r="D396" s="114"/>
      <c r="E396" s="114"/>
      <c r="F396" s="114"/>
      <c r="G396" s="114"/>
      <c r="H396" s="114"/>
      <c r="I396" s="94"/>
      <c r="J396" s="94"/>
      <c r="K396" s="94"/>
    </row>
    <row r="397" spans="2:11" s="1" customFormat="1">
      <c r="B397" s="94"/>
      <c r="C397" s="114"/>
      <c r="D397" s="114"/>
      <c r="E397" s="114"/>
      <c r="F397" s="114"/>
      <c r="G397" s="114"/>
      <c r="H397" s="114"/>
      <c r="I397" s="94"/>
      <c r="J397" s="94"/>
      <c r="K397" s="94"/>
    </row>
    <row r="398" spans="2:11" s="1" customFormat="1">
      <c r="B398" s="94"/>
      <c r="C398" s="114"/>
      <c r="D398" s="114"/>
      <c r="E398" s="114"/>
      <c r="F398" s="114"/>
      <c r="G398" s="114"/>
      <c r="H398" s="114"/>
      <c r="I398" s="94"/>
      <c r="J398" s="94"/>
      <c r="K398" s="94"/>
    </row>
    <row r="399" spans="2:11" s="1" customFormat="1">
      <c r="B399" s="94"/>
      <c r="C399" s="114"/>
      <c r="D399" s="114"/>
      <c r="E399" s="114"/>
      <c r="F399" s="114"/>
      <c r="G399" s="114"/>
      <c r="H399" s="114"/>
      <c r="I399" s="94"/>
      <c r="J399" s="94"/>
      <c r="K399" s="94"/>
    </row>
    <row r="400" spans="2:11" s="1" customFormat="1">
      <c r="B400" s="94"/>
      <c r="C400" s="114"/>
      <c r="D400" s="114"/>
      <c r="E400" s="114"/>
      <c r="F400" s="114"/>
      <c r="G400" s="114"/>
      <c r="H400" s="114"/>
      <c r="I400" s="94"/>
      <c r="J400" s="94"/>
      <c r="K400" s="94"/>
    </row>
    <row r="401" spans="2:11" s="1" customFormat="1">
      <c r="B401" s="94"/>
      <c r="C401" s="114"/>
      <c r="D401" s="114"/>
      <c r="E401" s="114"/>
      <c r="F401" s="114"/>
      <c r="G401" s="114"/>
      <c r="H401" s="114"/>
      <c r="I401" s="94"/>
      <c r="J401" s="94"/>
      <c r="K401" s="94"/>
    </row>
    <row r="402" spans="2:11" s="1" customFormat="1">
      <c r="B402" s="94"/>
      <c r="C402" s="114"/>
      <c r="D402" s="114"/>
      <c r="E402" s="114"/>
      <c r="F402" s="114"/>
      <c r="G402" s="114"/>
      <c r="H402" s="114"/>
      <c r="I402" s="94"/>
      <c r="J402" s="94"/>
      <c r="K402" s="94"/>
    </row>
    <row r="403" spans="2:11" s="1" customFormat="1">
      <c r="B403" s="94"/>
      <c r="C403" s="114"/>
      <c r="D403" s="114"/>
      <c r="E403" s="114"/>
      <c r="F403" s="114"/>
      <c r="G403" s="114"/>
      <c r="H403" s="114"/>
      <c r="I403" s="94"/>
      <c r="J403" s="94"/>
      <c r="K403" s="94"/>
    </row>
    <row r="404" spans="2:11" s="1" customFormat="1">
      <c r="B404" s="94"/>
      <c r="C404" s="114"/>
      <c r="D404" s="114"/>
      <c r="E404" s="114"/>
      <c r="F404" s="114"/>
      <c r="G404" s="114"/>
      <c r="H404" s="114"/>
      <c r="I404" s="94"/>
      <c r="J404" s="94"/>
      <c r="K404" s="94"/>
    </row>
    <row r="405" spans="2:11" s="1" customFormat="1">
      <c r="B405" s="94"/>
      <c r="C405" s="114"/>
      <c r="D405" s="114"/>
      <c r="E405" s="114"/>
      <c r="F405" s="114"/>
      <c r="G405" s="114"/>
      <c r="H405" s="114"/>
      <c r="I405" s="94"/>
      <c r="J405" s="94"/>
      <c r="K405" s="94"/>
    </row>
    <row r="406" spans="2:11" s="1" customFormat="1">
      <c r="B406" s="94"/>
      <c r="C406" s="114"/>
      <c r="D406" s="114"/>
      <c r="E406" s="114"/>
      <c r="F406" s="114"/>
      <c r="G406" s="114"/>
      <c r="H406" s="114"/>
      <c r="I406" s="94"/>
      <c r="J406" s="94"/>
      <c r="K406" s="94"/>
    </row>
    <row r="407" spans="2:11" s="1" customFormat="1">
      <c r="B407" s="94"/>
      <c r="C407" s="114"/>
      <c r="D407" s="114"/>
      <c r="E407" s="114"/>
      <c r="F407" s="114"/>
      <c r="G407" s="114"/>
      <c r="H407" s="114"/>
      <c r="I407" s="94"/>
      <c r="J407" s="94"/>
      <c r="K407" s="94"/>
    </row>
    <row r="408" spans="2:11" s="1" customFormat="1">
      <c r="B408" s="94"/>
      <c r="C408" s="114"/>
      <c r="D408" s="114"/>
      <c r="E408" s="114"/>
      <c r="F408" s="114"/>
      <c r="G408" s="114"/>
      <c r="H408" s="114"/>
      <c r="I408" s="94"/>
      <c r="J408" s="94"/>
      <c r="K408" s="94"/>
    </row>
    <row r="409" spans="2:11" s="1" customFormat="1">
      <c r="B409" s="94"/>
      <c r="C409" s="114"/>
      <c r="D409" s="114"/>
      <c r="E409" s="114"/>
      <c r="F409" s="114"/>
      <c r="G409" s="114"/>
      <c r="H409" s="114"/>
      <c r="I409" s="94"/>
      <c r="J409" s="94"/>
      <c r="K409" s="94"/>
    </row>
    <row r="410" spans="2:11" s="1" customFormat="1">
      <c r="B410" s="94"/>
      <c r="C410" s="114"/>
      <c r="D410" s="114"/>
      <c r="E410" s="114"/>
      <c r="F410" s="114"/>
      <c r="G410" s="114"/>
      <c r="H410" s="114"/>
      <c r="I410" s="94"/>
      <c r="J410" s="94"/>
      <c r="K410" s="94"/>
    </row>
    <row r="411" spans="2:11" s="1" customFormat="1">
      <c r="B411" s="94"/>
      <c r="C411" s="114"/>
      <c r="D411" s="114"/>
      <c r="E411" s="114"/>
      <c r="F411" s="114"/>
      <c r="G411" s="114"/>
      <c r="H411" s="114"/>
      <c r="I411" s="94"/>
      <c r="J411" s="94"/>
      <c r="K411" s="94"/>
    </row>
    <row r="412" spans="2:11" s="1" customFormat="1">
      <c r="B412" s="94"/>
      <c r="C412" s="114"/>
      <c r="D412" s="114"/>
      <c r="E412" s="114"/>
      <c r="F412" s="114"/>
      <c r="G412" s="114"/>
      <c r="H412" s="114"/>
      <c r="I412" s="94"/>
      <c r="J412" s="94"/>
      <c r="K412" s="94"/>
    </row>
    <row r="413" spans="2:11" s="1" customFormat="1">
      <c r="B413" s="94"/>
      <c r="C413" s="114"/>
      <c r="D413" s="114"/>
      <c r="E413" s="114"/>
      <c r="F413" s="114"/>
      <c r="G413" s="114"/>
      <c r="H413" s="114"/>
      <c r="I413" s="94"/>
      <c r="J413" s="94"/>
      <c r="K413" s="94"/>
    </row>
    <row r="414" spans="2:11" s="1" customFormat="1">
      <c r="B414" s="94"/>
      <c r="C414" s="114"/>
      <c r="D414" s="114"/>
      <c r="E414" s="114"/>
      <c r="F414" s="114"/>
      <c r="G414" s="114"/>
      <c r="H414" s="114"/>
      <c r="I414" s="94"/>
      <c r="J414" s="94"/>
      <c r="K414" s="94"/>
    </row>
    <row r="415" spans="2:11" s="1" customFormat="1">
      <c r="B415" s="94"/>
      <c r="C415" s="114"/>
      <c r="D415" s="114"/>
      <c r="E415" s="114"/>
      <c r="F415" s="114"/>
      <c r="G415" s="114"/>
      <c r="H415" s="114"/>
      <c r="I415" s="94"/>
      <c r="J415" s="94"/>
      <c r="K415" s="94"/>
    </row>
    <row r="416" spans="2:11" s="1" customFormat="1">
      <c r="B416" s="94"/>
      <c r="C416" s="114"/>
      <c r="D416" s="114"/>
      <c r="E416" s="114"/>
      <c r="F416" s="114"/>
      <c r="G416" s="114"/>
      <c r="H416" s="114"/>
      <c r="I416" s="94"/>
      <c r="J416" s="94"/>
      <c r="K416" s="94"/>
    </row>
    <row r="417" spans="2:11" s="1" customFormat="1">
      <c r="B417" s="94"/>
      <c r="C417" s="114"/>
      <c r="D417" s="114"/>
      <c r="E417" s="114"/>
      <c r="F417" s="114"/>
      <c r="G417" s="114"/>
      <c r="H417" s="114"/>
      <c r="I417" s="94"/>
      <c r="J417" s="94"/>
      <c r="K417" s="94"/>
    </row>
    <row r="418" spans="2:11" s="1" customFormat="1">
      <c r="B418" s="94"/>
      <c r="C418" s="114"/>
      <c r="D418" s="114"/>
      <c r="E418" s="114"/>
      <c r="F418" s="114"/>
      <c r="G418" s="114"/>
      <c r="H418" s="114"/>
      <c r="I418" s="94"/>
      <c r="J418" s="94"/>
      <c r="K418" s="94"/>
    </row>
    <row r="419" spans="2:11" s="1" customFormat="1">
      <c r="B419" s="94"/>
      <c r="C419" s="114"/>
      <c r="D419" s="114"/>
      <c r="E419" s="114"/>
      <c r="F419" s="114"/>
      <c r="G419" s="114"/>
      <c r="H419" s="114"/>
      <c r="I419" s="94"/>
      <c r="J419" s="94"/>
      <c r="K419" s="94"/>
    </row>
    <row r="420" spans="2:11" s="1" customFormat="1">
      <c r="B420" s="94"/>
      <c r="C420" s="114"/>
      <c r="D420" s="114"/>
      <c r="E420" s="114"/>
      <c r="F420" s="114"/>
      <c r="G420" s="114"/>
      <c r="H420" s="114"/>
      <c r="I420" s="94"/>
      <c r="J420" s="94"/>
      <c r="K420" s="94"/>
    </row>
    <row r="421" spans="2:11" s="1" customFormat="1">
      <c r="B421" s="94"/>
      <c r="C421" s="114"/>
      <c r="D421" s="114"/>
      <c r="E421" s="114"/>
      <c r="F421" s="114"/>
      <c r="G421" s="114"/>
      <c r="H421" s="114"/>
      <c r="I421" s="94"/>
      <c r="J421" s="94"/>
      <c r="K421" s="94"/>
    </row>
    <row r="422" spans="2:11" s="1" customFormat="1">
      <c r="B422" s="94"/>
      <c r="C422" s="114"/>
      <c r="D422" s="114"/>
      <c r="E422" s="114"/>
      <c r="F422" s="114"/>
      <c r="G422" s="114"/>
      <c r="H422" s="114"/>
      <c r="I422" s="94"/>
      <c r="J422" s="94"/>
      <c r="K422" s="94"/>
    </row>
    <row r="423" spans="2:11" s="1" customFormat="1">
      <c r="B423" s="94"/>
      <c r="C423" s="114"/>
      <c r="D423" s="114"/>
      <c r="E423" s="114"/>
      <c r="F423" s="114"/>
      <c r="G423" s="114"/>
      <c r="H423" s="114"/>
      <c r="I423" s="94"/>
      <c r="J423" s="94"/>
      <c r="K423" s="94"/>
    </row>
    <row r="424" spans="2:11" s="1" customFormat="1">
      <c r="B424" s="94"/>
      <c r="C424" s="114"/>
      <c r="D424" s="114"/>
      <c r="E424" s="114"/>
      <c r="F424" s="114"/>
      <c r="G424" s="114"/>
      <c r="H424" s="114"/>
      <c r="I424" s="94"/>
      <c r="J424" s="94"/>
      <c r="K424" s="94"/>
    </row>
    <row r="425" spans="2:11" s="1" customFormat="1">
      <c r="B425" s="94"/>
      <c r="C425" s="114"/>
      <c r="D425" s="114"/>
      <c r="E425" s="114"/>
      <c r="F425" s="114"/>
      <c r="G425" s="114"/>
      <c r="H425" s="114"/>
      <c r="I425" s="94"/>
      <c r="J425" s="94"/>
      <c r="K425" s="94"/>
    </row>
    <row r="426" spans="2:11" s="1" customFormat="1">
      <c r="B426" s="94"/>
      <c r="C426" s="114"/>
      <c r="D426" s="114"/>
      <c r="E426" s="114"/>
      <c r="F426" s="114"/>
      <c r="G426" s="114"/>
      <c r="H426" s="114"/>
      <c r="I426" s="94"/>
      <c r="J426" s="94"/>
      <c r="K426" s="94"/>
    </row>
    <row r="427" spans="2:11" s="1" customFormat="1">
      <c r="B427" s="94"/>
      <c r="C427" s="114"/>
      <c r="D427" s="114"/>
      <c r="E427" s="114"/>
      <c r="F427" s="114"/>
      <c r="G427" s="114"/>
      <c r="H427" s="114"/>
      <c r="I427" s="94"/>
      <c r="J427" s="94"/>
      <c r="K427" s="94"/>
    </row>
    <row r="428" spans="2:11" s="1" customFormat="1">
      <c r="B428" s="94"/>
      <c r="C428" s="114"/>
      <c r="D428" s="114"/>
      <c r="E428" s="114"/>
      <c r="F428" s="114"/>
      <c r="G428" s="114"/>
      <c r="H428" s="114"/>
      <c r="I428" s="94"/>
      <c r="J428" s="94"/>
      <c r="K428" s="94"/>
    </row>
    <row r="429" spans="2:11" s="1" customFormat="1">
      <c r="B429" s="94"/>
      <c r="C429" s="114"/>
      <c r="D429" s="114"/>
      <c r="E429" s="114"/>
      <c r="F429" s="114"/>
      <c r="G429" s="114"/>
      <c r="H429" s="114"/>
      <c r="I429" s="94"/>
      <c r="J429" s="94"/>
      <c r="K429" s="94"/>
    </row>
    <row r="430" spans="2:11" s="1" customFormat="1">
      <c r="B430" s="94"/>
      <c r="C430" s="114"/>
      <c r="D430" s="114"/>
      <c r="E430" s="114"/>
      <c r="F430" s="114"/>
      <c r="G430" s="114"/>
      <c r="H430" s="114"/>
      <c r="I430" s="94"/>
      <c r="J430" s="94"/>
      <c r="K430" s="94"/>
    </row>
    <row r="431" spans="2:11" s="1" customFormat="1">
      <c r="B431" s="94"/>
      <c r="C431" s="114"/>
      <c r="D431" s="114"/>
      <c r="E431" s="114"/>
      <c r="F431" s="114"/>
      <c r="G431" s="114"/>
      <c r="H431" s="114"/>
      <c r="I431" s="94"/>
      <c r="J431" s="94"/>
      <c r="K431" s="94"/>
    </row>
    <row r="432" spans="2:11" s="1" customFormat="1">
      <c r="B432" s="94"/>
      <c r="C432" s="114"/>
      <c r="D432" s="114"/>
      <c r="E432" s="114"/>
      <c r="F432" s="114"/>
      <c r="G432" s="114"/>
      <c r="H432" s="114"/>
      <c r="I432" s="94"/>
      <c r="J432" s="94"/>
      <c r="K432" s="94"/>
    </row>
    <row r="433" spans="2:11" s="1" customFormat="1">
      <c r="B433" s="94"/>
      <c r="C433" s="114"/>
      <c r="D433" s="114"/>
      <c r="E433" s="114"/>
      <c r="F433" s="114"/>
      <c r="G433" s="114"/>
      <c r="H433" s="114"/>
      <c r="I433" s="94"/>
      <c r="J433" s="94"/>
      <c r="K433" s="94"/>
    </row>
    <row r="434" spans="2:11" s="1" customFormat="1">
      <c r="B434" s="94"/>
      <c r="C434" s="114"/>
      <c r="D434" s="114"/>
      <c r="E434" s="114"/>
      <c r="F434" s="114"/>
      <c r="G434" s="114"/>
      <c r="H434" s="114"/>
      <c r="I434" s="94"/>
      <c r="J434" s="94"/>
      <c r="K434" s="94"/>
    </row>
    <row r="435" spans="2:11" s="1" customFormat="1">
      <c r="B435" s="94"/>
      <c r="C435" s="114"/>
      <c r="D435" s="114"/>
      <c r="E435" s="114"/>
      <c r="F435" s="114"/>
      <c r="G435" s="114"/>
      <c r="H435" s="114"/>
      <c r="I435" s="94"/>
      <c r="J435" s="94"/>
      <c r="K435" s="94"/>
    </row>
    <row r="436" spans="2:11" s="1" customFormat="1">
      <c r="B436" s="94"/>
      <c r="C436" s="114"/>
      <c r="D436" s="114"/>
      <c r="E436" s="114"/>
      <c r="F436" s="114"/>
      <c r="G436" s="114"/>
      <c r="H436" s="114"/>
      <c r="I436" s="94"/>
      <c r="J436" s="94"/>
      <c r="K436" s="94"/>
    </row>
    <row r="437" spans="2:11" s="1" customFormat="1">
      <c r="B437" s="94"/>
      <c r="C437" s="114"/>
      <c r="D437" s="114"/>
      <c r="E437" s="114"/>
      <c r="F437" s="114"/>
      <c r="G437" s="114"/>
      <c r="H437" s="114"/>
      <c r="I437" s="94"/>
      <c r="J437" s="94"/>
      <c r="K437" s="94"/>
    </row>
    <row r="438" spans="2:11" s="1" customFormat="1">
      <c r="B438" s="94"/>
      <c r="C438" s="114"/>
      <c r="D438" s="114"/>
      <c r="E438" s="114"/>
      <c r="F438" s="114"/>
      <c r="G438" s="114"/>
      <c r="H438" s="114"/>
      <c r="I438" s="94"/>
      <c r="J438" s="94"/>
      <c r="K438" s="94"/>
    </row>
    <row r="439" spans="2:11" s="1" customFormat="1">
      <c r="B439" s="94"/>
      <c r="C439" s="114"/>
      <c r="D439" s="114"/>
      <c r="E439" s="114"/>
      <c r="F439" s="114"/>
      <c r="G439" s="114"/>
      <c r="H439" s="114"/>
      <c r="I439" s="94"/>
      <c r="J439" s="94"/>
      <c r="K439" s="94"/>
    </row>
    <row r="440" spans="2:11" s="1" customFormat="1">
      <c r="B440" s="94"/>
      <c r="C440" s="114"/>
      <c r="D440" s="114"/>
      <c r="E440" s="114"/>
      <c r="F440" s="114"/>
      <c r="G440" s="114"/>
      <c r="H440" s="114"/>
      <c r="I440" s="94"/>
      <c r="J440" s="94"/>
      <c r="K440" s="94"/>
    </row>
    <row r="441" spans="2:11" s="1" customFormat="1">
      <c r="B441" s="94"/>
      <c r="C441" s="114"/>
      <c r="D441" s="114"/>
      <c r="E441" s="114"/>
      <c r="F441" s="114"/>
      <c r="G441" s="114"/>
      <c r="H441" s="114"/>
      <c r="I441" s="94"/>
      <c r="J441" s="94"/>
      <c r="K441" s="94"/>
    </row>
    <row r="442" spans="2:11" s="1" customFormat="1">
      <c r="B442" s="94"/>
      <c r="C442" s="114"/>
      <c r="D442" s="114"/>
      <c r="E442" s="114"/>
      <c r="F442" s="114"/>
      <c r="G442" s="114"/>
      <c r="H442" s="114"/>
      <c r="I442" s="94"/>
      <c r="J442" s="94"/>
      <c r="K442" s="94"/>
    </row>
    <row r="443" spans="2:11" s="1" customFormat="1">
      <c r="B443" s="94"/>
      <c r="C443" s="114"/>
      <c r="D443" s="114"/>
      <c r="E443" s="114"/>
      <c r="F443" s="114"/>
      <c r="G443" s="114"/>
      <c r="H443" s="114"/>
      <c r="I443" s="94"/>
      <c r="J443" s="94"/>
      <c r="K443" s="94"/>
    </row>
    <row r="444" spans="2:11" s="1" customFormat="1">
      <c r="B444" s="94"/>
      <c r="C444" s="114"/>
      <c r="D444" s="114"/>
      <c r="E444" s="114"/>
      <c r="F444" s="114"/>
      <c r="G444" s="114"/>
      <c r="H444" s="114"/>
      <c r="I444" s="94"/>
      <c r="J444" s="94"/>
      <c r="K444" s="94"/>
    </row>
    <row r="445" spans="2:11" s="1" customFormat="1">
      <c r="B445" s="94"/>
      <c r="C445" s="114"/>
      <c r="D445" s="114"/>
      <c r="E445" s="114"/>
      <c r="F445" s="114"/>
      <c r="G445" s="114"/>
      <c r="H445" s="114"/>
      <c r="I445" s="94"/>
      <c r="J445" s="94"/>
      <c r="K445" s="94"/>
    </row>
    <row r="446" spans="2:11" s="1" customFormat="1">
      <c r="B446" s="94"/>
      <c r="C446" s="114"/>
      <c r="D446" s="114"/>
      <c r="E446" s="114"/>
      <c r="F446" s="114"/>
      <c r="G446" s="114"/>
      <c r="H446" s="114"/>
      <c r="I446" s="94"/>
      <c r="J446" s="94"/>
      <c r="K446" s="94"/>
    </row>
    <row r="447" spans="2:11" s="1" customFormat="1">
      <c r="B447" s="94"/>
      <c r="C447" s="114"/>
      <c r="D447" s="114"/>
      <c r="E447" s="114"/>
      <c r="F447" s="114"/>
      <c r="G447" s="114"/>
      <c r="H447" s="114"/>
      <c r="I447" s="94"/>
      <c r="J447" s="94"/>
      <c r="K447" s="94"/>
    </row>
    <row r="448" spans="2:11" s="1" customFormat="1">
      <c r="B448" s="94"/>
      <c r="C448" s="114"/>
      <c r="D448" s="114"/>
      <c r="E448" s="114"/>
      <c r="F448" s="114"/>
      <c r="G448" s="114"/>
      <c r="H448" s="114"/>
      <c r="I448" s="94"/>
      <c r="J448" s="94"/>
      <c r="K448" s="94"/>
    </row>
    <row r="449" spans="2:11" s="1" customFormat="1">
      <c r="B449" s="94"/>
      <c r="C449" s="114"/>
      <c r="D449" s="114"/>
      <c r="E449" s="114"/>
      <c r="F449" s="114"/>
      <c r="G449" s="114"/>
      <c r="H449" s="114"/>
      <c r="I449" s="94"/>
      <c r="J449" s="94"/>
      <c r="K449" s="94"/>
    </row>
    <row r="450" spans="2:11" s="1" customFormat="1">
      <c r="B450" s="94"/>
      <c r="C450" s="114"/>
      <c r="D450" s="114"/>
      <c r="E450" s="114"/>
      <c r="F450" s="114"/>
      <c r="G450" s="114"/>
      <c r="H450" s="114"/>
      <c r="I450" s="94"/>
      <c r="J450" s="94"/>
      <c r="K450" s="94"/>
    </row>
    <row r="451" spans="2:11" s="1" customFormat="1">
      <c r="B451" s="94"/>
      <c r="C451" s="114"/>
      <c r="D451" s="114"/>
      <c r="E451" s="114"/>
      <c r="F451" s="114"/>
      <c r="G451" s="114"/>
      <c r="H451" s="114"/>
      <c r="I451" s="94"/>
      <c r="J451" s="94"/>
      <c r="K451" s="94"/>
    </row>
    <row r="452" spans="2:11" s="1" customFormat="1">
      <c r="B452" s="94"/>
      <c r="C452" s="114"/>
      <c r="D452" s="114"/>
      <c r="E452" s="114"/>
      <c r="F452" s="114"/>
      <c r="G452" s="114"/>
      <c r="H452" s="114"/>
      <c r="I452" s="94"/>
      <c r="J452" s="94"/>
      <c r="K452" s="94"/>
    </row>
    <row r="453" spans="2:11" s="1" customFormat="1">
      <c r="B453" s="94"/>
      <c r="C453" s="114"/>
      <c r="D453" s="114"/>
      <c r="E453" s="114"/>
      <c r="F453" s="114"/>
      <c r="G453" s="114"/>
      <c r="H453" s="114"/>
      <c r="I453" s="94"/>
      <c r="J453" s="94"/>
      <c r="K453" s="94"/>
    </row>
    <row r="454" spans="2:11" s="1" customFormat="1">
      <c r="B454" s="94"/>
      <c r="C454" s="114"/>
      <c r="D454" s="114"/>
      <c r="E454" s="114"/>
      <c r="F454" s="114"/>
      <c r="G454" s="114"/>
      <c r="H454" s="114"/>
      <c r="I454" s="94"/>
      <c r="J454" s="94"/>
      <c r="K454" s="94"/>
    </row>
    <row r="455" spans="2:11" s="1" customFormat="1">
      <c r="B455" s="94"/>
      <c r="C455" s="114"/>
      <c r="D455" s="114"/>
      <c r="E455" s="114"/>
      <c r="F455" s="114"/>
      <c r="G455" s="114"/>
      <c r="H455" s="114"/>
      <c r="I455" s="94"/>
      <c r="J455" s="94"/>
      <c r="K455" s="94"/>
    </row>
    <row r="456" spans="2:11" s="1" customFormat="1">
      <c r="B456" s="94"/>
      <c r="C456" s="114"/>
      <c r="D456" s="114"/>
      <c r="E456" s="114"/>
      <c r="F456" s="114"/>
      <c r="G456" s="114"/>
      <c r="H456" s="114"/>
      <c r="I456" s="94"/>
      <c r="J456" s="94"/>
      <c r="K456" s="94"/>
    </row>
    <row r="457" spans="2:11" s="1" customFormat="1">
      <c r="B457" s="94"/>
      <c r="C457" s="114"/>
      <c r="D457" s="114"/>
      <c r="E457" s="114"/>
      <c r="F457" s="114"/>
      <c r="G457" s="114"/>
      <c r="H457" s="114"/>
      <c r="I457" s="94"/>
      <c r="J457" s="94"/>
      <c r="K457" s="94"/>
    </row>
    <row r="458" spans="2:11" s="1" customFormat="1">
      <c r="B458" s="94"/>
      <c r="C458" s="114"/>
      <c r="D458" s="114"/>
      <c r="E458" s="114"/>
      <c r="F458" s="114"/>
      <c r="G458" s="114"/>
      <c r="H458" s="114"/>
      <c r="I458" s="94"/>
      <c r="J458" s="94"/>
      <c r="K458" s="94"/>
    </row>
    <row r="459" spans="2:11" s="1" customFormat="1">
      <c r="B459" s="94"/>
      <c r="C459" s="114"/>
      <c r="D459" s="114"/>
      <c r="E459" s="114"/>
      <c r="F459" s="114"/>
      <c r="G459" s="114"/>
      <c r="H459" s="114"/>
      <c r="I459" s="94"/>
      <c r="J459" s="94"/>
      <c r="K459" s="94"/>
    </row>
    <row r="460" spans="2:11" s="1" customFormat="1">
      <c r="B460" s="94"/>
      <c r="C460" s="114"/>
      <c r="D460" s="114"/>
      <c r="E460" s="114"/>
      <c r="F460" s="114"/>
      <c r="G460" s="114"/>
      <c r="H460" s="114"/>
      <c r="I460" s="94"/>
      <c r="J460" s="94"/>
      <c r="K460" s="94"/>
    </row>
    <row r="461" spans="2:11" s="1" customFormat="1">
      <c r="B461" s="94"/>
      <c r="C461" s="114"/>
      <c r="D461" s="114"/>
      <c r="E461" s="114"/>
      <c r="F461" s="114"/>
      <c r="G461" s="114"/>
      <c r="H461" s="114"/>
      <c r="I461" s="94"/>
      <c r="J461" s="94"/>
      <c r="K461" s="94"/>
    </row>
    <row r="462" spans="2:11" s="1" customFormat="1">
      <c r="B462" s="94"/>
      <c r="C462" s="114"/>
      <c r="D462" s="114"/>
      <c r="E462" s="114"/>
      <c r="F462" s="114"/>
      <c r="G462" s="114"/>
      <c r="H462" s="114"/>
      <c r="I462" s="94"/>
      <c r="J462" s="94"/>
      <c r="K462" s="94"/>
    </row>
    <row r="463" spans="2:11" s="1" customFormat="1">
      <c r="B463" s="94"/>
      <c r="C463" s="114"/>
      <c r="D463" s="114"/>
      <c r="E463" s="114"/>
      <c r="F463" s="114"/>
      <c r="G463" s="114"/>
      <c r="H463" s="114"/>
      <c r="I463" s="94"/>
      <c r="J463" s="94"/>
      <c r="K463" s="94"/>
    </row>
    <row r="464" spans="2:11" s="1" customFormat="1">
      <c r="B464" s="94"/>
      <c r="C464" s="114"/>
      <c r="D464" s="114"/>
      <c r="E464" s="114"/>
      <c r="F464" s="114"/>
      <c r="G464" s="114"/>
      <c r="H464" s="114"/>
      <c r="I464" s="94"/>
      <c r="J464" s="94"/>
      <c r="K464" s="94"/>
    </row>
    <row r="465" spans="2:11" s="1" customFormat="1">
      <c r="B465" s="94"/>
      <c r="C465" s="114"/>
      <c r="D465" s="114"/>
      <c r="E465" s="114"/>
      <c r="F465" s="114"/>
      <c r="G465" s="114"/>
      <c r="H465" s="114"/>
      <c r="I465" s="94"/>
      <c r="J465" s="94"/>
      <c r="K465" s="94"/>
    </row>
    <row r="466" spans="2:11" s="1" customFormat="1">
      <c r="B466" s="94"/>
      <c r="C466" s="114"/>
      <c r="D466" s="114"/>
      <c r="E466" s="114"/>
      <c r="F466" s="114"/>
      <c r="G466" s="114"/>
      <c r="H466" s="114"/>
      <c r="I466" s="94"/>
      <c r="J466" s="94"/>
      <c r="K466" s="94"/>
    </row>
    <row r="467" spans="2:11" s="1" customFormat="1">
      <c r="B467" s="94"/>
      <c r="C467" s="114"/>
      <c r="D467" s="114"/>
      <c r="E467" s="114"/>
      <c r="F467" s="114"/>
      <c r="G467" s="114"/>
      <c r="H467" s="114"/>
      <c r="I467" s="94"/>
      <c r="J467" s="94"/>
      <c r="K467" s="94"/>
    </row>
    <row r="468" spans="2:11" s="1" customFormat="1">
      <c r="B468" s="94"/>
      <c r="C468" s="114"/>
      <c r="D468" s="114"/>
      <c r="E468" s="114"/>
      <c r="F468" s="114"/>
      <c r="G468" s="114"/>
      <c r="H468" s="114"/>
      <c r="I468" s="94"/>
      <c r="J468" s="94"/>
      <c r="K468" s="94"/>
    </row>
    <row r="469" spans="2:11" s="1" customFormat="1">
      <c r="B469" s="94"/>
      <c r="C469" s="114"/>
      <c r="D469" s="114"/>
      <c r="E469" s="114"/>
      <c r="F469" s="114"/>
      <c r="G469" s="114"/>
      <c r="H469" s="114"/>
      <c r="I469" s="94"/>
      <c r="J469" s="94"/>
      <c r="K469" s="94"/>
    </row>
    <row r="470" spans="2:11" s="1" customFormat="1">
      <c r="B470" s="94"/>
      <c r="C470" s="114"/>
      <c r="D470" s="114"/>
      <c r="E470" s="114"/>
      <c r="F470" s="114"/>
      <c r="G470" s="114"/>
      <c r="H470" s="114"/>
      <c r="I470" s="94"/>
      <c r="J470" s="94"/>
      <c r="K470" s="94"/>
    </row>
    <row r="471" spans="2:11" s="1" customFormat="1">
      <c r="B471" s="94"/>
      <c r="C471" s="114"/>
      <c r="D471" s="114"/>
      <c r="E471" s="114"/>
      <c r="F471" s="114"/>
      <c r="G471" s="114"/>
      <c r="H471" s="114"/>
      <c r="I471" s="94"/>
      <c r="J471" s="94"/>
      <c r="K471" s="94"/>
    </row>
    <row r="472" spans="2:11" s="1" customFormat="1">
      <c r="B472" s="94"/>
      <c r="C472" s="114"/>
      <c r="D472" s="114"/>
      <c r="E472" s="114"/>
      <c r="F472" s="114"/>
      <c r="G472" s="114"/>
      <c r="H472" s="114"/>
      <c r="I472" s="94"/>
      <c r="J472" s="94"/>
      <c r="K472" s="94"/>
    </row>
    <row r="473" spans="2:11" s="1" customFormat="1">
      <c r="B473" s="94"/>
      <c r="C473" s="114"/>
      <c r="D473" s="114"/>
      <c r="E473" s="114"/>
      <c r="F473" s="114"/>
      <c r="G473" s="114"/>
      <c r="H473" s="114"/>
      <c r="I473" s="94"/>
      <c r="J473" s="94"/>
      <c r="K473" s="94"/>
    </row>
    <row r="474" spans="2:11" s="1" customFormat="1">
      <c r="B474" s="94"/>
      <c r="C474" s="114"/>
      <c r="D474" s="114"/>
      <c r="E474" s="114"/>
      <c r="F474" s="114"/>
      <c r="G474" s="114"/>
      <c r="H474" s="114"/>
      <c r="I474" s="94"/>
      <c r="J474" s="94"/>
      <c r="K474" s="94"/>
    </row>
    <row r="475" spans="2:11" s="1" customFormat="1">
      <c r="B475" s="94"/>
      <c r="C475" s="114"/>
      <c r="D475" s="114"/>
      <c r="E475" s="114"/>
      <c r="F475" s="114"/>
      <c r="G475" s="114"/>
      <c r="H475" s="114"/>
      <c r="I475" s="94"/>
      <c r="J475" s="94"/>
      <c r="K475" s="94"/>
    </row>
    <row r="476" spans="2:11" s="1" customFormat="1">
      <c r="B476" s="94"/>
      <c r="C476" s="114"/>
      <c r="D476" s="114"/>
      <c r="E476" s="114"/>
      <c r="F476" s="114"/>
      <c r="G476" s="114"/>
      <c r="H476" s="114"/>
      <c r="I476" s="94"/>
      <c r="J476" s="94"/>
      <c r="K476" s="94"/>
    </row>
    <row r="477" spans="2:11" s="1" customFormat="1">
      <c r="B477" s="94"/>
      <c r="C477" s="114"/>
      <c r="D477" s="114"/>
      <c r="E477" s="114"/>
      <c r="F477" s="114"/>
      <c r="G477" s="114"/>
      <c r="H477" s="114"/>
      <c r="I477" s="94"/>
      <c r="J477" s="94"/>
      <c r="K477" s="94"/>
    </row>
    <row r="478" spans="2:11" s="1" customFormat="1">
      <c r="B478" s="94"/>
      <c r="C478" s="114"/>
      <c r="D478" s="114"/>
      <c r="E478" s="114"/>
      <c r="F478" s="114"/>
      <c r="G478" s="114"/>
      <c r="H478" s="114"/>
      <c r="I478" s="94"/>
      <c r="J478" s="94"/>
      <c r="K478" s="94"/>
    </row>
    <row r="479" spans="2:11" s="1" customFormat="1">
      <c r="B479" s="94"/>
      <c r="C479" s="114"/>
      <c r="D479" s="114"/>
      <c r="E479" s="114"/>
      <c r="F479" s="114"/>
      <c r="G479" s="114"/>
      <c r="H479" s="114"/>
      <c r="I479" s="94"/>
      <c r="J479" s="94"/>
      <c r="K479" s="94"/>
    </row>
    <row r="480" spans="2:11" s="1" customFormat="1">
      <c r="B480" s="94"/>
      <c r="C480" s="114"/>
      <c r="D480" s="114"/>
      <c r="E480" s="114"/>
      <c r="F480" s="114"/>
      <c r="G480" s="114"/>
      <c r="H480" s="114"/>
      <c r="I480" s="94"/>
      <c r="J480" s="94"/>
      <c r="K480" s="94"/>
    </row>
    <row r="481" spans="2:11" s="1" customFormat="1">
      <c r="B481" s="94"/>
      <c r="C481" s="114"/>
      <c r="D481" s="114"/>
      <c r="E481" s="114"/>
      <c r="F481" s="114"/>
      <c r="G481" s="114"/>
      <c r="H481" s="114"/>
      <c r="I481" s="94"/>
      <c r="J481" s="94"/>
      <c r="K481" s="94"/>
    </row>
    <row r="482" spans="2:11" s="1" customFormat="1">
      <c r="B482" s="94"/>
      <c r="C482" s="114"/>
      <c r="D482" s="114"/>
      <c r="E482" s="114"/>
      <c r="F482" s="114"/>
      <c r="G482" s="114"/>
      <c r="H482" s="114"/>
      <c r="I482" s="94"/>
      <c r="J482" s="94"/>
      <c r="K482" s="94"/>
    </row>
    <row r="483" spans="2:11" s="1" customFormat="1">
      <c r="B483" s="94"/>
      <c r="C483" s="114"/>
      <c r="D483" s="114"/>
      <c r="E483" s="114"/>
      <c r="F483" s="114"/>
      <c r="G483" s="114"/>
      <c r="H483" s="114"/>
      <c r="I483" s="94"/>
      <c r="J483" s="94"/>
      <c r="K483" s="94"/>
    </row>
    <row r="484" spans="2:11" s="1" customFormat="1">
      <c r="B484" s="94"/>
      <c r="C484" s="114"/>
      <c r="D484" s="114"/>
      <c r="E484" s="114"/>
      <c r="F484" s="114"/>
      <c r="G484" s="114"/>
      <c r="H484" s="114"/>
      <c r="I484" s="94"/>
      <c r="J484" s="94"/>
      <c r="K484" s="94"/>
    </row>
    <row r="485" spans="2:11" s="1" customFormat="1">
      <c r="B485" s="94"/>
      <c r="C485" s="114"/>
      <c r="D485" s="114"/>
      <c r="E485" s="114"/>
      <c r="F485" s="114"/>
      <c r="G485" s="114"/>
      <c r="H485" s="114"/>
      <c r="I485" s="94"/>
      <c r="J485" s="94"/>
      <c r="K485" s="94"/>
    </row>
    <row r="486" spans="2:11" s="1" customFormat="1">
      <c r="B486" s="94"/>
      <c r="C486" s="114"/>
      <c r="D486" s="114"/>
      <c r="E486" s="114"/>
      <c r="F486" s="114"/>
      <c r="G486" s="114"/>
      <c r="H486" s="114"/>
      <c r="I486" s="94"/>
      <c r="J486" s="94"/>
      <c r="K486" s="94"/>
    </row>
    <row r="487" spans="2:11" s="1" customFormat="1">
      <c r="B487" s="94"/>
      <c r="C487" s="114"/>
      <c r="D487" s="114"/>
      <c r="E487" s="114"/>
      <c r="F487" s="114"/>
      <c r="G487" s="114"/>
      <c r="H487" s="114"/>
      <c r="I487" s="94"/>
      <c r="J487" s="94"/>
      <c r="K487" s="94"/>
    </row>
    <row r="488" spans="2:11" s="1" customFormat="1">
      <c r="B488" s="94"/>
      <c r="C488" s="114"/>
      <c r="D488" s="114"/>
      <c r="E488" s="114"/>
      <c r="F488" s="114"/>
      <c r="G488" s="114"/>
      <c r="H488" s="114"/>
      <c r="I488" s="94"/>
      <c r="J488" s="94"/>
      <c r="K488" s="94"/>
    </row>
    <row r="489" spans="2:11" s="1" customFormat="1">
      <c r="B489" s="94"/>
      <c r="C489" s="114"/>
      <c r="D489" s="114"/>
      <c r="E489" s="114"/>
      <c r="F489" s="114"/>
      <c r="G489" s="114"/>
      <c r="H489" s="114"/>
      <c r="I489" s="94"/>
      <c r="J489" s="94"/>
      <c r="K489" s="94"/>
    </row>
    <row r="490" spans="2:11" s="1" customFormat="1">
      <c r="B490" s="94"/>
      <c r="C490" s="114"/>
      <c r="D490" s="114"/>
      <c r="E490" s="114"/>
      <c r="F490" s="114"/>
      <c r="G490" s="114"/>
      <c r="H490" s="114"/>
      <c r="I490" s="94"/>
      <c r="J490" s="94"/>
      <c r="K490" s="94"/>
    </row>
    <row r="491" spans="2:11" s="1" customFormat="1">
      <c r="B491" s="94"/>
      <c r="C491" s="114"/>
      <c r="D491" s="114"/>
      <c r="E491" s="114"/>
      <c r="F491" s="114"/>
      <c r="G491" s="114"/>
      <c r="H491" s="114"/>
      <c r="I491" s="94"/>
      <c r="J491" s="94"/>
      <c r="K491" s="94"/>
    </row>
    <row r="492" spans="2:11" s="1" customFormat="1">
      <c r="B492" s="94"/>
      <c r="C492" s="114"/>
      <c r="D492" s="114"/>
      <c r="E492" s="114"/>
      <c r="F492" s="114"/>
      <c r="G492" s="114"/>
      <c r="H492" s="114"/>
      <c r="I492" s="94"/>
      <c r="J492" s="94"/>
      <c r="K492" s="94"/>
    </row>
    <row r="493" spans="2:11" s="1" customFormat="1">
      <c r="B493" s="94"/>
      <c r="C493" s="114"/>
      <c r="D493" s="114"/>
      <c r="E493" s="114"/>
      <c r="F493" s="114"/>
      <c r="G493" s="114"/>
      <c r="H493" s="114"/>
      <c r="I493" s="94"/>
      <c r="J493" s="94"/>
      <c r="K493" s="94"/>
    </row>
    <row r="494" spans="2:11" s="1" customFormat="1">
      <c r="B494" s="94"/>
      <c r="C494" s="114"/>
      <c r="D494" s="114"/>
      <c r="E494" s="114"/>
      <c r="F494" s="114"/>
      <c r="G494" s="114"/>
      <c r="H494" s="114"/>
      <c r="I494" s="94"/>
      <c r="J494" s="94"/>
      <c r="K494" s="94"/>
    </row>
    <row r="495" spans="2:11" s="1" customFormat="1">
      <c r="B495" s="94"/>
      <c r="C495" s="114"/>
      <c r="D495" s="114"/>
      <c r="E495" s="114"/>
      <c r="F495" s="114"/>
      <c r="G495" s="114"/>
      <c r="H495" s="114"/>
      <c r="I495" s="94"/>
      <c r="J495" s="94"/>
      <c r="K495" s="94"/>
    </row>
    <row r="496" spans="2:11" s="1" customFormat="1">
      <c r="B496" s="94"/>
      <c r="C496" s="114"/>
      <c r="D496" s="114"/>
      <c r="E496" s="114"/>
      <c r="F496" s="114"/>
      <c r="G496" s="114"/>
      <c r="H496" s="114"/>
      <c r="I496" s="94"/>
      <c r="J496" s="94"/>
      <c r="K496" s="94"/>
    </row>
    <row r="497" spans="2:11" s="1" customFormat="1">
      <c r="B497" s="94"/>
      <c r="C497" s="114"/>
      <c r="D497" s="114"/>
      <c r="E497" s="114"/>
      <c r="F497" s="114"/>
      <c r="G497" s="114"/>
      <c r="H497" s="114"/>
      <c r="I497" s="94"/>
      <c r="J497" s="94"/>
      <c r="K497" s="94"/>
    </row>
    <row r="498" spans="2:11" s="1" customFormat="1">
      <c r="B498" s="94"/>
      <c r="C498" s="114"/>
      <c r="D498" s="114"/>
      <c r="E498" s="114"/>
      <c r="F498" s="114"/>
      <c r="G498" s="114"/>
      <c r="H498" s="114"/>
      <c r="I498" s="94"/>
      <c r="J498" s="94"/>
      <c r="K498" s="94"/>
    </row>
    <row r="499" spans="2:11" s="1" customFormat="1">
      <c r="B499" s="94"/>
      <c r="C499" s="114"/>
      <c r="D499" s="114"/>
      <c r="E499" s="114"/>
      <c r="F499" s="114"/>
      <c r="G499" s="114"/>
      <c r="H499" s="114"/>
      <c r="I499" s="94"/>
      <c r="J499" s="94"/>
      <c r="K499" s="94"/>
    </row>
    <row r="500" spans="2:11" s="1" customFormat="1">
      <c r="B500" s="94"/>
      <c r="C500" s="114"/>
      <c r="D500" s="114"/>
      <c r="E500" s="114"/>
      <c r="F500" s="114"/>
      <c r="G500" s="114"/>
      <c r="H500" s="114"/>
      <c r="I500" s="94"/>
      <c r="J500" s="94"/>
      <c r="K500" s="94"/>
    </row>
    <row r="501" spans="2:11" s="1" customFormat="1">
      <c r="B501" s="94"/>
      <c r="C501" s="114"/>
      <c r="D501" s="114"/>
      <c r="E501" s="114"/>
      <c r="F501" s="114"/>
      <c r="G501" s="114"/>
      <c r="H501" s="114"/>
      <c r="I501" s="94"/>
      <c r="J501" s="94"/>
      <c r="K501" s="94"/>
    </row>
    <row r="502" spans="2:11" s="1" customFormat="1">
      <c r="B502" s="94"/>
      <c r="C502" s="114"/>
      <c r="D502" s="114"/>
      <c r="E502" s="114"/>
      <c r="F502" s="114"/>
      <c r="G502" s="114"/>
      <c r="H502" s="114"/>
      <c r="I502" s="94"/>
      <c r="J502" s="94"/>
      <c r="K502" s="94"/>
    </row>
    <row r="503" spans="2:11" s="1" customFormat="1">
      <c r="B503" s="94"/>
      <c r="C503" s="114"/>
      <c r="D503" s="114"/>
      <c r="E503" s="114"/>
      <c r="F503" s="114"/>
      <c r="G503" s="114"/>
      <c r="H503" s="114"/>
      <c r="I503" s="94"/>
      <c r="J503" s="94"/>
      <c r="K503" s="94"/>
    </row>
    <row r="504" spans="2:11" s="1" customFormat="1">
      <c r="B504" s="94"/>
      <c r="C504" s="114"/>
      <c r="D504" s="114"/>
      <c r="E504" s="114"/>
      <c r="F504" s="114"/>
      <c r="G504" s="114"/>
      <c r="H504" s="114"/>
      <c r="I504" s="94"/>
      <c r="J504" s="94"/>
      <c r="K504" s="94"/>
    </row>
    <row r="505" spans="2:11" s="1" customFormat="1">
      <c r="B505" s="94"/>
      <c r="C505" s="114"/>
      <c r="D505" s="114"/>
      <c r="E505" s="114"/>
      <c r="F505" s="114"/>
      <c r="G505" s="114"/>
      <c r="H505" s="114"/>
      <c r="I505" s="94"/>
      <c r="J505" s="94"/>
      <c r="K505" s="94"/>
    </row>
    <row r="506" spans="2:11" s="1" customFormat="1">
      <c r="B506" s="94"/>
      <c r="C506" s="114"/>
      <c r="D506" s="114"/>
      <c r="E506" s="114"/>
      <c r="F506" s="114"/>
      <c r="G506" s="114"/>
      <c r="H506" s="114"/>
      <c r="I506" s="94"/>
      <c r="J506" s="94"/>
      <c r="K506" s="94"/>
    </row>
    <row r="507" spans="2:11" s="1" customFormat="1">
      <c r="B507" s="94"/>
      <c r="C507" s="114"/>
      <c r="D507" s="114"/>
      <c r="E507" s="114"/>
      <c r="F507" s="114"/>
      <c r="G507" s="114"/>
      <c r="H507" s="114"/>
      <c r="I507" s="94"/>
      <c r="J507" s="94"/>
      <c r="K507" s="94"/>
    </row>
    <row r="508" spans="2:11" s="1" customFormat="1">
      <c r="B508" s="94"/>
      <c r="C508" s="114"/>
      <c r="D508" s="114"/>
      <c r="E508" s="114"/>
      <c r="F508" s="114"/>
      <c r="G508" s="114"/>
      <c r="H508" s="114"/>
      <c r="I508" s="94"/>
      <c r="J508" s="94"/>
      <c r="K508" s="94"/>
    </row>
    <row r="509" spans="2:11" s="1" customFormat="1">
      <c r="B509" s="94"/>
      <c r="C509" s="114"/>
      <c r="D509" s="114"/>
      <c r="E509" s="114"/>
      <c r="F509" s="114"/>
      <c r="G509" s="114"/>
      <c r="H509" s="114"/>
      <c r="I509" s="94"/>
      <c r="J509" s="94"/>
      <c r="K509" s="94"/>
    </row>
    <row r="510" spans="2:11" s="1" customFormat="1">
      <c r="B510" s="94"/>
      <c r="C510" s="114"/>
      <c r="D510" s="114"/>
      <c r="E510" s="114"/>
      <c r="F510" s="114"/>
      <c r="G510" s="114"/>
      <c r="H510" s="114"/>
      <c r="I510" s="94"/>
      <c r="J510" s="94"/>
      <c r="K510" s="94"/>
    </row>
    <row r="511" spans="2:11" s="1" customFormat="1">
      <c r="B511" s="94"/>
      <c r="C511" s="114"/>
      <c r="D511" s="114"/>
      <c r="E511" s="114"/>
      <c r="F511" s="114"/>
      <c r="G511" s="114"/>
      <c r="H511" s="114"/>
      <c r="I511" s="94"/>
      <c r="J511" s="94"/>
      <c r="K511" s="94"/>
    </row>
    <row r="512" spans="2:11" s="1" customFormat="1">
      <c r="B512" s="94"/>
      <c r="C512" s="114"/>
      <c r="D512" s="114"/>
      <c r="E512" s="114"/>
      <c r="F512" s="114"/>
      <c r="G512" s="114"/>
      <c r="H512" s="114"/>
      <c r="I512" s="94"/>
      <c r="J512" s="94"/>
      <c r="K512" s="94"/>
    </row>
    <row r="513" spans="2:11" s="1" customFormat="1">
      <c r="B513" s="94"/>
      <c r="C513" s="114"/>
      <c r="D513" s="114"/>
      <c r="E513" s="114"/>
      <c r="F513" s="114"/>
      <c r="G513" s="114"/>
      <c r="H513" s="114"/>
      <c r="I513" s="94"/>
      <c r="J513" s="94"/>
      <c r="K513" s="94"/>
    </row>
    <row r="514" spans="2:11" s="1" customFormat="1">
      <c r="B514" s="94"/>
      <c r="C514" s="114"/>
      <c r="D514" s="114"/>
      <c r="E514" s="114"/>
      <c r="F514" s="114"/>
      <c r="G514" s="114"/>
      <c r="H514" s="114"/>
      <c r="I514" s="94"/>
      <c r="J514" s="94"/>
      <c r="K514" s="94"/>
    </row>
    <row r="515" spans="2:11" s="1" customFormat="1">
      <c r="B515" s="94"/>
      <c r="C515" s="114"/>
      <c r="D515" s="114"/>
      <c r="E515" s="114"/>
      <c r="F515" s="114"/>
      <c r="G515" s="114"/>
      <c r="H515" s="114"/>
      <c r="I515" s="94"/>
      <c r="J515" s="94"/>
      <c r="K515" s="94"/>
    </row>
    <row r="516" spans="2:11" s="1" customFormat="1">
      <c r="B516" s="94"/>
      <c r="C516" s="114"/>
      <c r="D516" s="114"/>
      <c r="E516" s="114"/>
      <c r="F516" s="114"/>
      <c r="G516" s="114"/>
      <c r="H516" s="114"/>
      <c r="I516" s="94"/>
      <c r="J516" s="94"/>
      <c r="K516" s="94"/>
    </row>
    <row r="517" spans="2:11" s="1" customFormat="1">
      <c r="B517" s="94"/>
      <c r="C517" s="114"/>
      <c r="D517" s="114"/>
      <c r="E517" s="114"/>
      <c r="F517" s="114"/>
      <c r="G517" s="114"/>
      <c r="H517" s="114"/>
      <c r="I517" s="94"/>
      <c r="J517" s="94"/>
      <c r="K517" s="94"/>
    </row>
    <row r="518" spans="2:11" s="1" customFormat="1">
      <c r="B518" s="94"/>
      <c r="C518" s="114"/>
      <c r="D518" s="114"/>
      <c r="E518" s="114"/>
      <c r="F518" s="114"/>
      <c r="G518" s="114"/>
      <c r="H518" s="114"/>
      <c r="I518" s="94"/>
      <c r="J518" s="94"/>
      <c r="K518" s="94"/>
    </row>
    <row r="519" spans="2:11" s="1" customFormat="1">
      <c r="B519" s="94"/>
      <c r="C519" s="114"/>
      <c r="D519" s="114"/>
      <c r="E519" s="114"/>
      <c r="F519" s="114"/>
      <c r="G519" s="114"/>
      <c r="H519" s="114"/>
      <c r="I519" s="94"/>
      <c r="J519" s="94"/>
      <c r="K519" s="94"/>
    </row>
    <row r="520" spans="2:11" s="1" customFormat="1">
      <c r="B520" s="94"/>
      <c r="C520" s="114"/>
      <c r="D520" s="114"/>
      <c r="E520" s="114"/>
      <c r="F520" s="114"/>
      <c r="G520" s="114"/>
      <c r="H520" s="114"/>
      <c r="I520" s="94"/>
      <c r="J520" s="94"/>
      <c r="K520" s="94"/>
    </row>
    <row r="521" spans="2:11" s="1" customFormat="1">
      <c r="B521" s="94"/>
      <c r="C521" s="114"/>
      <c r="D521" s="114"/>
      <c r="E521" s="114"/>
      <c r="F521" s="114"/>
      <c r="G521" s="114"/>
      <c r="H521" s="114"/>
      <c r="I521" s="94"/>
      <c r="J521" s="94"/>
      <c r="K521" s="94"/>
    </row>
    <row r="522" spans="2:11" s="1" customFormat="1">
      <c r="B522" s="94"/>
      <c r="C522" s="114"/>
      <c r="D522" s="114"/>
      <c r="E522" s="114"/>
      <c r="F522" s="114"/>
      <c r="G522" s="114"/>
      <c r="H522" s="114"/>
      <c r="I522" s="94"/>
      <c r="J522" s="94"/>
      <c r="K522" s="94"/>
    </row>
    <row r="523" spans="2:11" s="1" customFormat="1">
      <c r="B523" s="94"/>
      <c r="C523" s="114"/>
      <c r="D523" s="114"/>
      <c r="E523" s="114"/>
      <c r="F523" s="114"/>
      <c r="G523" s="114"/>
      <c r="H523" s="114"/>
      <c r="I523" s="94"/>
      <c r="J523" s="94"/>
      <c r="K523" s="94"/>
    </row>
    <row r="524" spans="2:11" s="1" customFormat="1">
      <c r="B524" s="94"/>
      <c r="C524" s="114"/>
      <c r="D524" s="114"/>
      <c r="E524" s="114"/>
      <c r="F524" s="114"/>
      <c r="G524" s="114"/>
      <c r="H524" s="114"/>
      <c r="I524" s="94"/>
      <c r="J524" s="94"/>
      <c r="K524" s="94"/>
    </row>
    <row r="525" spans="2:11" s="1" customFormat="1">
      <c r="B525" s="94"/>
      <c r="C525" s="114"/>
      <c r="D525" s="114"/>
      <c r="E525" s="114"/>
      <c r="F525" s="114"/>
      <c r="G525" s="114"/>
      <c r="H525" s="114"/>
      <c r="I525" s="94"/>
      <c r="J525" s="94"/>
      <c r="K525" s="94"/>
    </row>
    <row r="526" spans="2:11" s="1" customFormat="1">
      <c r="B526" s="94"/>
      <c r="C526" s="114"/>
      <c r="D526" s="114"/>
      <c r="E526" s="114"/>
      <c r="F526" s="114"/>
      <c r="G526" s="114"/>
      <c r="H526" s="114"/>
      <c r="I526" s="94"/>
      <c r="J526" s="94"/>
      <c r="K526" s="94"/>
    </row>
    <row r="527" spans="2:11" s="1" customFormat="1">
      <c r="B527" s="94"/>
      <c r="C527" s="114"/>
      <c r="D527" s="114"/>
      <c r="E527" s="114"/>
      <c r="F527" s="114"/>
      <c r="G527" s="114"/>
      <c r="H527" s="114"/>
      <c r="I527" s="94"/>
      <c r="J527" s="94"/>
      <c r="K527" s="94"/>
    </row>
    <row r="528" spans="2:11" s="1" customFormat="1">
      <c r="B528" s="94"/>
      <c r="C528" s="114"/>
      <c r="D528" s="114"/>
      <c r="E528" s="114"/>
      <c r="F528" s="114"/>
      <c r="G528" s="114"/>
      <c r="H528" s="114"/>
      <c r="I528" s="94"/>
      <c r="J528" s="94"/>
      <c r="K528" s="94"/>
    </row>
    <row r="529" spans="2:11" s="1" customFormat="1">
      <c r="B529" s="94"/>
      <c r="C529" s="114"/>
      <c r="D529" s="114"/>
      <c r="E529" s="114"/>
      <c r="F529" s="114"/>
      <c r="G529" s="114"/>
      <c r="H529" s="114"/>
      <c r="I529" s="94"/>
      <c r="J529" s="94"/>
      <c r="K529" s="94"/>
    </row>
    <row r="530" spans="2:11" s="1" customFormat="1">
      <c r="B530" s="94"/>
      <c r="C530" s="114"/>
      <c r="D530" s="114"/>
      <c r="E530" s="114"/>
      <c r="F530" s="114"/>
      <c r="G530" s="114"/>
      <c r="H530" s="114"/>
      <c r="I530" s="94"/>
      <c r="J530" s="94"/>
      <c r="K530" s="94"/>
    </row>
    <row r="531" spans="2:11" s="1" customFormat="1">
      <c r="B531" s="94"/>
      <c r="C531" s="114"/>
      <c r="D531" s="114"/>
      <c r="E531" s="114"/>
      <c r="F531" s="114"/>
      <c r="G531" s="114"/>
      <c r="H531" s="114"/>
      <c r="I531" s="94"/>
      <c r="J531" s="94"/>
      <c r="K531" s="94"/>
    </row>
    <row r="532" spans="2:11" s="1" customFormat="1">
      <c r="B532" s="94"/>
      <c r="C532" s="114"/>
      <c r="D532" s="114"/>
      <c r="E532" s="114"/>
      <c r="F532" s="114"/>
      <c r="G532" s="114"/>
      <c r="H532" s="114"/>
      <c r="I532" s="94"/>
      <c r="J532" s="94"/>
      <c r="K532" s="94"/>
    </row>
    <row r="533" spans="2:11" s="1" customFormat="1">
      <c r="B533" s="94"/>
      <c r="C533" s="114"/>
      <c r="D533" s="114"/>
      <c r="E533" s="114"/>
      <c r="F533" s="114"/>
      <c r="G533" s="114"/>
      <c r="H533" s="114"/>
      <c r="I533" s="94"/>
      <c r="J533" s="94"/>
      <c r="K533" s="94"/>
    </row>
    <row r="534" spans="2:11" s="1" customFormat="1">
      <c r="B534" s="94"/>
      <c r="C534" s="114"/>
      <c r="D534" s="114"/>
      <c r="E534" s="114"/>
      <c r="F534" s="114"/>
      <c r="G534" s="114"/>
      <c r="H534" s="114"/>
      <c r="I534" s="94"/>
      <c r="J534" s="94"/>
      <c r="K534" s="94"/>
    </row>
    <row r="535" spans="2:11" s="1" customFormat="1">
      <c r="B535" s="94"/>
      <c r="C535" s="114"/>
      <c r="D535" s="114"/>
      <c r="E535" s="114"/>
      <c r="F535" s="114"/>
      <c r="G535" s="114"/>
      <c r="H535" s="114"/>
      <c r="I535" s="94"/>
      <c r="J535" s="94"/>
      <c r="K535" s="94"/>
    </row>
    <row r="536" spans="2:11" s="1" customFormat="1">
      <c r="B536" s="94"/>
      <c r="C536" s="114"/>
      <c r="D536" s="114"/>
      <c r="E536" s="114"/>
      <c r="F536" s="114"/>
      <c r="G536" s="114"/>
      <c r="H536" s="114"/>
      <c r="I536" s="94"/>
      <c r="J536" s="94"/>
      <c r="K536" s="94"/>
    </row>
    <row r="537" spans="2:11" s="1" customFormat="1">
      <c r="B537" s="94"/>
      <c r="C537" s="114"/>
      <c r="D537" s="114"/>
      <c r="E537" s="114"/>
      <c r="F537" s="114"/>
      <c r="G537" s="114"/>
      <c r="H537" s="114"/>
      <c r="I537" s="94"/>
      <c r="J537" s="94"/>
      <c r="K537" s="94"/>
    </row>
    <row r="538" spans="2:11" s="1" customFormat="1">
      <c r="B538" s="94"/>
      <c r="C538" s="114"/>
      <c r="D538" s="114"/>
      <c r="E538" s="114"/>
      <c r="F538" s="114"/>
      <c r="G538" s="114"/>
      <c r="H538" s="114"/>
      <c r="I538" s="94"/>
      <c r="J538" s="94"/>
      <c r="K538" s="94"/>
    </row>
    <row r="539" spans="2:11" s="1" customFormat="1">
      <c r="B539" s="94"/>
      <c r="C539" s="114"/>
      <c r="D539" s="114"/>
      <c r="E539" s="114"/>
      <c r="F539" s="114"/>
      <c r="G539" s="114"/>
      <c r="H539" s="114"/>
      <c r="I539" s="94"/>
      <c r="J539" s="94"/>
      <c r="K539" s="94"/>
    </row>
    <row r="540" spans="2:11" s="1" customFormat="1">
      <c r="B540" s="94"/>
      <c r="C540" s="114"/>
      <c r="D540" s="114"/>
      <c r="E540" s="114"/>
      <c r="F540" s="114"/>
      <c r="G540" s="114"/>
      <c r="H540" s="114"/>
      <c r="I540" s="94"/>
      <c r="J540" s="94"/>
      <c r="K540" s="94"/>
    </row>
    <row r="541" spans="2:11" s="1" customFormat="1">
      <c r="B541" s="94"/>
      <c r="C541" s="114"/>
      <c r="D541" s="114"/>
      <c r="E541" s="114"/>
      <c r="F541" s="114"/>
      <c r="G541" s="114"/>
      <c r="H541" s="114"/>
      <c r="I541" s="94"/>
      <c r="J541" s="94"/>
      <c r="K541" s="94"/>
    </row>
    <row r="542" spans="2:11" s="1" customFormat="1">
      <c r="B542" s="94"/>
      <c r="C542" s="114"/>
      <c r="D542" s="114"/>
      <c r="E542" s="114"/>
      <c r="F542" s="114"/>
      <c r="G542" s="114"/>
      <c r="H542" s="114"/>
      <c r="I542" s="94"/>
      <c r="J542" s="94"/>
      <c r="K542" s="94"/>
    </row>
    <row r="543" spans="2:11" s="1" customFormat="1">
      <c r="B543" s="94"/>
      <c r="C543" s="114"/>
      <c r="D543" s="114"/>
      <c r="E543" s="114"/>
      <c r="F543" s="114"/>
      <c r="G543" s="114"/>
      <c r="H543" s="114"/>
      <c r="I543" s="94"/>
      <c r="J543" s="94"/>
      <c r="K543" s="94"/>
    </row>
    <row r="544" spans="2:11" s="1" customFormat="1">
      <c r="B544" s="94"/>
      <c r="C544" s="114"/>
      <c r="D544" s="114"/>
      <c r="E544" s="114"/>
      <c r="F544" s="114"/>
      <c r="G544" s="114"/>
      <c r="H544" s="114"/>
      <c r="I544" s="94"/>
      <c r="J544" s="94"/>
      <c r="K544" s="94"/>
    </row>
    <row r="545" spans="2:11" s="1" customFormat="1">
      <c r="B545" s="94"/>
      <c r="C545" s="114"/>
      <c r="D545" s="114"/>
      <c r="E545" s="114"/>
      <c r="F545" s="114"/>
      <c r="G545" s="114"/>
      <c r="H545" s="114"/>
      <c r="I545" s="94"/>
      <c r="J545" s="94"/>
      <c r="K545" s="94"/>
    </row>
    <row r="546" spans="2:11" s="1" customFormat="1">
      <c r="B546" s="94"/>
      <c r="C546" s="114"/>
      <c r="D546" s="114"/>
      <c r="E546" s="114"/>
      <c r="F546" s="114"/>
      <c r="G546" s="114"/>
      <c r="H546" s="114"/>
      <c r="I546" s="94"/>
      <c r="J546" s="94"/>
      <c r="K546" s="94"/>
    </row>
    <row r="547" spans="2:11" s="1" customFormat="1">
      <c r="B547" s="94"/>
      <c r="C547" s="114"/>
      <c r="D547" s="114"/>
      <c r="E547" s="114"/>
      <c r="F547" s="114"/>
      <c r="G547" s="114"/>
      <c r="H547" s="114"/>
      <c r="I547" s="94"/>
      <c r="J547" s="94"/>
      <c r="K547" s="94"/>
    </row>
    <row r="548" spans="2:11" s="1" customFormat="1">
      <c r="B548" s="94"/>
      <c r="C548" s="114"/>
      <c r="D548" s="114"/>
      <c r="E548" s="114"/>
      <c r="F548" s="114"/>
      <c r="G548" s="114"/>
      <c r="H548" s="114"/>
      <c r="I548" s="94"/>
      <c r="J548" s="94"/>
      <c r="K548" s="94"/>
    </row>
    <row r="549" spans="2:11" s="1" customFormat="1">
      <c r="B549" s="94"/>
      <c r="C549" s="114"/>
      <c r="D549" s="114"/>
      <c r="E549" s="114"/>
      <c r="F549" s="114"/>
      <c r="G549" s="114"/>
      <c r="H549" s="114"/>
      <c r="I549" s="94"/>
      <c r="J549" s="94"/>
      <c r="K549" s="94"/>
    </row>
    <row r="550" spans="2:11" s="1" customFormat="1">
      <c r="B550" s="94"/>
      <c r="C550" s="114"/>
      <c r="D550" s="114"/>
      <c r="E550" s="114"/>
      <c r="F550" s="114"/>
      <c r="G550" s="114"/>
      <c r="H550" s="114"/>
      <c r="I550" s="94"/>
      <c r="J550" s="94"/>
      <c r="K550" s="94"/>
    </row>
    <row r="551" spans="2:11" s="1" customFormat="1">
      <c r="B551" s="94"/>
      <c r="C551" s="114"/>
      <c r="D551" s="114"/>
      <c r="E551" s="114"/>
      <c r="F551" s="114"/>
      <c r="G551" s="114"/>
      <c r="H551" s="114"/>
      <c r="I551" s="94"/>
      <c r="J551" s="94"/>
      <c r="K551" s="94"/>
    </row>
    <row r="552" spans="2:11" s="1" customFormat="1">
      <c r="B552" s="94"/>
      <c r="C552" s="114"/>
      <c r="D552" s="114"/>
      <c r="E552" s="114"/>
      <c r="F552" s="114"/>
      <c r="G552" s="114"/>
      <c r="H552" s="114"/>
      <c r="I552" s="94"/>
      <c r="J552" s="94"/>
      <c r="K552" s="94"/>
    </row>
    <row r="553" spans="2:11" s="1" customFormat="1">
      <c r="B553" s="94"/>
      <c r="C553" s="114"/>
      <c r="D553" s="114"/>
      <c r="E553" s="114"/>
      <c r="F553" s="114"/>
      <c r="G553" s="114"/>
      <c r="H553" s="114"/>
      <c r="I553" s="94"/>
      <c r="J553" s="94"/>
      <c r="K553" s="94"/>
    </row>
    <row r="554" spans="2:11" s="1" customFormat="1">
      <c r="B554" s="94"/>
      <c r="C554" s="114"/>
      <c r="D554" s="114"/>
      <c r="E554" s="114"/>
      <c r="F554" s="114"/>
      <c r="G554" s="114"/>
      <c r="H554" s="114"/>
      <c r="I554" s="94"/>
      <c r="J554" s="94"/>
      <c r="K554" s="94"/>
    </row>
    <row r="555" spans="2:11" s="1" customFormat="1">
      <c r="B555" s="94"/>
      <c r="C555" s="114"/>
      <c r="D555" s="114"/>
      <c r="E555" s="114"/>
      <c r="F555" s="114"/>
      <c r="G555" s="114"/>
      <c r="H555" s="114"/>
      <c r="I555" s="94"/>
      <c r="J555" s="94"/>
      <c r="K555" s="94"/>
    </row>
    <row r="556" spans="2:11" s="1" customFormat="1">
      <c r="B556" s="94"/>
      <c r="C556" s="114"/>
      <c r="D556" s="114"/>
      <c r="E556" s="114"/>
      <c r="F556" s="114"/>
      <c r="G556" s="114"/>
      <c r="H556" s="114"/>
      <c r="I556" s="94"/>
      <c r="J556" s="94"/>
      <c r="K556" s="94"/>
    </row>
    <row r="557" spans="2:11" s="1" customFormat="1">
      <c r="B557" s="94"/>
      <c r="C557" s="114"/>
      <c r="D557" s="114"/>
      <c r="E557" s="114"/>
      <c r="F557" s="114"/>
      <c r="G557" s="114"/>
      <c r="H557" s="114"/>
      <c r="I557" s="94"/>
      <c r="J557" s="94"/>
      <c r="K557" s="94"/>
    </row>
    <row r="558" spans="2:11" s="1" customFormat="1">
      <c r="B558" s="94"/>
      <c r="C558" s="114"/>
      <c r="D558" s="114"/>
      <c r="E558" s="114"/>
      <c r="F558" s="114"/>
      <c r="G558" s="114"/>
      <c r="H558" s="114"/>
      <c r="I558" s="94"/>
      <c r="J558" s="94"/>
      <c r="K558" s="94"/>
    </row>
    <row r="559" spans="2:11" s="1" customFormat="1">
      <c r="B559" s="94"/>
      <c r="C559" s="114"/>
      <c r="D559" s="114"/>
      <c r="E559" s="114"/>
      <c r="F559" s="114"/>
      <c r="G559" s="114"/>
      <c r="H559" s="114"/>
      <c r="I559" s="94"/>
      <c r="J559" s="94"/>
      <c r="K559" s="94"/>
    </row>
    <row r="560" spans="2:11" s="1" customFormat="1">
      <c r="B560" s="94"/>
      <c r="C560" s="114"/>
      <c r="D560" s="114"/>
      <c r="E560" s="114"/>
      <c r="F560" s="114"/>
      <c r="G560" s="114"/>
      <c r="H560" s="114"/>
      <c r="I560" s="94"/>
      <c r="J560" s="94"/>
      <c r="K560" s="94"/>
    </row>
    <row r="561" spans="2:11" s="1" customFormat="1">
      <c r="B561" s="94"/>
      <c r="C561" s="114"/>
      <c r="D561" s="114"/>
      <c r="E561" s="114"/>
      <c r="F561" s="114"/>
      <c r="G561" s="114"/>
      <c r="H561" s="114"/>
      <c r="I561" s="94"/>
      <c r="J561" s="94"/>
      <c r="K561" s="94"/>
    </row>
    <row r="562" spans="2:11" s="1" customFormat="1">
      <c r="B562" s="94"/>
      <c r="C562" s="114"/>
      <c r="D562" s="114"/>
      <c r="E562" s="114"/>
      <c r="F562" s="114"/>
      <c r="G562" s="114"/>
      <c r="H562" s="114"/>
      <c r="I562" s="94"/>
      <c r="J562" s="94"/>
      <c r="K562" s="94"/>
    </row>
    <row r="563" spans="2:11" s="1" customFormat="1">
      <c r="B563" s="94"/>
      <c r="C563" s="114"/>
      <c r="D563" s="114"/>
      <c r="E563" s="114"/>
      <c r="F563" s="114"/>
      <c r="G563" s="114"/>
      <c r="H563" s="114"/>
      <c r="I563" s="94"/>
      <c r="J563" s="94"/>
      <c r="K563" s="94"/>
    </row>
    <row r="564" spans="2:11" s="1" customFormat="1">
      <c r="B564" s="94"/>
      <c r="C564" s="114"/>
      <c r="D564" s="114"/>
      <c r="E564" s="114"/>
      <c r="F564" s="114"/>
      <c r="G564" s="114"/>
      <c r="H564" s="114"/>
      <c r="I564" s="94"/>
      <c r="J564" s="94"/>
      <c r="K564" s="94"/>
    </row>
    <row r="565" spans="2:11" s="1" customFormat="1">
      <c r="C565" s="3"/>
      <c r="D565" s="3"/>
      <c r="E565" s="3"/>
      <c r="F565" s="3"/>
      <c r="G565" s="3"/>
      <c r="H565" s="3"/>
    </row>
    <row r="566" spans="2:11" s="1" customFormat="1">
      <c r="C566" s="3"/>
      <c r="D566" s="3"/>
      <c r="E566" s="3"/>
      <c r="F566" s="3"/>
      <c r="G566" s="3"/>
      <c r="H566" s="3"/>
    </row>
    <row r="567" spans="2:11" s="1" customFormat="1">
      <c r="C567" s="3"/>
      <c r="D567" s="3"/>
      <c r="E567" s="3"/>
      <c r="F567" s="3"/>
      <c r="G567" s="3"/>
      <c r="H567" s="3"/>
    </row>
    <row r="568" spans="2:11" s="1" customFormat="1">
      <c r="C568" s="3"/>
      <c r="D568" s="3"/>
      <c r="E568" s="3"/>
      <c r="F568" s="3"/>
      <c r="G568" s="3"/>
      <c r="H568" s="3"/>
    </row>
    <row r="569" spans="2:11" s="1" customFormat="1">
      <c r="C569" s="3"/>
      <c r="D569" s="3"/>
      <c r="E569" s="3"/>
      <c r="F569" s="3"/>
      <c r="G569" s="3"/>
      <c r="H569" s="3"/>
    </row>
    <row r="570" spans="2:11" s="1" customFormat="1">
      <c r="C570" s="3"/>
      <c r="D570" s="3"/>
      <c r="E570" s="3"/>
      <c r="F570" s="3"/>
      <c r="G570" s="3"/>
      <c r="H570" s="3"/>
    </row>
    <row r="571" spans="2:11" s="1" customFormat="1">
      <c r="C571" s="3"/>
      <c r="D571" s="3"/>
      <c r="E571" s="3"/>
      <c r="F571" s="3"/>
      <c r="G571" s="3"/>
      <c r="H571" s="3"/>
    </row>
    <row r="572" spans="2:11" s="1" customFormat="1">
      <c r="C572" s="3"/>
      <c r="D572" s="3"/>
      <c r="E572" s="3"/>
      <c r="F572" s="3"/>
      <c r="G572" s="3"/>
      <c r="H572" s="3"/>
    </row>
    <row r="573" spans="2:11" s="1" customFormat="1">
      <c r="C573" s="3"/>
      <c r="D573" s="3"/>
      <c r="E573" s="3"/>
      <c r="F573" s="3"/>
      <c r="G573" s="3"/>
      <c r="H573" s="3"/>
    </row>
    <row r="574" spans="2:11" s="1" customFormat="1">
      <c r="C574" s="3"/>
      <c r="D574" s="3"/>
      <c r="E574" s="3"/>
      <c r="F574" s="3"/>
      <c r="G574" s="3"/>
      <c r="H574" s="3"/>
    </row>
    <row r="575" spans="2:11" s="1" customFormat="1">
      <c r="C575" s="3"/>
      <c r="D575" s="3"/>
      <c r="E575" s="3"/>
      <c r="F575" s="3"/>
      <c r="G575" s="3"/>
      <c r="H575" s="3"/>
    </row>
    <row r="576" spans="2:11" s="1" customFormat="1">
      <c r="C576" s="3"/>
      <c r="D576" s="3"/>
      <c r="E576" s="3"/>
      <c r="F576" s="3"/>
      <c r="G576" s="3"/>
      <c r="H576" s="3"/>
    </row>
    <row r="577" spans="3:8" s="1" customFormat="1">
      <c r="C577" s="3"/>
      <c r="D577" s="3"/>
      <c r="E577" s="3"/>
      <c r="F577" s="3"/>
      <c r="G577" s="3"/>
      <c r="H577" s="3"/>
    </row>
    <row r="578" spans="3:8" s="1" customFormat="1">
      <c r="C578" s="3"/>
      <c r="D578" s="3"/>
      <c r="E578" s="3"/>
      <c r="F578" s="3"/>
      <c r="G578" s="3"/>
      <c r="H578" s="3"/>
    </row>
    <row r="579" spans="3:8" s="1" customFormat="1">
      <c r="C579" s="3"/>
      <c r="D579" s="3"/>
      <c r="E579" s="3"/>
      <c r="F579" s="3"/>
      <c r="G579" s="3"/>
      <c r="H579" s="3"/>
    </row>
    <row r="580" spans="3:8" s="1" customFormat="1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146</v>
      </c>
      <c r="C1" s="46" t="s" vm="1">
        <v>231</v>
      </c>
    </row>
    <row r="2" spans="2:35">
      <c r="B2" s="46" t="s">
        <v>145</v>
      </c>
      <c r="C2" s="46" t="s">
        <v>232</v>
      </c>
    </row>
    <row r="3" spans="2:35">
      <c r="B3" s="46" t="s">
        <v>147</v>
      </c>
      <c r="C3" s="46" t="s">
        <v>233</v>
      </c>
      <c r="E3" s="2"/>
    </row>
    <row r="4" spans="2:35">
      <c r="B4" s="46" t="s">
        <v>148</v>
      </c>
      <c r="C4" s="46">
        <v>12152</v>
      </c>
    </row>
    <row r="6" spans="2:35" ht="26.25" customHeight="1">
      <c r="B6" s="149" t="s">
        <v>173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35" ht="26.25" customHeight="1">
      <c r="B7" s="149" t="s">
        <v>97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35" s="3" customFormat="1" ht="63">
      <c r="B8" s="21" t="s">
        <v>116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35" s="4" customFormat="1" ht="18" customHeight="1">
      <c r="B11" s="115" t="s">
        <v>3147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6">
        <v>0</v>
      </c>
      <c r="O11" s="87"/>
      <c r="P11" s="117">
        <v>0</v>
      </c>
      <c r="Q11" s="117">
        <v>0</v>
      </c>
      <c r="AI11" s="1"/>
    </row>
    <row r="12" spans="2:35" ht="21.75" customHeight="1">
      <c r="B12" s="111" t="s">
        <v>222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1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11" t="s">
        <v>205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11" t="s">
        <v>213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4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12152</v>
      </c>
    </row>
    <row r="6" spans="2:16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ht="26.25" customHeight="1">
      <c r="B7" s="149" t="s">
        <v>89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2:16" s="3" customFormat="1" ht="63">
      <c r="B8" s="21" t="s">
        <v>116</v>
      </c>
      <c r="C8" s="29" t="s">
        <v>46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5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16">
        <v>0</v>
      </c>
      <c r="N11" s="87"/>
      <c r="O11" s="117">
        <v>0</v>
      </c>
      <c r="P11" s="117">
        <v>0</v>
      </c>
    </row>
    <row r="12" spans="2:16" ht="21.75" customHeight="1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205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11" t="s">
        <v>213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8.28515625" style="2" customWidth="1"/>
    <col min="4" max="4" width="9.140625" style="2" bestFit="1" customWidth="1"/>
    <col min="5" max="5" width="11.28515625" style="2" bestFit="1" customWidth="1"/>
    <col min="6" max="6" width="8.57031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8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19">
      <c r="B1" s="46" t="s">
        <v>146</v>
      </c>
      <c r="C1" s="46" t="s" vm="1">
        <v>231</v>
      </c>
    </row>
    <row r="2" spans="2:19">
      <c r="B2" s="46" t="s">
        <v>145</v>
      </c>
      <c r="C2" s="46" t="s">
        <v>232</v>
      </c>
    </row>
    <row r="3" spans="2:19">
      <c r="B3" s="46" t="s">
        <v>147</v>
      </c>
      <c r="C3" s="46" t="s">
        <v>233</v>
      </c>
    </row>
    <row r="4" spans="2:19">
      <c r="B4" s="46" t="s">
        <v>148</v>
      </c>
      <c r="C4" s="46">
        <v>12152</v>
      </c>
    </row>
    <row r="6" spans="2:19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19" ht="26.25" customHeight="1">
      <c r="B7" s="149" t="s">
        <v>90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1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111</v>
      </c>
      <c r="Q8" s="29" t="s">
        <v>60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15" t="s">
        <v>47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9">
        <v>6.2649999999999997E-2</v>
      </c>
      <c r="N11" s="90"/>
      <c r="O11" s="102"/>
      <c r="P11" s="116">
        <v>0</v>
      </c>
      <c r="Q11" s="87"/>
      <c r="R11" s="117">
        <v>0</v>
      </c>
      <c r="S11" s="117">
        <v>0</v>
      </c>
    </row>
    <row r="12" spans="2:19" ht="20.25" customHeight="1">
      <c r="B12" s="118" t="s">
        <v>199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89">
        <v>6.2649999999999997E-2</v>
      </c>
      <c r="N12" s="90"/>
      <c r="O12" s="102"/>
      <c r="P12" s="90">
        <v>221.88600286000002</v>
      </c>
      <c r="Q12" s="91"/>
      <c r="R12" s="91">
        <v>1</v>
      </c>
      <c r="S12" s="91">
        <v>1.3300053747429871E-3</v>
      </c>
    </row>
    <row r="13" spans="2:19">
      <c r="B13" s="120" t="s">
        <v>62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89">
        <v>6.2649999999999997E-2</v>
      </c>
      <c r="N13" s="90"/>
      <c r="O13" s="102"/>
      <c r="P13" s="87"/>
      <c r="Q13" s="87"/>
      <c r="R13" s="91">
        <v>1</v>
      </c>
      <c r="S13" s="91">
        <v>1.3300053747429871E-3</v>
      </c>
    </row>
    <row r="14" spans="2:19">
      <c r="B14" s="121" t="s">
        <v>3214</v>
      </c>
      <c r="C14" s="87">
        <v>1199157</v>
      </c>
      <c r="D14" s="88" t="s">
        <v>28</v>
      </c>
      <c r="E14" s="87">
        <v>520043027</v>
      </c>
      <c r="F14" s="88" t="s">
        <v>702</v>
      </c>
      <c r="G14" s="87" t="s">
        <v>653</v>
      </c>
      <c r="H14" s="87" t="s">
        <v>326</v>
      </c>
      <c r="I14" s="101">
        <v>45169</v>
      </c>
      <c r="J14" s="90">
        <v>1</v>
      </c>
      <c r="K14" s="88" t="s">
        <v>132</v>
      </c>
      <c r="L14" s="89">
        <v>6.2649999999999997E-2</v>
      </c>
      <c r="M14" s="89">
        <f>L14</f>
        <v>6.2649999999999997E-2</v>
      </c>
      <c r="N14" s="90">
        <v>221577.47360000003</v>
      </c>
      <c r="O14" s="102">
        <v>100.139242</v>
      </c>
      <c r="P14" s="90">
        <v>221.88600286000002</v>
      </c>
      <c r="Q14" s="91"/>
      <c r="R14" s="91">
        <v>1</v>
      </c>
      <c r="S14" s="91">
        <v>1.3300053747429871E-3</v>
      </c>
    </row>
    <row r="15" spans="2:19">
      <c r="B15" s="104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0"/>
      <c r="O15" s="102"/>
      <c r="P15" s="87"/>
      <c r="Q15" s="87"/>
      <c r="R15" s="91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111" t="s">
        <v>222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111" t="s">
        <v>112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111" t="s">
        <v>205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111" t="s">
        <v>213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1"/>
      <c r="C312" s="1"/>
      <c r="D312" s="1"/>
      <c r="E312" s="1"/>
      <c r="F312" s="1"/>
    </row>
    <row r="313" spans="2:19">
      <c r="B313" s="1"/>
      <c r="C313" s="1"/>
      <c r="D313" s="1"/>
      <c r="E313" s="1"/>
      <c r="F313" s="1"/>
    </row>
    <row r="314" spans="2:19">
      <c r="B314" s="1"/>
      <c r="C314" s="1"/>
      <c r="D314" s="1"/>
      <c r="E314" s="1"/>
      <c r="F314" s="1"/>
    </row>
    <row r="315" spans="2:19">
      <c r="B315" s="1"/>
      <c r="C315" s="1"/>
      <c r="D315" s="1"/>
      <c r="E315" s="1"/>
      <c r="F315" s="1"/>
    </row>
    <row r="316" spans="2:19">
      <c r="B316" s="1"/>
      <c r="C316" s="1"/>
      <c r="D316" s="1"/>
      <c r="E316" s="1"/>
      <c r="F316" s="1"/>
    </row>
    <row r="317" spans="2:19">
      <c r="B317" s="1"/>
      <c r="C317" s="1"/>
      <c r="D317" s="1"/>
      <c r="E317" s="1"/>
      <c r="F317" s="1"/>
    </row>
    <row r="318" spans="2:19">
      <c r="B318" s="1"/>
      <c r="C318" s="1"/>
      <c r="D318" s="1"/>
      <c r="E318" s="1"/>
      <c r="F318" s="1"/>
    </row>
    <row r="319" spans="2:19">
      <c r="B319" s="1"/>
      <c r="C319" s="1"/>
      <c r="D319" s="1"/>
      <c r="E319" s="1"/>
      <c r="F319" s="1"/>
    </row>
    <row r="320" spans="2:19">
      <c r="B320" s="1"/>
      <c r="C320" s="1"/>
      <c r="D320" s="1"/>
      <c r="E320" s="1"/>
      <c r="F320" s="1"/>
    </row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sheetProtection sheet="1" objects="1" scenarios="1"/>
  <mergeCells count="2">
    <mergeCell ref="B6:S6"/>
    <mergeCell ref="B7:S7"/>
  </mergeCells>
  <phoneticPr fontId="4" type="noConversion"/>
  <dataValidations count="2">
    <dataValidation allowBlank="1" showInputMessage="1" showErrorMessage="1" sqref="D14:F14 I14:S14 D1:S13 D15:S24 C5:C1048576 A1:B1048576 T1:XFD24 D25:XFD1048576" xr:uid="{00000000-0002-0000-0D00-000000000000}"/>
    <dataValidation type="list" allowBlank="1" showInputMessage="1" showErrorMessage="1" sqref="H14" xr:uid="{00000000-0002-0000-0D00-000001000000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>
      <selection activeCell="L28" sqref="L28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5.710937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11.8554687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146</v>
      </c>
      <c r="C1" s="46" t="s" vm="1">
        <v>231</v>
      </c>
    </row>
    <row r="2" spans="2:30">
      <c r="B2" s="46" t="s">
        <v>145</v>
      </c>
      <c r="C2" s="46" t="s">
        <v>232</v>
      </c>
    </row>
    <row r="3" spans="2:30">
      <c r="B3" s="46" t="s">
        <v>147</v>
      </c>
      <c r="C3" s="46" t="s">
        <v>233</v>
      </c>
    </row>
    <row r="4" spans="2:30">
      <c r="B4" s="46" t="s">
        <v>148</v>
      </c>
      <c r="C4" s="46">
        <v>12152</v>
      </c>
    </row>
    <row r="6" spans="2:30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30" ht="26.25" customHeight="1">
      <c r="B7" s="149" t="s">
        <v>91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30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111</v>
      </c>
      <c r="Q8" s="29" t="s">
        <v>60</v>
      </c>
      <c r="R8" s="29" t="s">
        <v>149</v>
      </c>
      <c r="S8" s="30" t="s">
        <v>151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A10" s="1"/>
    </row>
    <row r="11" spans="2:30" s="4" customFormat="1" ht="18" customHeight="1">
      <c r="B11" s="122" t="s">
        <v>54</v>
      </c>
      <c r="C11" s="74"/>
      <c r="D11" s="75"/>
      <c r="E11" s="74"/>
      <c r="F11" s="75"/>
      <c r="G11" s="74"/>
      <c r="H11" s="74"/>
      <c r="I11" s="97"/>
      <c r="J11" s="98">
        <v>4.763504302275817</v>
      </c>
      <c r="K11" s="75"/>
      <c r="L11" s="76"/>
      <c r="M11" s="78">
        <v>4.9800814657418944E-2</v>
      </c>
      <c r="N11" s="77"/>
      <c r="O11" s="98"/>
      <c r="P11" s="77">
        <f>P12+P38</f>
        <v>1796.3941275830002</v>
      </c>
      <c r="Q11" s="78"/>
      <c r="R11" s="78">
        <f>IFERROR(P11/$P$11,0)</f>
        <v>1</v>
      </c>
      <c r="S11" s="78">
        <f>P11/'סכום נכסי הקרן'!$C$42</f>
        <v>1.0853508070137539E-2</v>
      </c>
      <c r="AA11" s="1"/>
      <c r="AD11" s="1"/>
    </row>
    <row r="12" spans="2:30" ht="17.25" customHeight="1">
      <c r="B12" s="123" t="s">
        <v>199</v>
      </c>
      <c r="C12" s="80"/>
      <c r="D12" s="81"/>
      <c r="E12" s="80"/>
      <c r="F12" s="81"/>
      <c r="G12" s="80"/>
      <c r="H12" s="80"/>
      <c r="I12" s="99"/>
      <c r="J12" s="100">
        <v>4.2922944845951685</v>
      </c>
      <c r="K12" s="81"/>
      <c r="L12" s="82"/>
      <c r="M12" s="84">
        <v>4.8486950913031228E-2</v>
      </c>
      <c r="N12" s="83"/>
      <c r="O12" s="100"/>
      <c r="P12" s="83">
        <f>P13+P26+P35</f>
        <v>1684.1256872360002</v>
      </c>
      <c r="Q12" s="84"/>
      <c r="R12" s="84">
        <f t="shared" ref="R12:R41" si="0">IFERROR(P12/$P$11,0)</f>
        <v>0.93750344725405321</v>
      </c>
      <c r="S12" s="84">
        <f>P12/'סכום נכסי הקרן'!$C$42</f>
        <v>1.0175201230553628E-2</v>
      </c>
    </row>
    <row r="13" spans="2:30">
      <c r="B13" s="124" t="s">
        <v>61</v>
      </c>
      <c r="C13" s="80"/>
      <c r="D13" s="81"/>
      <c r="E13" s="80"/>
      <c r="F13" s="81"/>
      <c r="G13" s="80"/>
      <c r="H13" s="80"/>
      <c r="I13" s="99"/>
      <c r="J13" s="100">
        <v>6.4764085343868611</v>
      </c>
      <c r="K13" s="81"/>
      <c r="L13" s="82"/>
      <c r="M13" s="84">
        <v>3.1258598558215209E-2</v>
      </c>
      <c r="N13" s="83"/>
      <c r="O13" s="100"/>
      <c r="P13" s="83">
        <f>SUM(P14:P24)</f>
        <v>766.79458405700018</v>
      </c>
      <c r="Q13" s="84"/>
      <c r="R13" s="84">
        <f t="shared" si="0"/>
        <v>0.42685208790383966</v>
      </c>
      <c r="S13" s="84">
        <f>P13/'סכום נכסי הקרן'!$C$42</f>
        <v>4.632842580819382E-3</v>
      </c>
    </row>
    <row r="14" spans="2:30">
      <c r="B14" s="125" t="s">
        <v>1977</v>
      </c>
      <c r="C14" s="87" t="s">
        <v>1978</v>
      </c>
      <c r="D14" s="88" t="s">
        <v>28</v>
      </c>
      <c r="E14" s="87" t="s">
        <v>324</v>
      </c>
      <c r="F14" s="88" t="s">
        <v>129</v>
      </c>
      <c r="G14" s="87" t="s">
        <v>325</v>
      </c>
      <c r="H14" s="87" t="s">
        <v>326</v>
      </c>
      <c r="I14" s="101">
        <v>39076</v>
      </c>
      <c r="J14" s="102">
        <v>5.7300000000124651</v>
      </c>
      <c r="K14" s="88" t="s">
        <v>133</v>
      </c>
      <c r="L14" s="89">
        <v>4.9000000000000002E-2</v>
      </c>
      <c r="M14" s="91">
        <v>2.790000000004237E-2</v>
      </c>
      <c r="N14" s="90">
        <v>104263.81371700001</v>
      </c>
      <c r="O14" s="102">
        <v>156.19</v>
      </c>
      <c r="P14" s="90">
        <v>162.84964458900004</v>
      </c>
      <c r="Q14" s="91">
        <v>6.4493014055667147E-5</v>
      </c>
      <c r="R14" s="91">
        <f t="shared" si="0"/>
        <v>9.0653627780508186E-2</v>
      </c>
      <c r="S14" s="91">
        <f>P14/'סכום נכסי הקרן'!$C$42</f>
        <v>9.8390988070299018E-4</v>
      </c>
    </row>
    <row r="15" spans="2:30">
      <c r="B15" s="125" t="s">
        <v>1979</v>
      </c>
      <c r="C15" s="87" t="s">
        <v>1980</v>
      </c>
      <c r="D15" s="88" t="s">
        <v>28</v>
      </c>
      <c r="E15" s="87" t="s">
        <v>324</v>
      </c>
      <c r="F15" s="88" t="s">
        <v>129</v>
      </c>
      <c r="G15" s="87" t="s">
        <v>325</v>
      </c>
      <c r="H15" s="87" t="s">
        <v>326</v>
      </c>
      <c r="I15" s="101">
        <v>40738</v>
      </c>
      <c r="J15" s="102">
        <v>10.039999999992391</v>
      </c>
      <c r="K15" s="88" t="s">
        <v>133</v>
      </c>
      <c r="L15" s="89">
        <v>4.0999999999999995E-2</v>
      </c>
      <c r="M15" s="91">
        <v>2.8399999999968673E-2</v>
      </c>
      <c r="N15" s="90">
        <v>204621.891493</v>
      </c>
      <c r="O15" s="102">
        <v>131.04</v>
      </c>
      <c r="P15" s="90">
        <v>268.13654095100009</v>
      </c>
      <c r="Q15" s="91">
        <v>5.6349750219937828E-5</v>
      </c>
      <c r="R15" s="91">
        <f t="shared" si="0"/>
        <v>0.14926375945782597</v>
      </c>
      <c r="S15" s="91">
        <f>P15/'סכום נכסי הקרן'!$C$42</f>
        <v>1.6200354178545825E-3</v>
      </c>
    </row>
    <row r="16" spans="2:30">
      <c r="B16" s="125" t="s">
        <v>1981</v>
      </c>
      <c r="C16" s="87" t="s">
        <v>1982</v>
      </c>
      <c r="D16" s="88" t="s">
        <v>28</v>
      </c>
      <c r="E16" s="87" t="s">
        <v>1983</v>
      </c>
      <c r="F16" s="88" t="s">
        <v>702</v>
      </c>
      <c r="G16" s="87" t="s">
        <v>314</v>
      </c>
      <c r="H16" s="87" t="s">
        <v>131</v>
      </c>
      <c r="I16" s="101">
        <v>42795</v>
      </c>
      <c r="J16" s="102">
        <v>5.5199999999933311</v>
      </c>
      <c r="K16" s="88" t="s">
        <v>133</v>
      </c>
      <c r="L16" s="89">
        <v>2.1400000000000002E-2</v>
      </c>
      <c r="M16" s="91">
        <v>2.2900000000040301E-2</v>
      </c>
      <c r="N16" s="90">
        <v>64182.405774000006</v>
      </c>
      <c r="O16" s="102">
        <v>112.13</v>
      </c>
      <c r="P16" s="90">
        <v>71.967732898999998</v>
      </c>
      <c r="Q16" s="91">
        <v>1.6457659686458206E-4</v>
      </c>
      <c r="R16" s="91">
        <f t="shared" si="0"/>
        <v>4.0062329192664774E-2</v>
      </c>
      <c r="S16" s="91">
        <f>P16/'סכום נכסי הקרן'!$C$42</f>
        <v>4.3481681320109384E-4</v>
      </c>
    </row>
    <row r="17" spans="2:19">
      <c r="B17" s="125" t="s">
        <v>1984</v>
      </c>
      <c r="C17" s="87" t="s">
        <v>1985</v>
      </c>
      <c r="D17" s="88" t="s">
        <v>28</v>
      </c>
      <c r="E17" s="87" t="s">
        <v>312</v>
      </c>
      <c r="F17" s="88" t="s">
        <v>313</v>
      </c>
      <c r="G17" s="87" t="s">
        <v>361</v>
      </c>
      <c r="H17" s="87" t="s">
        <v>326</v>
      </c>
      <c r="I17" s="101">
        <v>36489</v>
      </c>
      <c r="J17" s="102">
        <v>2.8300000170686093</v>
      </c>
      <c r="K17" s="88" t="s">
        <v>133</v>
      </c>
      <c r="L17" s="89">
        <v>6.0499999999999998E-2</v>
      </c>
      <c r="M17" s="91">
        <v>2.0500000043394771E-2</v>
      </c>
      <c r="N17" s="90">
        <v>40.195800000000006</v>
      </c>
      <c r="O17" s="102">
        <v>171.99</v>
      </c>
      <c r="P17" s="90">
        <v>6.9132754000000018E-2</v>
      </c>
      <c r="Q17" s="91"/>
      <c r="R17" s="91">
        <f t="shared" si="0"/>
        <v>3.8484179467351224E-5</v>
      </c>
      <c r="S17" s="91">
        <f>P17/'סכום נכסי הקרן'!$C$42</f>
        <v>4.1768835242151793E-7</v>
      </c>
    </row>
    <row r="18" spans="2:19">
      <c r="B18" s="125" t="s">
        <v>1986</v>
      </c>
      <c r="C18" s="87" t="s">
        <v>1987</v>
      </c>
      <c r="D18" s="88" t="s">
        <v>28</v>
      </c>
      <c r="E18" s="87" t="s">
        <v>357</v>
      </c>
      <c r="F18" s="88" t="s">
        <v>129</v>
      </c>
      <c r="G18" s="87" t="s">
        <v>342</v>
      </c>
      <c r="H18" s="87" t="s">
        <v>131</v>
      </c>
      <c r="I18" s="101">
        <v>39084</v>
      </c>
      <c r="J18" s="102">
        <v>1.670000000015933</v>
      </c>
      <c r="K18" s="88" t="s">
        <v>133</v>
      </c>
      <c r="L18" s="89">
        <v>5.5999999999999994E-2</v>
      </c>
      <c r="M18" s="91">
        <v>2.7700000000593868E-2</v>
      </c>
      <c r="N18" s="90">
        <v>19337.458814000001</v>
      </c>
      <c r="O18" s="102">
        <v>142.81</v>
      </c>
      <c r="P18" s="90">
        <v>27.615823768000002</v>
      </c>
      <c r="Q18" s="91">
        <v>4.4864562926269796E-5</v>
      </c>
      <c r="R18" s="91">
        <f t="shared" si="0"/>
        <v>1.5372920309618439E-2</v>
      </c>
      <c r="S18" s="91">
        <f>P18/'סכום נכסי הקרן'!$C$42</f>
        <v>1.66850114642025E-4</v>
      </c>
    </row>
    <row r="19" spans="2:19">
      <c r="B19" s="125" t="s">
        <v>1988</v>
      </c>
      <c r="C19" s="87" t="s">
        <v>1989</v>
      </c>
      <c r="D19" s="88" t="s">
        <v>28</v>
      </c>
      <c r="E19" s="87">
        <v>570012377</v>
      </c>
      <c r="F19" s="88" t="s">
        <v>129</v>
      </c>
      <c r="G19" s="87" t="s">
        <v>482</v>
      </c>
      <c r="H19" s="87" t="s">
        <v>326</v>
      </c>
      <c r="I19" s="101">
        <v>45152</v>
      </c>
      <c r="J19" s="102">
        <v>3.6499999999533856</v>
      </c>
      <c r="K19" s="88" t="s">
        <v>133</v>
      </c>
      <c r="L19" s="89">
        <v>3.6400000000000002E-2</v>
      </c>
      <c r="M19" s="91">
        <v>3.719999999962708E-2</v>
      </c>
      <c r="N19" s="90">
        <v>46705.360000000008</v>
      </c>
      <c r="O19" s="102">
        <v>101.05</v>
      </c>
      <c r="P19" s="90">
        <v>47.195767308000008</v>
      </c>
      <c r="Q19" s="91">
        <v>9.4498970140133797E-5</v>
      </c>
      <c r="R19" s="91">
        <f t="shared" si="0"/>
        <v>2.6272501442375921E-2</v>
      </c>
      <c r="S19" s="91">
        <f>P19/'סכום נכסי הקרן'!$C$42</f>
        <v>2.8514880642752717E-4</v>
      </c>
    </row>
    <row r="20" spans="2:19">
      <c r="B20" s="125" t="s">
        <v>1990</v>
      </c>
      <c r="C20" s="87" t="s">
        <v>1991</v>
      </c>
      <c r="D20" s="88" t="s">
        <v>28</v>
      </c>
      <c r="E20" s="87" t="s">
        <v>1992</v>
      </c>
      <c r="F20" s="88" t="s">
        <v>313</v>
      </c>
      <c r="G20" s="87" t="s">
        <v>486</v>
      </c>
      <c r="H20" s="87" t="s">
        <v>131</v>
      </c>
      <c r="I20" s="101">
        <v>44381</v>
      </c>
      <c r="J20" s="102">
        <v>2.730000000014881</v>
      </c>
      <c r="K20" s="88" t="s">
        <v>133</v>
      </c>
      <c r="L20" s="89">
        <v>8.5000000000000006E-3</v>
      </c>
      <c r="M20" s="91">
        <v>4.3800000000208679E-2</v>
      </c>
      <c r="N20" s="90">
        <v>58381.700000000012</v>
      </c>
      <c r="O20" s="102">
        <v>100.14</v>
      </c>
      <c r="P20" s="90">
        <v>58.463431881000012</v>
      </c>
      <c r="Q20" s="91">
        <v>1.8244281250000003E-4</v>
      </c>
      <c r="R20" s="91">
        <f t="shared" si="0"/>
        <v>3.2544880315134951E-2</v>
      </c>
      <c r="S20" s="91">
        <f>P20/'סכום נכסי הקרן'!$C$42</f>
        <v>3.5322612114197752E-4</v>
      </c>
    </row>
    <row r="21" spans="2:19">
      <c r="B21" s="125" t="s">
        <v>2019</v>
      </c>
      <c r="C21" s="87">
        <v>9555</v>
      </c>
      <c r="D21" s="88" t="s">
        <v>28</v>
      </c>
      <c r="E21" s="87" t="s">
        <v>2020</v>
      </c>
      <c r="F21" s="88" t="s">
        <v>624</v>
      </c>
      <c r="G21" s="87" t="s">
        <v>681</v>
      </c>
      <c r="H21" s="87"/>
      <c r="I21" s="101">
        <v>45046</v>
      </c>
      <c r="J21" s="102">
        <v>0</v>
      </c>
      <c r="K21" s="88" t="s">
        <v>133</v>
      </c>
      <c r="L21" s="89">
        <v>0</v>
      </c>
      <c r="M21" s="89">
        <v>0</v>
      </c>
      <c r="N21" s="90">
        <v>98067.916343000004</v>
      </c>
      <c r="O21" s="102">
        <v>59</v>
      </c>
      <c r="P21" s="90">
        <v>57.860070640000004</v>
      </c>
      <c r="Q21" s="91">
        <v>1.6927322917380025E-4</v>
      </c>
      <c r="R21" s="91">
        <f>IFERROR(P21/$P$11,0)</f>
        <v>3.220900678285403E-2</v>
      </c>
      <c r="S21" s="91">
        <f>P21/'סכום נכסי הקרן'!$C$42</f>
        <v>3.4958071504882093E-4</v>
      </c>
    </row>
    <row r="22" spans="2:19">
      <c r="B22" s="125" t="s">
        <v>2021</v>
      </c>
      <c r="C22" s="87">
        <v>9556</v>
      </c>
      <c r="D22" s="88" t="s">
        <v>28</v>
      </c>
      <c r="E22" s="87" t="s">
        <v>2020</v>
      </c>
      <c r="F22" s="88" t="s">
        <v>624</v>
      </c>
      <c r="G22" s="87" t="s">
        <v>681</v>
      </c>
      <c r="H22" s="87"/>
      <c r="I22" s="101">
        <v>45046</v>
      </c>
      <c r="J22" s="102">
        <v>0</v>
      </c>
      <c r="K22" s="88" t="s">
        <v>133</v>
      </c>
      <c r="L22" s="89">
        <v>0</v>
      </c>
      <c r="M22" s="89">
        <v>0</v>
      </c>
      <c r="N22" s="90">
        <v>215.97854300000003</v>
      </c>
      <c r="O22" s="102">
        <v>29.41732</v>
      </c>
      <c r="P22" s="90">
        <v>6.3535105000000022E-2</v>
      </c>
      <c r="Q22" s="91">
        <v>0</v>
      </c>
      <c r="R22" s="91">
        <f>IFERROR(P22/$P$11,0)</f>
        <v>3.5368132206869764E-5</v>
      </c>
      <c r="S22" s="91">
        <f>P22/'סכום נכסי הקרן'!$C$42</f>
        <v>3.8386830833295236E-7</v>
      </c>
    </row>
    <row r="23" spans="2:19">
      <c r="B23" s="125" t="s">
        <v>1993</v>
      </c>
      <c r="C23" s="87" t="s">
        <v>1994</v>
      </c>
      <c r="D23" s="88" t="s">
        <v>28</v>
      </c>
      <c r="E23" s="87" t="s">
        <v>1995</v>
      </c>
      <c r="F23" s="88" t="s">
        <v>572</v>
      </c>
      <c r="G23" s="87" t="s">
        <v>681</v>
      </c>
      <c r="H23" s="87"/>
      <c r="I23" s="101">
        <v>39104</v>
      </c>
      <c r="J23" s="102">
        <v>2.6600000000060593</v>
      </c>
      <c r="K23" s="88" t="s">
        <v>133</v>
      </c>
      <c r="L23" s="89">
        <v>5.5999999999999994E-2</v>
      </c>
      <c r="M23" s="91">
        <v>0</v>
      </c>
      <c r="N23" s="90">
        <v>24735.835347</v>
      </c>
      <c r="O23" s="102">
        <v>13.344352000000001</v>
      </c>
      <c r="P23" s="90">
        <v>3.3008368530000003</v>
      </c>
      <c r="Q23" s="91">
        <v>6.5790004798159542E-5</v>
      </c>
      <c r="R23" s="91">
        <f t="shared" si="0"/>
        <v>1.8374792047673788E-3</v>
      </c>
      <c r="S23" s="91">
        <f>P23/'סכום נכסי הקרן'!$C$42</f>
        <v>1.994309537765265E-5</v>
      </c>
    </row>
    <row r="24" spans="2:19">
      <c r="B24" s="125" t="s">
        <v>1996</v>
      </c>
      <c r="C24" s="87" t="s">
        <v>1997</v>
      </c>
      <c r="D24" s="88" t="s">
        <v>28</v>
      </c>
      <c r="E24" s="87" t="s">
        <v>1998</v>
      </c>
      <c r="F24" s="88" t="s">
        <v>130</v>
      </c>
      <c r="G24" s="87" t="s">
        <v>681</v>
      </c>
      <c r="H24" s="87"/>
      <c r="I24" s="101">
        <v>45132</v>
      </c>
      <c r="J24" s="102">
        <v>2.6199999999916268</v>
      </c>
      <c r="K24" s="88" t="s">
        <v>133</v>
      </c>
      <c r="L24" s="89">
        <v>4.2500000000000003E-2</v>
      </c>
      <c r="M24" s="91">
        <v>4.5699999999836871E-2</v>
      </c>
      <c r="N24" s="90">
        <v>69023.583999000009</v>
      </c>
      <c r="O24" s="102">
        <v>100.36</v>
      </c>
      <c r="P24" s="90">
        <v>69.272067309000022</v>
      </c>
      <c r="Q24" s="91">
        <v>2.993933335940491E-4</v>
      </c>
      <c r="R24" s="91">
        <f t="shared" si="0"/>
        <v>3.8561731106415781E-2</v>
      </c>
      <c r="S24" s="91">
        <f>P24/'סכום נכסי הקרן'!$C$42</f>
        <v>4.1853005976195745E-4</v>
      </c>
    </row>
    <row r="25" spans="2:19">
      <c r="B25" s="126"/>
      <c r="C25" s="87"/>
      <c r="D25" s="87"/>
      <c r="E25" s="87"/>
      <c r="F25" s="87"/>
      <c r="G25" s="87"/>
      <c r="H25" s="87"/>
      <c r="I25" s="87"/>
      <c r="J25" s="102"/>
      <c r="K25" s="87"/>
      <c r="L25" s="87"/>
      <c r="M25" s="91"/>
      <c r="N25" s="90"/>
      <c r="O25" s="102"/>
      <c r="P25" s="87"/>
      <c r="Q25" s="87"/>
      <c r="R25" s="91"/>
      <c r="S25" s="87"/>
    </row>
    <row r="26" spans="2:19">
      <c r="B26" s="124" t="s">
        <v>62</v>
      </c>
      <c r="C26" s="80"/>
      <c r="D26" s="81"/>
      <c r="E26" s="80"/>
      <c r="F26" s="81"/>
      <c r="G26" s="80"/>
      <c r="H26" s="80"/>
      <c r="I26" s="99"/>
      <c r="J26" s="100">
        <v>2.6068336471599047</v>
      </c>
      <c r="K26" s="81"/>
      <c r="L26" s="82"/>
      <c r="M26" s="84">
        <v>6.17383621632401E-2</v>
      </c>
      <c r="N26" s="83"/>
      <c r="O26" s="100"/>
      <c r="P26" s="83">
        <f>SUM(P27:P33)</f>
        <v>914.18496252700015</v>
      </c>
      <c r="Q26" s="84"/>
      <c r="R26" s="84">
        <f t="shared" si="0"/>
        <v>0.50889999498996985</v>
      </c>
      <c r="S26" s="84">
        <f>P26/'סכום נכסי הקרן'!$C$42</f>
        <v>5.523350202516591E-3</v>
      </c>
    </row>
    <row r="27" spans="2:19">
      <c r="B27" s="125" t="s">
        <v>1999</v>
      </c>
      <c r="C27" s="87" t="s">
        <v>2000</v>
      </c>
      <c r="D27" s="88" t="s">
        <v>28</v>
      </c>
      <c r="E27" s="87" t="s">
        <v>312</v>
      </c>
      <c r="F27" s="88" t="s">
        <v>313</v>
      </c>
      <c r="G27" s="87" t="s">
        <v>325</v>
      </c>
      <c r="H27" s="87" t="s">
        <v>326</v>
      </c>
      <c r="I27" s="101">
        <v>45141</v>
      </c>
      <c r="J27" s="102">
        <v>2.9000000000109205</v>
      </c>
      <c r="K27" s="88" t="s">
        <v>133</v>
      </c>
      <c r="L27" s="89">
        <v>6.8099999999999994E-2</v>
      </c>
      <c r="M27" s="91">
        <v>7.2800000000203854E-2</v>
      </c>
      <c r="N27" s="90">
        <v>137178.61197000003</v>
      </c>
      <c r="O27" s="102">
        <v>100.13</v>
      </c>
      <c r="P27" s="90">
        <v>137.35696241500003</v>
      </c>
      <c r="Q27" s="91">
        <v>2.8513104296391296E-4</v>
      </c>
      <c r="R27" s="91">
        <f t="shared" si="0"/>
        <v>7.6462598216021846E-2</v>
      </c>
      <c r="S27" s="91">
        <f>P27/'סכום נכסי הקרן'!$C$42</f>
        <v>8.2988742680127723E-4</v>
      </c>
    </row>
    <row r="28" spans="2:19">
      <c r="B28" s="125" t="s">
        <v>2001</v>
      </c>
      <c r="C28" s="87" t="s">
        <v>2002</v>
      </c>
      <c r="D28" s="88" t="s">
        <v>28</v>
      </c>
      <c r="E28" s="87" t="s">
        <v>1983</v>
      </c>
      <c r="F28" s="88" t="s">
        <v>702</v>
      </c>
      <c r="G28" s="87" t="s">
        <v>314</v>
      </c>
      <c r="H28" s="87" t="s">
        <v>131</v>
      </c>
      <c r="I28" s="101">
        <v>42795</v>
      </c>
      <c r="J28" s="102">
        <v>5.0899999999976506</v>
      </c>
      <c r="K28" s="88" t="s">
        <v>133</v>
      </c>
      <c r="L28" s="89">
        <v>3.7400000000000003E-2</v>
      </c>
      <c r="M28" s="91">
        <v>5.389999999994715E-2</v>
      </c>
      <c r="N28" s="90">
        <v>73687.12095500002</v>
      </c>
      <c r="O28" s="102">
        <v>92.43</v>
      </c>
      <c r="P28" s="90">
        <v>68.109007524000006</v>
      </c>
      <c r="Q28" s="91">
        <v>1.1842404501667805E-4</v>
      </c>
      <c r="R28" s="91">
        <f t="shared" si="0"/>
        <v>3.7914289786528547E-2</v>
      </c>
      <c r="S28" s="91">
        <f>P28/'סכום נכסי הקרן'!$C$42</f>
        <v>4.1150305017162084E-4</v>
      </c>
    </row>
    <row r="29" spans="2:19">
      <c r="B29" s="125" t="s">
        <v>2003</v>
      </c>
      <c r="C29" s="87" t="s">
        <v>2004</v>
      </c>
      <c r="D29" s="88" t="s">
        <v>28</v>
      </c>
      <c r="E29" s="87" t="s">
        <v>1983</v>
      </c>
      <c r="F29" s="88" t="s">
        <v>702</v>
      </c>
      <c r="G29" s="87" t="s">
        <v>314</v>
      </c>
      <c r="H29" s="87" t="s">
        <v>131</v>
      </c>
      <c r="I29" s="101">
        <v>42795</v>
      </c>
      <c r="J29" s="102">
        <v>1.4199999999984161</v>
      </c>
      <c r="K29" s="88" t="s">
        <v>133</v>
      </c>
      <c r="L29" s="89">
        <v>2.5000000000000001E-2</v>
      </c>
      <c r="M29" s="91">
        <v>5.1899999999945698E-2</v>
      </c>
      <c r="N29" s="90">
        <v>183206.88314200004</v>
      </c>
      <c r="O29" s="102">
        <v>96.5</v>
      </c>
      <c r="P29" s="90">
        <v>176.79464428400004</v>
      </c>
      <c r="Q29" s="91">
        <v>4.4898636018675993E-4</v>
      </c>
      <c r="R29" s="91">
        <f t="shared" si="0"/>
        <v>9.8416400704823312E-2</v>
      </c>
      <c r="S29" s="91">
        <f>P29/'סכום נכסי הקרן'!$C$42</f>
        <v>1.0681631992836896E-3</v>
      </c>
    </row>
    <row r="30" spans="2:19">
      <c r="B30" s="125" t="s">
        <v>2005</v>
      </c>
      <c r="C30" s="87" t="s">
        <v>2006</v>
      </c>
      <c r="D30" s="88" t="s">
        <v>28</v>
      </c>
      <c r="E30" s="87" t="s">
        <v>2007</v>
      </c>
      <c r="F30" s="88" t="s">
        <v>330</v>
      </c>
      <c r="G30" s="87" t="s">
        <v>375</v>
      </c>
      <c r="H30" s="87" t="s">
        <v>131</v>
      </c>
      <c r="I30" s="101">
        <v>42598</v>
      </c>
      <c r="J30" s="102">
        <v>2.4700000000045441</v>
      </c>
      <c r="K30" s="88" t="s">
        <v>133</v>
      </c>
      <c r="L30" s="89">
        <v>3.1E-2</v>
      </c>
      <c r="M30" s="91">
        <v>5.5600000000036766E-2</v>
      </c>
      <c r="N30" s="90">
        <v>207472.37066800002</v>
      </c>
      <c r="O30" s="102">
        <v>94.4</v>
      </c>
      <c r="P30" s="90">
        <v>195.853917913</v>
      </c>
      <c r="Q30" s="91">
        <v>2.9423237887810512E-4</v>
      </c>
      <c r="R30" s="91">
        <f t="shared" si="0"/>
        <v>0.10902614014693766</v>
      </c>
      <c r="S30" s="91">
        <f>P30/'סכום נכסי הקרן'!$C$42</f>
        <v>1.1833160919407343E-3</v>
      </c>
    </row>
    <row r="31" spans="2:19">
      <c r="B31" s="125" t="s">
        <v>2008</v>
      </c>
      <c r="C31" s="87" t="s">
        <v>2009</v>
      </c>
      <c r="D31" s="88" t="s">
        <v>28</v>
      </c>
      <c r="E31" s="87" t="s">
        <v>1145</v>
      </c>
      <c r="F31" s="88" t="s">
        <v>691</v>
      </c>
      <c r="G31" s="87" t="s">
        <v>482</v>
      </c>
      <c r="H31" s="87" t="s">
        <v>326</v>
      </c>
      <c r="I31" s="101">
        <v>44007</v>
      </c>
      <c r="J31" s="102">
        <v>3.6800000000000006</v>
      </c>
      <c r="K31" s="88" t="s">
        <v>133</v>
      </c>
      <c r="L31" s="89">
        <v>3.3500000000000002E-2</v>
      </c>
      <c r="M31" s="91">
        <v>6.8400000000084338E-2</v>
      </c>
      <c r="N31" s="90">
        <v>132924.99434300003</v>
      </c>
      <c r="O31" s="102">
        <v>89.2</v>
      </c>
      <c r="P31" s="90">
        <v>118.56909347500002</v>
      </c>
      <c r="Q31" s="91">
        <v>1.6615624292875005E-4</v>
      </c>
      <c r="R31" s="91">
        <f t="shared" si="0"/>
        <v>6.6003941815670222E-2</v>
      </c>
      <c r="S31" s="91">
        <f>P31/'סכום נכסי הקרן'!$C$42</f>
        <v>7.1637431515726528E-4</v>
      </c>
    </row>
    <row r="32" spans="2:19">
      <c r="B32" s="125" t="s">
        <v>2010</v>
      </c>
      <c r="C32" s="87" t="s">
        <v>2011</v>
      </c>
      <c r="D32" s="88" t="s">
        <v>28</v>
      </c>
      <c r="E32" s="87" t="s">
        <v>2012</v>
      </c>
      <c r="F32" s="88" t="s">
        <v>330</v>
      </c>
      <c r="G32" s="87" t="s">
        <v>559</v>
      </c>
      <c r="H32" s="87" t="s">
        <v>326</v>
      </c>
      <c r="I32" s="101">
        <v>43310</v>
      </c>
      <c r="J32" s="102">
        <v>1.1800000000000002</v>
      </c>
      <c r="K32" s="88" t="s">
        <v>133</v>
      </c>
      <c r="L32" s="89">
        <v>3.5499999999999997E-2</v>
      </c>
      <c r="M32" s="91">
        <v>6.1500000000136348E-2</v>
      </c>
      <c r="N32" s="90">
        <v>149693.796</v>
      </c>
      <c r="O32" s="102">
        <v>97.99</v>
      </c>
      <c r="P32" s="90">
        <v>146.6849507</v>
      </c>
      <c r="Q32" s="91">
        <v>5.568965625E-4</v>
      </c>
      <c r="R32" s="91">
        <f t="shared" si="0"/>
        <v>8.1655216106367834E-2</v>
      </c>
      <c r="S32" s="91">
        <f>P32/'סכום נכסי הקרן'!$C$42</f>
        <v>8.8624554697928806E-4</v>
      </c>
    </row>
    <row r="33" spans="2:19">
      <c r="B33" s="125" t="s">
        <v>2013</v>
      </c>
      <c r="C33" s="87" t="s">
        <v>2014</v>
      </c>
      <c r="D33" s="88" t="s">
        <v>28</v>
      </c>
      <c r="E33" s="87" t="s">
        <v>2015</v>
      </c>
      <c r="F33" s="88" t="s">
        <v>130</v>
      </c>
      <c r="G33" s="87" t="s">
        <v>576</v>
      </c>
      <c r="H33" s="87" t="s">
        <v>131</v>
      </c>
      <c r="I33" s="101">
        <v>45122</v>
      </c>
      <c r="J33" s="102">
        <v>4.1500000000225938</v>
      </c>
      <c r="K33" s="88" t="s">
        <v>133</v>
      </c>
      <c r="L33" s="89">
        <v>7.3300000000000004E-2</v>
      </c>
      <c r="M33" s="91">
        <v>7.8700000000434936E-2</v>
      </c>
      <c r="N33" s="90">
        <v>1.4256550000000001</v>
      </c>
      <c r="O33" s="102">
        <v>4967287</v>
      </c>
      <c r="P33" s="90">
        <v>70.816386216000012</v>
      </c>
      <c r="Q33" s="91">
        <v>2.8513100000000005E-4</v>
      </c>
      <c r="R33" s="91">
        <f t="shared" si="0"/>
        <v>3.9421408213620439E-2</v>
      </c>
      <c r="S33" s="91">
        <f>P33/'סכום נכסי הקרן'!$C$42</f>
        <v>4.2786057218271572E-4</v>
      </c>
    </row>
    <row r="34" spans="2:19">
      <c r="B34" s="126"/>
      <c r="C34" s="87"/>
      <c r="D34" s="87"/>
      <c r="E34" s="87"/>
      <c r="F34" s="87"/>
      <c r="G34" s="87"/>
      <c r="H34" s="87"/>
      <c r="I34" s="87"/>
      <c r="J34" s="102"/>
      <c r="K34" s="87"/>
      <c r="L34" s="87"/>
      <c r="M34" s="91"/>
      <c r="N34" s="90"/>
      <c r="O34" s="102"/>
      <c r="P34" s="87"/>
      <c r="Q34" s="87"/>
      <c r="R34" s="91"/>
      <c r="S34" s="87"/>
    </row>
    <row r="35" spans="2:19">
      <c r="B35" s="124" t="s">
        <v>49</v>
      </c>
      <c r="C35" s="80"/>
      <c r="D35" s="81"/>
      <c r="E35" s="80"/>
      <c r="F35" s="81"/>
      <c r="G35" s="80"/>
      <c r="H35" s="80"/>
      <c r="I35" s="99"/>
      <c r="J35" s="100">
        <v>1.9300000002034239</v>
      </c>
      <c r="K35" s="81"/>
      <c r="L35" s="82"/>
      <c r="M35" s="84">
        <v>6.1700000006865555E-2</v>
      </c>
      <c r="N35" s="83"/>
      <c r="O35" s="100"/>
      <c r="P35" s="83">
        <f>P36</f>
        <v>3.1461406520000006</v>
      </c>
      <c r="Q35" s="84"/>
      <c r="R35" s="84">
        <f t="shared" si="0"/>
        <v>1.7513643602437333E-3</v>
      </c>
      <c r="S35" s="84">
        <f>P35/'סכום נכסי הקרן'!$C$42</f>
        <v>1.9008447217656626E-5</v>
      </c>
    </row>
    <row r="36" spans="2:19">
      <c r="B36" s="125" t="s">
        <v>2016</v>
      </c>
      <c r="C36" s="87" t="s">
        <v>2017</v>
      </c>
      <c r="D36" s="88" t="s">
        <v>28</v>
      </c>
      <c r="E36" s="87" t="s">
        <v>2018</v>
      </c>
      <c r="F36" s="88" t="s">
        <v>572</v>
      </c>
      <c r="G36" s="87" t="s">
        <v>342</v>
      </c>
      <c r="H36" s="87" t="s">
        <v>131</v>
      </c>
      <c r="I36" s="101">
        <v>38118</v>
      </c>
      <c r="J36" s="102">
        <v>1.9300000002034239</v>
      </c>
      <c r="K36" s="88" t="s">
        <v>132</v>
      </c>
      <c r="L36" s="89">
        <v>7.9699999999999993E-2</v>
      </c>
      <c r="M36" s="91">
        <v>6.1700000006865555E-2</v>
      </c>
      <c r="N36" s="90">
        <v>779.40083800000002</v>
      </c>
      <c r="O36" s="102">
        <v>105.56</v>
      </c>
      <c r="P36" s="90">
        <v>3.1461406520000006</v>
      </c>
      <c r="Q36" s="91">
        <v>1.7180782885154702E-5</v>
      </c>
      <c r="R36" s="91">
        <f t="shared" si="0"/>
        <v>1.7513643602437333E-3</v>
      </c>
      <c r="S36" s="91">
        <f>P36/'סכום נכסי הקרן'!$C$42</f>
        <v>1.9008447217656626E-5</v>
      </c>
    </row>
    <row r="37" spans="2:19">
      <c r="B37" s="126"/>
      <c r="C37" s="87"/>
      <c r="D37" s="87"/>
      <c r="E37" s="87"/>
      <c r="F37" s="87"/>
      <c r="G37" s="87"/>
      <c r="H37" s="87"/>
      <c r="I37" s="87"/>
      <c r="J37" s="102"/>
      <c r="K37" s="87"/>
      <c r="L37" s="87"/>
      <c r="M37" s="91"/>
      <c r="N37" s="90"/>
      <c r="O37" s="102"/>
      <c r="P37" s="87"/>
      <c r="Q37" s="87"/>
      <c r="R37" s="91"/>
      <c r="S37" s="87"/>
    </row>
    <row r="38" spans="2:19">
      <c r="B38" s="123" t="s">
        <v>198</v>
      </c>
      <c r="C38" s="80"/>
      <c r="D38" s="81"/>
      <c r="E38" s="80"/>
      <c r="F38" s="81"/>
      <c r="G38" s="80"/>
      <c r="H38" s="80"/>
      <c r="I38" s="99"/>
      <c r="J38" s="100">
        <v>11.588952166010623</v>
      </c>
      <c r="K38" s="81"/>
      <c r="L38" s="82"/>
      <c r="M38" s="84">
        <v>6.8793428249102589E-2</v>
      </c>
      <c r="N38" s="83"/>
      <c r="O38" s="100"/>
      <c r="P38" s="83">
        <v>112.26844034700001</v>
      </c>
      <c r="Q38" s="84"/>
      <c r="R38" s="84">
        <f t="shared" si="0"/>
        <v>6.2496552745946773E-2</v>
      </c>
      <c r="S38" s="84">
        <f>P38/'סכום נכסי הקרן'!$C$42</f>
        <v>6.783068395839096E-4</v>
      </c>
    </row>
    <row r="39" spans="2:19">
      <c r="B39" s="124" t="s">
        <v>69</v>
      </c>
      <c r="C39" s="80"/>
      <c r="D39" s="81"/>
      <c r="E39" s="80"/>
      <c r="F39" s="81"/>
      <c r="G39" s="80"/>
      <c r="H39" s="80"/>
      <c r="I39" s="99"/>
      <c r="J39" s="100">
        <v>11.588952166010623</v>
      </c>
      <c r="K39" s="81"/>
      <c r="L39" s="82"/>
      <c r="M39" s="84">
        <v>6.8793428249102589E-2</v>
      </c>
      <c r="N39" s="83"/>
      <c r="O39" s="100"/>
      <c r="P39" s="83">
        <v>112.26844034700001</v>
      </c>
      <c r="Q39" s="84"/>
      <c r="R39" s="84">
        <f t="shared" si="0"/>
        <v>6.2496552745946773E-2</v>
      </c>
      <c r="S39" s="84">
        <f>P39/'סכום נכסי הקרן'!$C$42</f>
        <v>6.783068395839096E-4</v>
      </c>
    </row>
    <row r="40" spans="2:19">
      <c r="B40" s="125" t="s">
        <v>2022</v>
      </c>
      <c r="C40" s="87">
        <v>4824</v>
      </c>
      <c r="D40" s="88" t="s">
        <v>28</v>
      </c>
      <c r="E40" s="87"/>
      <c r="F40" s="88" t="s">
        <v>1702</v>
      </c>
      <c r="G40" s="87" t="s">
        <v>1030</v>
      </c>
      <c r="H40" s="87" t="s">
        <v>938</v>
      </c>
      <c r="I40" s="101">
        <v>42206</v>
      </c>
      <c r="J40" s="102">
        <v>13.660000000028464</v>
      </c>
      <c r="K40" s="88" t="s">
        <v>140</v>
      </c>
      <c r="L40" s="89">
        <v>4.555E-2</v>
      </c>
      <c r="M40" s="91">
        <v>7.1900000000233708E-2</v>
      </c>
      <c r="N40" s="90">
        <v>28769.146350000003</v>
      </c>
      <c r="O40" s="102">
        <v>69.59</v>
      </c>
      <c r="P40" s="90">
        <v>56.908128393000013</v>
      </c>
      <c r="Q40" s="91">
        <v>1.7270572130940876E-4</v>
      </c>
      <c r="R40" s="91">
        <f t="shared" si="0"/>
        <v>3.1679088413391975E-2</v>
      </c>
      <c r="S40" s="91">
        <f>P40/'סכום נכסי הקרן'!$C$42</f>
        <v>3.4382924174935044E-4</v>
      </c>
    </row>
    <row r="41" spans="2:19">
      <c r="B41" s="125" t="s">
        <v>2023</v>
      </c>
      <c r="C41" s="87">
        <v>5168</v>
      </c>
      <c r="D41" s="88" t="s">
        <v>28</v>
      </c>
      <c r="E41" s="87"/>
      <c r="F41" s="88" t="s">
        <v>1702</v>
      </c>
      <c r="G41" s="87" t="s">
        <v>1096</v>
      </c>
      <c r="H41" s="87" t="s">
        <v>2024</v>
      </c>
      <c r="I41" s="101">
        <v>42408</v>
      </c>
      <c r="J41" s="102">
        <v>9.4599999999848272</v>
      </c>
      <c r="K41" s="88" t="s">
        <v>140</v>
      </c>
      <c r="L41" s="89">
        <v>3.9510000000000003E-2</v>
      </c>
      <c r="M41" s="91">
        <v>6.5599999999956637E-2</v>
      </c>
      <c r="N41" s="90">
        <v>24693.702669000002</v>
      </c>
      <c r="O41" s="102">
        <v>78.87</v>
      </c>
      <c r="P41" s="90">
        <v>55.360311954000004</v>
      </c>
      <c r="Q41" s="91">
        <v>6.2587480500422005E-5</v>
      </c>
      <c r="R41" s="91">
        <f t="shared" si="0"/>
        <v>3.0817464332554799E-2</v>
      </c>
      <c r="S41" s="91">
        <f>P41/'סכום נכסי הקרן'!$C$42</f>
        <v>3.3447759783455927E-4</v>
      </c>
    </row>
    <row r="42" spans="2:19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2:19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2:19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>
      <c r="B45" s="111" t="s">
        <v>222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2:19">
      <c r="B46" s="111" t="s">
        <v>112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19">
      <c r="B47" s="111" t="s">
        <v>205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2:19">
      <c r="B48" s="111" t="s">
        <v>213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19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2:19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2:19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2:19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2:19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19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2:19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2:19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2:19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2:19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2:19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2:19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2:19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spans="2:19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2:19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2:19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2:19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2:19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spans="2:19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2:19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2:19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2:19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2:19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2:19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2:19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2:19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2:19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2:19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2:19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2:19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2:19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2:19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2:19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2:19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2:19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2:19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2:19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2:19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spans="2:19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2:19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2:19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2:19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2:19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2:19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2:19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2:19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2:19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2:19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spans="2:19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2:19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spans="2:19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2:19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4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20 D1:XFD20 A1:B20 A37:XFD1048576 A21:XFD3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7.140625" style="2" bestFit="1" customWidth="1"/>
    <col min="3" max="3" width="32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146</v>
      </c>
      <c r="C1" s="46" t="s" vm="1">
        <v>231</v>
      </c>
    </row>
    <row r="2" spans="2:49">
      <c r="B2" s="46" t="s">
        <v>145</v>
      </c>
      <c r="C2" s="46" t="s">
        <v>232</v>
      </c>
    </row>
    <row r="3" spans="2:49">
      <c r="B3" s="46" t="s">
        <v>147</v>
      </c>
      <c r="C3" s="46" t="s">
        <v>233</v>
      </c>
    </row>
    <row r="4" spans="2:49">
      <c r="B4" s="46" t="s">
        <v>148</v>
      </c>
      <c r="C4" s="46">
        <v>12152</v>
      </c>
    </row>
    <row r="6" spans="2:49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2:49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2:4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207</v>
      </c>
      <c r="I8" s="29" t="s">
        <v>206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30</v>
      </c>
      <c r="C11" s="74"/>
      <c r="D11" s="75"/>
      <c r="E11" s="74"/>
      <c r="F11" s="75"/>
      <c r="G11" s="75"/>
      <c r="H11" s="77"/>
      <c r="I11" s="77"/>
      <c r="J11" s="77">
        <f>J12+J37</f>
        <v>2009.3858408410001</v>
      </c>
      <c r="K11" s="78"/>
      <c r="L11" s="78">
        <f>IFERROR(J11/$J$11,0)</f>
        <v>1</v>
      </c>
      <c r="M11" s="78">
        <f>J11/'סכום נכסי הקרן'!$C$42</f>
        <v>1.2140367809446787E-2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5" t="s">
        <v>199</v>
      </c>
      <c r="C12" s="80"/>
      <c r="D12" s="81"/>
      <c r="E12" s="80"/>
      <c r="F12" s="81"/>
      <c r="G12" s="81"/>
      <c r="H12" s="83"/>
      <c r="I12" s="83"/>
      <c r="J12" s="83">
        <f>SUM(J13:J35)</f>
        <v>771.93628836599987</v>
      </c>
      <c r="K12" s="84"/>
      <c r="L12" s="84">
        <f t="shared" ref="L12:L51" si="0">IFERROR(J12/$J$11,0)</f>
        <v>0.38416528706249709</v>
      </c>
      <c r="M12" s="84">
        <f>J12/'סכום נכסי הקרן'!$C$42</f>
        <v>4.6639078845604233E-3</v>
      </c>
    </row>
    <row r="13" spans="2:49">
      <c r="B13" s="86" t="s">
        <v>2025</v>
      </c>
      <c r="C13" s="87">
        <v>9114</v>
      </c>
      <c r="D13" s="88" t="s">
        <v>28</v>
      </c>
      <c r="E13" s="87" t="s">
        <v>2026</v>
      </c>
      <c r="F13" s="88" t="s">
        <v>1413</v>
      </c>
      <c r="G13" s="88" t="s">
        <v>132</v>
      </c>
      <c r="H13" s="90">
        <v>291.76000000000005</v>
      </c>
      <c r="I13" s="90">
        <v>824.19640000000004</v>
      </c>
      <c r="J13" s="90">
        <v>9.1955000000000027</v>
      </c>
      <c r="K13" s="91">
        <v>3.5074255936133896E-5</v>
      </c>
      <c r="L13" s="91">
        <f t="shared" si="0"/>
        <v>4.5762739107146075E-3</v>
      </c>
      <c r="M13" s="91">
        <f>J13/'סכום נכסי הקרן'!$C$42</f>
        <v>5.5557648472850772E-5</v>
      </c>
    </row>
    <row r="14" spans="2:49">
      <c r="B14" s="86" t="s">
        <v>2027</v>
      </c>
      <c r="C14" s="87">
        <v>8423</v>
      </c>
      <c r="D14" s="88" t="s">
        <v>28</v>
      </c>
      <c r="E14" s="87" t="s">
        <v>2028</v>
      </c>
      <c r="F14" s="88" t="s">
        <v>599</v>
      </c>
      <c r="G14" s="88" t="s">
        <v>132</v>
      </c>
      <c r="H14" s="90">
        <v>250267.17000000004</v>
      </c>
      <c r="I14" s="90">
        <v>0</v>
      </c>
      <c r="J14" s="90">
        <v>0</v>
      </c>
      <c r="K14" s="91">
        <v>5.0910979120324564E-5</v>
      </c>
      <c r="L14" s="91">
        <f t="shared" ref="L14:L18" si="1">IFERROR(J14/$J$11,0)</f>
        <v>0</v>
      </c>
      <c r="M14" s="91">
        <f>J14/'סכום נכסי הקרן'!$C$42</f>
        <v>0</v>
      </c>
    </row>
    <row r="15" spans="2:49">
      <c r="B15" s="86" t="s">
        <v>2029</v>
      </c>
      <c r="C15" s="87">
        <v>8460</v>
      </c>
      <c r="D15" s="88" t="s">
        <v>28</v>
      </c>
      <c r="E15" s="87" t="s">
        <v>2030</v>
      </c>
      <c r="F15" s="88" t="s">
        <v>1413</v>
      </c>
      <c r="G15" s="88" t="s">
        <v>132</v>
      </c>
      <c r="H15" s="90">
        <v>1082.7600000000002</v>
      </c>
      <c r="I15" s="90">
        <v>322.17919999999998</v>
      </c>
      <c r="J15" s="90">
        <v>13.339760000000002</v>
      </c>
      <c r="K15" s="91">
        <v>9.4715040524672855E-5</v>
      </c>
      <c r="L15" s="91">
        <f t="shared" si="1"/>
        <v>6.6387249919193387E-3</v>
      </c>
      <c r="M15" s="91">
        <f>J15/'סכום נכסי הקרן'!$C$42</f>
        <v>8.0596563187667413E-5</v>
      </c>
    </row>
    <row r="16" spans="2:49">
      <c r="B16" s="86" t="s">
        <v>2031</v>
      </c>
      <c r="C16" s="87">
        <v>8525</v>
      </c>
      <c r="D16" s="88" t="s">
        <v>28</v>
      </c>
      <c r="E16" s="87" t="s">
        <v>2032</v>
      </c>
      <c r="F16" s="88" t="s">
        <v>1413</v>
      </c>
      <c r="G16" s="88" t="s">
        <v>132</v>
      </c>
      <c r="H16" s="90">
        <v>418.65000000000009</v>
      </c>
      <c r="I16" s="90">
        <v>580.20000000000005</v>
      </c>
      <c r="J16" s="90">
        <v>9.2885300000000033</v>
      </c>
      <c r="K16" s="91">
        <v>4.1778964494857819E-5</v>
      </c>
      <c r="L16" s="91">
        <f t="shared" si="1"/>
        <v>4.6225716391593659E-3</v>
      </c>
      <c r="M16" s="91">
        <f>J16/'סכום נכסי הקרן'!$C$42</f>
        <v>5.6119719924912032E-5</v>
      </c>
    </row>
    <row r="17" spans="2:13">
      <c r="B17" s="86" t="s">
        <v>2033</v>
      </c>
      <c r="C17" s="87">
        <v>9326</v>
      </c>
      <c r="D17" s="88" t="s">
        <v>28</v>
      </c>
      <c r="E17" s="87" t="s">
        <v>2034</v>
      </c>
      <c r="F17" s="88" t="s">
        <v>1584</v>
      </c>
      <c r="G17" s="88" t="s">
        <v>132</v>
      </c>
      <c r="H17" s="90">
        <v>1199.5560190000003</v>
      </c>
      <c r="I17" s="90">
        <v>100</v>
      </c>
      <c r="J17" s="90">
        <v>4.5871022170000009</v>
      </c>
      <c r="K17" s="91">
        <v>5.9977800950000018E-7</v>
      </c>
      <c r="L17" s="91">
        <f t="shared" si="1"/>
        <v>2.282837931753383E-3</v>
      </c>
      <c r="M17" s="91">
        <f>J17/'סכום נכסי הקרן'!$C$42</f>
        <v>2.7714492140842848E-5</v>
      </c>
    </row>
    <row r="18" spans="2:13">
      <c r="B18" s="86" t="s">
        <v>2035</v>
      </c>
      <c r="C18" s="87">
        <v>8561</v>
      </c>
      <c r="D18" s="88" t="s">
        <v>28</v>
      </c>
      <c r="E18" s="87" t="s">
        <v>2036</v>
      </c>
      <c r="F18" s="88" t="s">
        <v>637</v>
      </c>
      <c r="G18" s="88" t="s">
        <v>133</v>
      </c>
      <c r="H18" s="90">
        <v>79072.300000000017</v>
      </c>
      <c r="I18" s="90">
        <v>101.422769</v>
      </c>
      <c r="J18" s="90">
        <v>80.197340000000011</v>
      </c>
      <c r="K18" s="91">
        <v>1.2182405170535441E-4</v>
      </c>
      <c r="L18" s="91">
        <f t="shared" si="1"/>
        <v>3.9911369120842685E-2</v>
      </c>
      <c r="M18" s="91">
        <f>J18/'סכום נכסי הקרן'!$C$42</f>
        <v>4.8453870090562701E-4</v>
      </c>
    </row>
    <row r="19" spans="2:13">
      <c r="B19" s="86" t="s">
        <v>2037</v>
      </c>
      <c r="C19" s="87">
        <v>9398</v>
      </c>
      <c r="D19" s="88" t="s">
        <v>28</v>
      </c>
      <c r="E19" s="87" t="s">
        <v>2038</v>
      </c>
      <c r="F19" s="88" t="s">
        <v>1584</v>
      </c>
      <c r="G19" s="88" t="s">
        <v>132</v>
      </c>
      <c r="H19" s="90">
        <v>1199.5560190000003</v>
      </c>
      <c r="I19" s="90">
        <v>100</v>
      </c>
      <c r="J19" s="90">
        <v>4.5871022170000009</v>
      </c>
      <c r="K19" s="91">
        <v>5.9977800950000018E-7</v>
      </c>
      <c r="L19" s="91">
        <f t="shared" si="0"/>
        <v>2.282837931753383E-3</v>
      </c>
      <c r="M19" s="91">
        <f>J19/'סכום נכסי הקרן'!$C$42</f>
        <v>2.7714492140842848E-5</v>
      </c>
    </row>
    <row r="20" spans="2:13">
      <c r="B20" s="86" t="s">
        <v>2039</v>
      </c>
      <c r="C20" s="87">
        <v>9113</v>
      </c>
      <c r="D20" s="88" t="s">
        <v>28</v>
      </c>
      <c r="E20" s="87" t="s">
        <v>2040</v>
      </c>
      <c r="F20" s="88" t="s">
        <v>1641</v>
      </c>
      <c r="G20" s="88" t="s">
        <v>133</v>
      </c>
      <c r="H20" s="90">
        <v>5006.4073460000009</v>
      </c>
      <c r="I20" s="90">
        <v>2251.7957999999999</v>
      </c>
      <c r="J20" s="90">
        <v>112.73407035100001</v>
      </c>
      <c r="K20" s="91">
        <v>1.6686719234801405E-4</v>
      </c>
      <c r="L20" s="91">
        <f t="shared" si="0"/>
        <v>5.6103744766021021E-2</v>
      </c>
      <c r="M20" s="91">
        <f>J20/'סכום נכסי הקרן'!$C$42</f>
        <v>6.8112009694682027E-4</v>
      </c>
    </row>
    <row r="21" spans="2:13">
      <c r="B21" s="86" t="s">
        <v>2041</v>
      </c>
      <c r="C21" s="87">
        <v>9266</v>
      </c>
      <c r="D21" s="88" t="s">
        <v>28</v>
      </c>
      <c r="E21" s="87" t="s">
        <v>2040</v>
      </c>
      <c r="F21" s="88" t="s">
        <v>1641</v>
      </c>
      <c r="G21" s="88" t="s">
        <v>133</v>
      </c>
      <c r="H21" s="90">
        <v>127540.51751100001</v>
      </c>
      <c r="I21" s="90">
        <v>96.445400000000006</v>
      </c>
      <c r="J21" s="90">
        <v>123.00696225500002</v>
      </c>
      <c r="K21" s="91">
        <v>2.4339326141156121E-4</v>
      </c>
      <c r="L21" s="91">
        <f t="shared" si="0"/>
        <v>6.121619838005686E-2</v>
      </c>
      <c r="M21" s="91">
        <f>J21/'סכום נכסי הקרן'!$C$42</f>
        <v>7.4318716422995079E-4</v>
      </c>
    </row>
    <row r="22" spans="2:13">
      <c r="B22" s="86" t="s">
        <v>2042</v>
      </c>
      <c r="C22" s="87">
        <v>8652</v>
      </c>
      <c r="D22" s="88" t="s">
        <v>28</v>
      </c>
      <c r="E22" s="87" t="s">
        <v>2043</v>
      </c>
      <c r="F22" s="88" t="s">
        <v>1413</v>
      </c>
      <c r="G22" s="88" t="s">
        <v>132</v>
      </c>
      <c r="H22" s="90">
        <v>1430.6</v>
      </c>
      <c r="I22" s="90">
        <v>704.57380000000001</v>
      </c>
      <c r="J22" s="90">
        <v>38.54451000000001</v>
      </c>
      <c r="K22" s="91">
        <v>7.6743829605594667E-6</v>
      </c>
      <c r="L22" s="91">
        <f t="shared" si="0"/>
        <v>1.9182234300938315E-2</v>
      </c>
      <c r="M22" s="91">
        <f>J22/'סכום נכסי הקרן'!$C$42</f>
        <v>2.3287937982037748E-4</v>
      </c>
    </row>
    <row r="23" spans="2:13">
      <c r="B23" s="86" t="s">
        <v>2044</v>
      </c>
      <c r="C23" s="87">
        <v>9152</v>
      </c>
      <c r="D23" s="88" t="s">
        <v>28</v>
      </c>
      <c r="E23" s="87" t="s">
        <v>2045</v>
      </c>
      <c r="F23" s="88" t="s">
        <v>1584</v>
      </c>
      <c r="G23" s="88" t="s">
        <v>132</v>
      </c>
      <c r="H23" s="90">
        <v>1199.5560190000003</v>
      </c>
      <c r="I23" s="90">
        <v>100</v>
      </c>
      <c r="J23" s="90">
        <v>4.5871022170000009</v>
      </c>
      <c r="K23" s="91">
        <v>5.9977800950000018E-7</v>
      </c>
      <c r="L23" s="91">
        <f t="shared" si="0"/>
        <v>2.282837931753383E-3</v>
      </c>
      <c r="M23" s="91">
        <f>J23/'סכום נכסי הקרן'!$C$42</f>
        <v>2.7714492140842848E-5</v>
      </c>
    </row>
    <row r="24" spans="2:13">
      <c r="B24" s="86" t="s">
        <v>2046</v>
      </c>
      <c r="C24" s="87">
        <v>9262</v>
      </c>
      <c r="D24" s="88" t="s">
        <v>28</v>
      </c>
      <c r="E24" s="87" t="s">
        <v>2047</v>
      </c>
      <c r="F24" s="88" t="s">
        <v>1584</v>
      </c>
      <c r="G24" s="88" t="s">
        <v>132</v>
      </c>
      <c r="H24" s="90">
        <v>1199.5560190000003</v>
      </c>
      <c r="I24" s="90">
        <v>100</v>
      </c>
      <c r="J24" s="90">
        <v>4.5871022170000009</v>
      </c>
      <c r="K24" s="91">
        <v>5.9977800950000018E-7</v>
      </c>
      <c r="L24" s="91">
        <f t="shared" si="0"/>
        <v>2.282837931753383E-3</v>
      </c>
      <c r="M24" s="91">
        <f>J24/'סכום נכסי הקרן'!$C$42</f>
        <v>2.7714492140842848E-5</v>
      </c>
    </row>
    <row r="25" spans="2:13">
      <c r="B25" s="86" t="s">
        <v>2048</v>
      </c>
      <c r="C25" s="87">
        <v>8838</v>
      </c>
      <c r="D25" s="88" t="s">
        <v>28</v>
      </c>
      <c r="E25" s="87" t="s">
        <v>2049</v>
      </c>
      <c r="F25" s="88" t="s">
        <v>481</v>
      </c>
      <c r="G25" s="88" t="s">
        <v>132</v>
      </c>
      <c r="H25" s="90">
        <v>859.69973500000026</v>
      </c>
      <c r="I25" s="90">
        <v>1115.5499</v>
      </c>
      <c r="J25" s="90">
        <v>36.673611339000011</v>
      </c>
      <c r="K25" s="91">
        <v>3.6429748621219939E-5</v>
      </c>
      <c r="L25" s="91">
        <f t="shared" si="0"/>
        <v>1.8251154454064823E-2</v>
      </c>
      <c r="M25" s="91">
        <f>J25/'סכום נכסי הקרן'!$C$42</f>
        <v>2.2157572801936992E-4</v>
      </c>
    </row>
    <row r="26" spans="2:13">
      <c r="B26" s="86" t="s">
        <v>2050</v>
      </c>
      <c r="C26" s="87" t="s">
        <v>2051</v>
      </c>
      <c r="D26" s="88" t="s">
        <v>28</v>
      </c>
      <c r="E26" s="87" t="s">
        <v>2052</v>
      </c>
      <c r="F26" s="88" t="s">
        <v>1453</v>
      </c>
      <c r="G26" s="88" t="s">
        <v>133</v>
      </c>
      <c r="H26" s="90">
        <v>21071.000000000004</v>
      </c>
      <c r="I26" s="90">
        <v>183</v>
      </c>
      <c r="J26" s="90">
        <v>38.559930000000008</v>
      </c>
      <c r="K26" s="91">
        <v>3.6520257319967298E-5</v>
      </c>
      <c r="L26" s="91">
        <f t="shared" si="0"/>
        <v>1.9189908287529932E-2</v>
      </c>
      <c r="M26" s="91">
        <f>J26/'סכום נכסי הקרן'!$C$42</f>
        <v>2.3297254484016449E-4</v>
      </c>
    </row>
    <row r="27" spans="2:13">
      <c r="B27" s="86" t="s">
        <v>2053</v>
      </c>
      <c r="C27" s="87">
        <v>8726</v>
      </c>
      <c r="D27" s="88" t="s">
        <v>28</v>
      </c>
      <c r="E27" s="87" t="s">
        <v>2054</v>
      </c>
      <c r="F27" s="88" t="s">
        <v>1616</v>
      </c>
      <c r="G27" s="88" t="s">
        <v>132</v>
      </c>
      <c r="H27" s="90">
        <v>1452.2400000000002</v>
      </c>
      <c r="I27" s="90">
        <v>334.45</v>
      </c>
      <c r="J27" s="90">
        <v>18.573240000000006</v>
      </c>
      <c r="K27" s="91">
        <v>4.8570156648788699E-7</v>
      </c>
      <c r="L27" s="91">
        <f t="shared" si="0"/>
        <v>9.2432421999283313E-3</v>
      </c>
      <c r="M27" s="91">
        <f>J27/'סכום נכסי הקרן'!$C$42</f>
        <v>1.1221636005893E-4</v>
      </c>
    </row>
    <row r="28" spans="2:13">
      <c r="B28" s="86" t="s">
        <v>2055</v>
      </c>
      <c r="C28" s="87">
        <v>8631</v>
      </c>
      <c r="D28" s="88" t="s">
        <v>28</v>
      </c>
      <c r="E28" s="87" t="s">
        <v>2056</v>
      </c>
      <c r="F28" s="88" t="s">
        <v>1413</v>
      </c>
      <c r="G28" s="88" t="s">
        <v>132</v>
      </c>
      <c r="H28" s="90">
        <v>1074.5000000000002</v>
      </c>
      <c r="I28" s="90">
        <v>369.08190000000002</v>
      </c>
      <c r="J28" s="90">
        <v>15.165180000000003</v>
      </c>
      <c r="K28" s="91">
        <v>2.1128733299031928E-5</v>
      </c>
      <c r="L28" s="91">
        <f t="shared" si="0"/>
        <v>7.547171723700825E-3</v>
      </c>
      <c r="M28" s="91">
        <f>J28/'סכום נכסי הקרן'!$C$42</f>
        <v>9.1625440646784514E-5</v>
      </c>
    </row>
    <row r="29" spans="2:13">
      <c r="B29" s="86" t="s">
        <v>2057</v>
      </c>
      <c r="C29" s="87">
        <v>8603</v>
      </c>
      <c r="D29" s="88" t="s">
        <v>28</v>
      </c>
      <c r="E29" s="87" t="s">
        <v>2058</v>
      </c>
      <c r="F29" s="88" t="s">
        <v>1413</v>
      </c>
      <c r="G29" s="88" t="s">
        <v>132</v>
      </c>
      <c r="H29" s="90">
        <v>6.5000000000000009</v>
      </c>
      <c r="I29" s="90">
        <v>15266.785099999999</v>
      </c>
      <c r="J29" s="90">
        <v>3.7947100000000007</v>
      </c>
      <c r="K29" s="91">
        <v>8.0989022997019999E-5</v>
      </c>
      <c r="L29" s="91">
        <f t="shared" si="0"/>
        <v>1.8884924551930645E-3</v>
      </c>
      <c r="M29" s="91">
        <f>J29/'סכום נכסי הקרן'!$C$42</f>
        <v>2.2926993011409009E-5</v>
      </c>
    </row>
    <row r="30" spans="2:13">
      <c r="B30" s="86" t="s">
        <v>2059</v>
      </c>
      <c r="C30" s="87">
        <v>9151</v>
      </c>
      <c r="D30" s="88" t="s">
        <v>28</v>
      </c>
      <c r="E30" s="87" t="s">
        <v>2060</v>
      </c>
      <c r="F30" s="88" t="s">
        <v>1055</v>
      </c>
      <c r="G30" s="88" t="s">
        <v>132</v>
      </c>
      <c r="H30" s="90">
        <v>3886.0000000000005</v>
      </c>
      <c r="I30" s="90">
        <v>100</v>
      </c>
      <c r="J30" s="90">
        <v>14.860060000000002</v>
      </c>
      <c r="K30" s="91">
        <v>4.8575000000000007E-7</v>
      </c>
      <c r="L30" s="91">
        <f t="shared" si="0"/>
        <v>7.3953243314288184E-3</v>
      </c>
      <c r="M30" s="91">
        <f>J30/'סכום נכסי הקרן'!$C$42</f>
        <v>8.9781957453697001E-5</v>
      </c>
    </row>
    <row r="31" spans="2:13">
      <c r="B31" s="86" t="s">
        <v>2061</v>
      </c>
      <c r="C31" s="87">
        <v>8824</v>
      </c>
      <c r="D31" s="88" t="s">
        <v>28</v>
      </c>
      <c r="E31" s="87" t="s">
        <v>2062</v>
      </c>
      <c r="F31" s="88" t="s">
        <v>1584</v>
      </c>
      <c r="G31" s="88" t="s">
        <v>133</v>
      </c>
      <c r="H31" s="90">
        <v>119.96837400000003</v>
      </c>
      <c r="I31" s="90">
        <v>3904.375</v>
      </c>
      <c r="J31" s="90">
        <v>4.6840152010000011</v>
      </c>
      <c r="K31" s="91">
        <v>1.1996837400000002E-4</v>
      </c>
      <c r="L31" s="91">
        <f t="shared" si="0"/>
        <v>2.3310680834894171E-3</v>
      </c>
      <c r="M31" s="91">
        <f>J31/'סכום נכסי הקרן'!$C$42</f>
        <v>2.8300023922423734E-5</v>
      </c>
    </row>
    <row r="32" spans="2:13">
      <c r="B32" s="86" t="s">
        <v>2063</v>
      </c>
      <c r="C32" s="87">
        <v>9068</v>
      </c>
      <c r="D32" s="88" t="s">
        <v>28</v>
      </c>
      <c r="E32" s="87" t="s">
        <v>2064</v>
      </c>
      <c r="F32" s="88" t="s">
        <v>691</v>
      </c>
      <c r="G32" s="88" t="s">
        <v>133</v>
      </c>
      <c r="H32" s="90">
        <v>141251.03000000003</v>
      </c>
      <c r="I32" s="90">
        <v>100</v>
      </c>
      <c r="J32" s="90">
        <v>141.25103000000001</v>
      </c>
      <c r="K32" s="91">
        <v>3.0868482464523251E-4</v>
      </c>
      <c r="L32" s="91">
        <f t="shared" si="0"/>
        <v>7.0295623234252202E-2</v>
      </c>
      <c r="M32" s="91">
        <f>J32/'סכום נכסי הקרן'!$C$42</f>
        <v>8.5341472145811508E-4</v>
      </c>
    </row>
    <row r="33" spans="2:13">
      <c r="B33" s="86" t="s">
        <v>2065</v>
      </c>
      <c r="C33" s="87">
        <v>8803</v>
      </c>
      <c r="D33" s="88" t="s">
        <v>28</v>
      </c>
      <c r="E33" s="87" t="s">
        <v>2066</v>
      </c>
      <c r="F33" s="88" t="s">
        <v>691</v>
      </c>
      <c r="G33" s="88" t="s">
        <v>134</v>
      </c>
      <c r="H33" s="90">
        <v>3517.2800000000007</v>
      </c>
      <c r="I33" s="90">
        <v>144.71680000000001</v>
      </c>
      <c r="J33" s="90">
        <v>19.29036</v>
      </c>
      <c r="K33" s="91">
        <v>2.3268435856972441E-4</v>
      </c>
      <c r="L33" s="91">
        <f t="shared" si="0"/>
        <v>9.6001273662435545E-3</v>
      </c>
      <c r="M33" s="91">
        <f>J33/'סכום נכסי הקרן'!$C$42</f>
        <v>1.165490772437324E-4</v>
      </c>
    </row>
    <row r="34" spans="2:13">
      <c r="B34" s="86" t="s">
        <v>2067</v>
      </c>
      <c r="C34" s="87">
        <v>9527</v>
      </c>
      <c r="D34" s="88" t="s">
        <v>28</v>
      </c>
      <c r="E34" s="87" t="s">
        <v>2068</v>
      </c>
      <c r="F34" s="88" t="s">
        <v>691</v>
      </c>
      <c r="G34" s="88" t="s">
        <v>133</v>
      </c>
      <c r="H34" s="90">
        <v>46178.111220999999</v>
      </c>
      <c r="I34" s="90">
        <v>100</v>
      </c>
      <c r="J34" s="90">
        <v>46.178111221000002</v>
      </c>
      <c r="K34" s="91">
        <v>1.2230959169092011E-4</v>
      </c>
      <c r="L34" s="91">
        <f t="shared" si="0"/>
        <v>2.2981206636587429E-2</v>
      </c>
      <c r="M34" s="91">
        <f>J34/'סכום נכסי הקרן'!$C$42</f>
        <v>2.7900030127307084E-4</v>
      </c>
    </row>
    <row r="35" spans="2:13">
      <c r="B35" s="86" t="s">
        <v>2069</v>
      </c>
      <c r="C35" s="87">
        <v>9552</v>
      </c>
      <c r="D35" s="88" t="s">
        <v>28</v>
      </c>
      <c r="E35" s="87" t="s">
        <v>2068</v>
      </c>
      <c r="F35" s="88" t="s">
        <v>691</v>
      </c>
      <c r="G35" s="88" t="s">
        <v>133</v>
      </c>
      <c r="H35" s="90">
        <v>28250.959131000003</v>
      </c>
      <c r="I35" s="90">
        <v>100</v>
      </c>
      <c r="J35" s="90">
        <v>28.250959131000002</v>
      </c>
      <c r="K35" s="91">
        <v>7.48268646080552E-5</v>
      </c>
      <c r="L35" s="91">
        <f t="shared" si="0"/>
        <v>1.4059499453413069E-2</v>
      </c>
      <c r="M35" s="91">
        <f>J35/'סכום נכסי הקרן'!$C$42</f>
        <v>1.7068749458115071E-4</v>
      </c>
    </row>
    <row r="36" spans="2:13">
      <c r="B36" s="92"/>
      <c r="C36" s="87"/>
      <c r="D36" s="87"/>
      <c r="E36" s="87"/>
      <c r="F36" s="87"/>
      <c r="G36" s="87"/>
      <c r="H36" s="90"/>
      <c r="I36" s="90"/>
      <c r="J36" s="87"/>
      <c r="K36" s="87"/>
      <c r="L36" s="91"/>
      <c r="M36" s="87"/>
    </row>
    <row r="37" spans="2:13">
      <c r="B37" s="79" t="s">
        <v>198</v>
      </c>
      <c r="C37" s="80"/>
      <c r="D37" s="81"/>
      <c r="E37" s="80"/>
      <c r="F37" s="81"/>
      <c r="G37" s="81"/>
      <c r="H37" s="83"/>
      <c r="I37" s="83"/>
      <c r="J37" s="83">
        <v>1237.4495524750002</v>
      </c>
      <c r="K37" s="84"/>
      <c r="L37" s="84">
        <f t="shared" si="0"/>
        <v>0.61583471293750291</v>
      </c>
      <c r="M37" s="84">
        <f>J37/'סכום נכסי הקרן'!$C$42</f>
        <v>7.4764599248863623E-3</v>
      </c>
    </row>
    <row r="38" spans="2:13">
      <c r="B38" s="85" t="s">
        <v>65</v>
      </c>
      <c r="C38" s="80"/>
      <c r="D38" s="81"/>
      <c r="E38" s="80"/>
      <c r="F38" s="81"/>
      <c r="G38" s="81"/>
      <c r="H38" s="83"/>
      <c r="I38" s="83"/>
      <c r="J38" s="83">
        <f>SUM(J39:J51)</f>
        <v>1237.4495524750005</v>
      </c>
      <c r="K38" s="84"/>
      <c r="L38" s="84">
        <f t="shared" si="0"/>
        <v>0.61583471293750303</v>
      </c>
      <c r="M38" s="84">
        <f>J38/'סכום נכסי הקרן'!$C$42</f>
        <v>7.4764599248863641E-3</v>
      </c>
    </row>
    <row r="39" spans="2:13">
      <c r="B39" s="86" t="s">
        <v>2070</v>
      </c>
      <c r="C39" s="87">
        <v>9035</v>
      </c>
      <c r="D39" s="88" t="s">
        <v>28</v>
      </c>
      <c r="E39" s="87"/>
      <c r="F39" s="88" t="s">
        <v>919</v>
      </c>
      <c r="G39" s="88" t="s">
        <v>134</v>
      </c>
      <c r="H39" s="90">
        <v>10196.000000000002</v>
      </c>
      <c r="I39" s="90">
        <v>100</v>
      </c>
      <c r="J39" s="90">
        <v>41.325410000000012</v>
      </c>
      <c r="K39" s="91">
        <v>1.3906241649337523E-4</v>
      </c>
      <c r="L39" s="91">
        <f t="shared" si="0"/>
        <v>2.0566189509280033E-2</v>
      </c>
      <c r="M39" s="91">
        <f>J39/'סכום נכסי הקרן'!$C$42</f>
        <v>2.4968110508144547E-4</v>
      </c>
    </row>
    <row r="40" spans="2:13">
      <c r="B40" s="86" t="s">
        <v>2071</v>
      </c>
      <c r="C40" s="87">
        <v>8459</v>
      </c>
      <c r="D40" s="88" t="s">
        <v>28</v>
      </c>
      <c r="E40" s="87"/>
      <c r="F40" s="88" t="s">
        <v>919</v>
      </c>
      <c r="G40" s="88" t="s">
        <v>132</v>
      </c>
      <c r="H40" s="90">
        <v>44333.260000000009</v>
      </c>
      <c r="I40" s="90">
        <v>218.5812</v>
      </c>
      <c r="J40" s="90">
        <v>370.56155000000007</v>
      </c>
      <c r="K40" s="91">
        <v>9.4973717229221652E-5</v>
      </c>
      <c r="L40" s="91">
        <f t="shared" si="0"/>
        <v>0.18441532853884685</v>
      </c>
      <c r="M40" s="91">
        <f>J40/'סכום נכסי הקרן'!$C$42</f>
        <v>2.2388699181615694E-3</v>
      </c>
    </row>
    <row r="41" spans="2:13">
      <c r="B41" s="86" t="s">
        <v>2072</v>
      </c>
      <c r="C41" s="87">
        <v>8564</v>
      </c>
      <c r="D41" s="88" t="s">
        <v>28</v>
      </c>
      <c r="E41" s="87"/>
      <c r="F41" s="88" t="s">
        <v>977</v>
      </c>
      <c r="G41" s="88" t="s">
        <v>132</v>
      </c>
      <c r="H41" s="90">
        <v>54.13000000000001</v>
      </c>
      <c r="I41" s="90">
        <v>14777.717699999999</v>
      </c>
      <c r="J41" s="90">
        <v>30.588860000000004</v>
      </c>
      <c r="K41" s="91">
        <v>8.5113182906833796E-6</v>
      </c>
      <c r="L41" s="91">
        <f t="shared" si="0"/>
        <v>1.5222989720678766E-2</v>
      </c>
      <c r="M41" s="91">
        <f>J41/'סכום נכסי הקרן'!$C$42</f>
        <v>1.848126943684678E-4</v>
      </c>
    </row>
    <row r="42" spans="2:13">
      <c r="B42" s="86" t="s">
        <v>2073</v>
      </c>
      <c r="C42" s="87">
        <v>8568</v>
      </c>
      <c r="D42" s="88" t="s">
        <v>28</v>
      </c>
      <c r="E42" s="87"/>
      <c r="F42" s="88" t="s">
        <v>919</v>
      </c>
      <c r="G42" s="88" t="s">
        <v>132</v>
      </c>
      <c r="H42" s="90">
        <v>42687.77</v>
      </c>
      <c r="I42" s="90">
        <v>96.480900000000005</v>
      </c>
      <c r="J42" s="90">
        <v>157.49351000000004</v>
      </c>
      <c r="K42" s="91">
        <v>3.1737106097092443E-4</v>
      </c>
      <c r="L42" s="91">
        <f t="shared" si="0"/>
        <v>7.8378928923916055E-2</v>
      </c>
      <c r="M42" s="91">
        <f>J42/'סכום נכסי הקרן'!$C$42</f>
        <v>9.5154902564682808E-4</v>
      </c>
    </row>
    <row r="43" spans="2:13">
      <c r="B43" s="86" t="s">
        <v>2074</v>
      </c>
      <c r="C43" s="87">
        <v>8932</v>
      </c>
      <c r="D43" s="88" t="s">
        <v>28</v>
      </c>
      <c r="E43" s="87"/>
      <c r="F43" s="88" t="s">
        <v>919</v>
      </c>
      <c r="G43" s="88" t="s">
        <v>132</v>
      </c>
      <c r="H43" s="90">
        <v>4180.1099999999997</v>
      </c>
      <c r="I43" s="90">
        <v>100</v>
      </c>
      <c r="J43" s="90">
        <v>15.984740000000002</v>
      </c>
      <c r="K43" s="91">
        <v>2.0120327210908399E-4</v>
      </c>
      <c r="L43" s="91">
        <f t="shared" si="0"/>
        <v>7.9550376414067973E-3</v>
      </c>
      <c r="M43" s="91">
        <f>J43/'סכום נכסי הקרן'!$C$42</f>
        <v>9.6577082904672555E-5</v>
      </c>
    </row>
    <row r="44" spans="2:13">
      <c r="B44" s="86" t="s">
        <v>2075</v>
      </c>
      <c r="C44" s="87">
        <v>8783</v>
      </c>
      <c r="D44" s="88" t="s">
        <v>28</v>
      </c>
      <c r="E44" s="87"/>
      <c r="F44" s="88" t="s">
        <v>959</v>
      </c>
      <c r="G44" s="88" t="s">
        <v>132</v>
      </c>
      <c r="H44" s="90">
        <v>69541.94</v>
      </c>
      <c r="I44" s="90">
        <v>131.72819999999999</v>
      </c>
      <c r="J44" s="90">
        <v>350.30268000000007</v>
      </c>
      <c r="K44" s="91">
        <v>2.3792385788238735E-4</v>
      </c>
      <c r="L44" s="91">
        <f t="shared" si="0"/>
        <v>0.17433320812760669</v>
      </c>
      <c r="M44" s="91">
        <f>J44/'סכום נכסי הקרן'!$C$42</f>
        <v>2.116469268069983E-3</v>
      </c>
    </row>
    <row r="45" spans="2:13">
      <c r="B45" s="86" t="s">
        <v>2076</v>
      </c>
      <c r="C45" s="87">
        <v>9116</v>
      </c>
      <c r="D45" s="88" t="s">
        <v>28</v>
      </c>
      <c r="E45" s="87"/>
      <c r="F45" s="88" t="s">
        <v>919</v>
      </c>
      <c r="G45" s="88" t="s">
        <v>134</v>
      </c>
      <c r="H45" s="90">
        <v>25578.19</v>
      </c>
      <c r="I45" s="90">
        <v>83.509799999999998</v>
      </c>
      <c r="J45" s="90">
        <v>86.575429999999997</v>
      </c>
      <c r="K45" s="91">
        <v>3.795267390403152E-4</v>
      </c>
      <c r="L45" s="91">
        <f t="shared" si="0"/>
        <v>4.3085518092316741E-2</v>
      </c>
      <c r="M45" s="91">
        <f>J45/'סכום נכסי הקרן'!$C$42</f>
        <v>5.2307403690129929E-4</v>
      </c>
    </row>
    <row r="46" spans="2:13">
      <c r="B46" s="86" t="s">
        <v>2077</v>
      </c>
      <c r="C46" s="87">
        <v>9291</v>
      </c>
      <c r="D46" s="88" t="s">
        <v>28</v>
      </c>
      <c r="E46" s="87"/>
      <c r="F46" s="88" t="s">
        <v>919</v>
      </c>
      <c r="G46" s="88" t="s">
        <v>134</v>
      </c>
      <c r="H46" s="90">
        <v>9309.9500000000025</v>
      </c>
      <c r="I46" s="90">
        <v>63.360500000000002</v>
      </c>
      <c r="J46" s="90">
        <v>23.908550000000002</v>
      </c>
      <c r="K46" s="91">
        <v>3.41430691227884E-4</v>
      </c>
      <c r="L46" s="91">
        <f t="shared" si="0"/>
        <v>1.1898436583983003E-2</v>
      </c>
      <c r="M46" s="91">
        <f>J46/'סכום נכסי הקרן'!$C$42</f>
        <v>1.4445139648693121E-4</v>
      </c>
    </row>
    <row r="47" spans="2:13">
      <c r="B47" s="86" t="s">
        <v>2078</v>
      </c>
      <c r="C47" s="87">
        <v>9300</v>
      </c>
      <c r="D47" s="88" t="s">
        <v>28</v>
      </c>
      <c r="E47" s="87"/>
      <c r="F47" s="88" t="s">
        <v>919</v>
      </c>
      <c r="G47" s="88" t="s">
        <v>134</v>
      </c>
      <c r="H47" s="90">
        <v>4383.0800000000008</v>
      </c>
      <c r="I47" s="90">
        <v>100</v>
      </c>
      <c r="J47" s="90">
        <v>17.765060000000005</v>
      </c>
      <c r="K47" s="91">
        <v>5.2829480951458547E-4</v>
      </c>
      <c r="L47" s="91">
        <f t="shared" si="0"/>
        <v>8.8410397042335536E-3</v>
      </c>
      <c r="M47" s="91">
        <f>J47/'סכום נכסי הקרן'!$C$42</f>
        <v>1.0733347382731797E-4</v>
      </c>
    </row>
    <row r="48" spans="2:13">
      <c r="B48" s="86" t="s">
        <v>2079</v>
      </c>
      <c r="C48" s="87">
        <v>9720</v>
      </c>
      <c r="D48" s="88" t="s">
        <v>28</v>
      </c>
      <c r="E48" s="87"/>
      <c r="F48" s="88" t="s">
        <v>977</v>
      </c>
      <c r="G48" s="88" t="s">
        <v>132</v>
      </c>
      <c r="H48" s="90">
        <v>47.450961999999997</v>
      </c>
      <c r="I48" s="90">
        <v>100</v>
      </c>
      <c r="J48" s="90">
        <v>0.18145247500000003</v>
      </c>
      <c r="K48" s="91">
        <v>1.3286269365314507E-5</v>
      </c>
      <c r="L48" s="91">
        <f t="shared" si="0"/>
        <v>9.0302455263671831E-5</v>
      </c>
      <c r="M48" s="91">
        <f>J48/'סכום נכסי הקרן'!$C$42</f>
        <v>1.0963050209970901E-6</v>
      </c>
    </row>
    <row r="49" spans="2:13">
      <c r="B49" s="86" t="s">
        <v>2080</v>
      </c>
      <c r="C49" s="87">
        <v>8773</v>
      </c>
      <c r="D49" s="88" t="s">
        <v>28</v>
      </c>
      <c r="E49" s="87"/>
      <c r="F49" s="88" t="s">
        <v>931</v>
      </c>
      <c r="G49" s="88" t="s">
        <v>132</v>
      </c>
      <c r="H49" s="90">
        <v>423.21000000000009</v>
      </c>
      <c r="I49" s="90">
        <v>2472.2510000000002</v>
      </c>
      <c r="J49" s="90">
        <v>40.00979000000001</v>
      </c>
      <c r="K49" s="91">
        <v>2.0965373609455747E-7</v>
      </c>
      <c r="L49" s="91">
        <f t="shared" si="0"/>
        <v>1.9911452139652022E-2</v>
      </c>
      <c r="M49" s="91">
        <f>J49/'סכום נכסי הקרן'!$C$42</f>
        <v>2.4173235259557175E-4</v>
      </c>
    </row>
    <row r="50" spans="2:13">
      <c r="B50" s="86" t="s">
        <v>2081</v>
      </c>
      <c r="C50" s="87">
        <v>8432</v>
      </c>
      <c r="D50" s="88" t="s">
        <v>28</v>
      </c>
      <c r="E50" s="87"/>
      <c r="F50" s="88" t="s">
        <v>1010</v>
      </c>
      <c r="G50" s="88" t="s">
        <v>132</v>
      </c>
      <c r="H50" s="90">
        <v>565.58000000000015</v>
      </c>
      <c r="I50" s="90">
        <v>3362.7687999999998</v>
      </c>
      <c r="J50" s="90">
        <v>72.729230000000015</v>
      </c>
      <c r="K50" s="91">
        <v>1.3798098845596207E-5</v>
      </c>
      <c r="L50" s="91">
        <f t="shared" si="0"/>
        <v>3.6194755890964284E-2</v>
      </c>
      <c r="M50" s="91">
        <f>J50/'סכום נכסי הקרן'!$C$42</f>
        <v>4.3941764928944724E-4</v>
      </c>
    </row>
    <row r="51" spans="2:13">
      <c r="B51" s="86" t="s">
        <v>2082</v>
      </c>
      <c r="C51" s="87">
        <v>8372</v>
      </c>
      <c r="D51" s="88" t="s">
        <v>28</v>
      </c>
      <c r="E51" s="87"/>
      <c r="F51" s="88" t="s">
        <v>1010</v>
      </c>
      <c r="G51" s="88" t="s">
        <v>132</v>
      </c>
      <c r="H51" s="90">
        <v>184.94000000000003</v>
      </c>
      <c r="I51" s="90">
        <v>4245.3095000000003</v>
      </c>
      <c r="J51" s="90">
        <v>30.023290000000003</v>
      </c>
      <c r="K51" s="91">
        <v>9.7930057604113055E-6</v>
      </c>
      <c r="L51" s="91">
        <f t="shared" si="0"/>
        <v>1.4941525609354437E-2</v>
      </c>
      <c r="M51" s="91">
        <f>J51/'סכום נכסי הקרן'!$C$42</f>
        <v>1.8139561653183139E-4</v>
      </c>
    </row>
    <row r="52" spans="2:13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2:13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2:13">
      <c r="B55" s="111" t="s">
        <v>222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2:13">
      <c r="B56" s="111" t="s">
        <v>112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2:13">
      <c r="B57" s="111" t="s">
        <v>205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2:13">
      <c r="B58" s="111" t="s">
        <v>213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2:13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B303" s="1"/>
      <c r="C303" s="1"/>
      <c r="D303" s="1"/>
      <c r="E303" s="1"/>
    </row>
    <row r="304" spans="2:13">
      <c r="B304" s="1"/>
      <c r="C304" s="1"/>
      <c r="D304" s="1"/>
      <c r="E304" s="1"/>
    </row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71"/>
  <sheetViews>
    <sheetView rightToLeft="1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43.85546875" style="2" customWidth="1"/>
    <col min="4" max="4" width="12.28515625" style="1" bestFit="1" customWidth="1"/>
    <col min="5" max="6" width="11.28515625" style="1" bestFit="1" customWidth="1"/>
    <col min="7" max="7" width="13.140625" style="1" bestFit="1" customWidth="1"/>
    <col min="8" max="8" width="10.140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12152</v>
      </c>
    </row>
    <row r="6" spans="2:11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ht="26.25" customHeight="1">
      <c r="B7" s="149" t="s">
        <v>98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1" s="3" customFormat="1" ht="63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207</v>
      </c>
      <c r="G8" s="29" t="s">
        <v>206</v>
      </c>
      <c r="H8" s="29" t="s">
        <v>111</v>
      </c>
      <c r="I8" s="29" t="s">
        <v>60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2083</v>
      </c>
      <c r="C11" s="74"/>
      <c r="D11" s="75"/>
      <c r="E11" s="97"/>
      <c r="F11" s="77"/>
      <c r="G11" s="98"/>
      <c r="H11" s="77">
        <f>H12+H36</f>
        <v>9887.8177253716021</v>
      </c>
      <c r="I11" s="78"/>
      <c r="J11" s="78">
        <f>IFERROR(H11/$H$11,0)</f>
        <v>1</v>
      </c>
      <c r="K11" s="78">
        <f>H11/'סכום נכסי הקרן'!$C$42</f>
        <v>5.974051452882586E-2</v>
      </c>
    </row>
    <row r="12" spans="2:11" ht="21" customHeight="1">
      <c r="B12" s="79" t="s">
        <v>2084</v>
      </c>
      <c r="C12" s="80"/>
      <c r="D12" s="81"/>
      <c r="E12" s="99"/>
      <c r="F12" s="83"/>
      <c r="G12" s="100"/>
      <c r="H12" s="83">
        <f>H13+H21+H24+H27</f>
        <v>498.19059569800004</v>
      </c>
      <c r="I12" s="84"/>
      <c r="J12" s="84">
        <f t="shared" ref="J12:J72" si="0">IFERROR(H12/$H$11,0)</f>
        <v>5.0384281904759437E-2</v>
      </c>
      <c r="K12" s="84">
        <f>H12/'סכום נכסי הקרן'!$C$42</f>
        <v>3.0099829251557394E-3</v>
      </c>
    </row>
    <row r="13" spans="2:11">
      <c r="B13" s="85" t="s">
        <v>193</v>
      </c>
      <c r="C13" s="80"/>
      <c r="D13" s="81"/>
      <c r="E13" s="99"/>
      <c r="F13" s="83"/>
      <c r="G13" s="100"/>
      <c r="H13" s="83">
        <f>SUM(H14:H19)</f>
        <v>79.99552419900003</v>
      </c>
      <c r="I13" s="84"/>
      <c r="J13" s="84">
        <f t="shared" si="0"/>
        <v>8.0903113731289628E-3</v>
      </c>
      <c r="K13" s="84">
        <f>H13/'סכום נכסי הקרן'!$C$42</f>
        <v>4.8331936412913598E-4</v>
      </c>
    </row>
    <row r="14" spans="2:11">
      <c r="B14" s="86" t="s">
        <v>2085</v>
      </c>
      <c r="C14" s="112">
        <v>83021</v>
      </c>
      <c r="D14" s="88" t="s">
        <v>132</v>
      </c>
      <c r="E14" s="101">
        <v>44255</v>
      </c>
      <c r="F14" s="90">
        <v>2472.2008409999999</v>
      </c>
      <c r="G14" s="102">
        <v>100</v>
      </c>
      <c r="H14" s="90">
        <v>9.4536960150000002</v>
      </c>
      <c r="I14" s="91">
        <v>5.6915100000000003E-6</v>
      </c>
      <c r="J14" s="91">
        <f t="shared" si="0"/>
        <v>9.5609529600675493E-4</v>
      </c>
      <c r="K14" s="91">
        <f>H14/'סכום נכסי הקרן'!$C$42</f>
        <v>5.7117624922033604E-5</v>
      </c>
    </row>
    <row r="15" spans="2:11">
      <c r="B15" s="86" t="s">
        <v>2086</v>
      </c>
      <c r="C15" s="87">
        <v>8401</v>
      </c>
      <c r="D15" s="88" t="s">
        <v>132</v>
      </c>
      <c r="E15" s="101">
        <v>44621</v>
      </c>
      <c r="F15" s="90">
        <v>3425.390139000001</v>
      </c>
      <c r="G15" s="102">
        <v>80.816400000000002</v>
      </c>
      <c r="H15" s="90">
        <v>10.585891216000002</v>
      </c>
      <c r="I15" s="91">
        <v>1.0149304562730667E-4</v>
      </c>
      <c r="J15" s="91">
        <f t="shared" si="0"/>
        <v>1.0705993486143238E-3</v>
      </c>
      <c r="K15" s="91">
        <f>H15/'סכום נכסי הקרן'!$C$42</f>
        <v>6.395815594044552E-5</v>
      </c>
    </row>
    <row r="16" spans="2:11">
      <c r="B16" s="86" t="s">
        <v>2087</v>
      </c>
      <c r="C16" s="87">
        <v>8507</v>
      </c>
      <c r="D16" s="88" t="s">
        <v>132</v>
      </c>
      <c r="E16" s="101">
        <v>44621</v>
      </c>
      <c r="F16" s="90">
        <v>2922.9994240000005</v>
      </c>
      <c r="G16" s="102">
        <v>89.819299999999998</v>
      </c>
      <c r="H16" s="90">
        <v>10.039596952</v>
      </c>
      <c r="I16" s="91">
        <v>6.0895824694613332E-5</v>
      </c>
      <c r="J16" s="91">
        <f t="shared" si="0"/>
        <v>1.0153501238437013E-3</v>
      </c>
      <c r="K16" s="91">
        <f>H16/'סכום נכסי הקרן'!$C$42</f>
        <v>6.0657538825329772E-5</v>
      </c>
    </row>
    <row r="17" spans="2:11">
      <c r="B17" s="86" t="s">
        <v>2088</v>
      </c>
      <c r="C17" s="87">
        <v>7992</v>
      </c>
      <c r="D17" s="88" t="s">
        <v>132</v>
      </c>
      <c r="E17" s="101">
        <v>44196</v>
      </c>
      <c r="F17" s="90">
        <v>8468.9599999999991</v>
      </c>
      <c r="G17" s="102">
        <v>109.684</v>
      </c>
      <c r="H17" s="90">
        <v>35.521480000000011</v>
      </c>
      <c r="I17" s="91">
        <v>1.2044444444444445E-4</v>
      </c>
      <c r="J17" s="91">
        <f t="shared" si="0"/>
        <v>3.5924489090099049E-3</v>
      </c>
      <c r="K17" s="91">
        <f>H17/'סכום נכסי הקרן'!$C$42</f>
        <v>2.1461474624277085E-4</v>
      </c>
    </row>
    <row r="18" spans="2:11">
      <c r="B18" s="86" t="s">
        <v>2089</v>
      </c>
      <c r="C18" s="87">
        <v>8402</v>
      </c>
      <c r="D18" s="88" t="s">
        <v>132</v>
      </c>
      <c r="E18" s="101">
        <v>44560</v>
      </c>
      <c r="F18" s="90">
        <v>1871.4280700000004</v>
      </c>
      <c r="G18" s="102">
        <v>102.7159</v>
      </c>
      <c r="H18" s="90">
        <v>7.3507000160000011</v>
      </c>
      <c r="I18" s="91">
        <v>6.0174616109226676E-5</v>
      </c>
      <c r="J18" s="91">
        <f t="shared" si="0"/>
        <v>7.4340974117458752E-4</v>
      </c>
      <c r="K18" s="91">
        <f>H18/'סכום נכסי הקרן'!$C$42</f>
        <v>4.4411680443511119E-5</v>
      </c>
    </row>
    <row r="19" spans="2:11">
      <c r="B19" s="86" t="s">
        <v>2090</v>
      </c>
      <c r="C19" s="87">
        <v>8291</v>
      </c>
      <c r="D19" s="88" t="s">
        <v>132</v>
      </c>
      <c r="E19" s="101">
        <v>44279</v>
      </c>
      <c r="F19" s="90">
        <v>1821.7400000000002</v>
      </c>
      <c r="G19" s="102">
        <v>101.1169</v>
      </c>
      <c r="H19" s="90">
        <v>7.0441600000000006</v>
      </c>
      <c r="I19" s="91">
        <v>2.305998899284535E-4</v>
      </c>
      <c r="J19" s="91">
        <f t="shared" si="0"/>
        <v>7.1240795447968959E-4</v>
      </c>
      <c r="K19" s="91">
        <f>H19/'סכום נכסי הקרן'!$C$42</f>
        <v>4.2559617755045011E-5</v>
      </c>
    </row>
    <row r="20" spans="2:11">
      <c r="B20" s="92"/>
      <c r="C20" s="87"/>
      <c r="D20" s="87"/>
      <c r="E20" s="87"/>
      <c r="F20" s="90"/>
      <c r="G20" s="102"/>
      <c r="H20" s="87"/>
      <c r="I20" s="87"/>
      <c r="J20" s="91"/>
      <c r="K20" s="87"/>
    </row>
    <row r="21" spans="2:11">
      <c r="B21" s="92" t="s">
        <v>195</v>
      </c>
      <c r="C21" s="87"/>
      <c r="D21" s="88"/>
      <c r="E21" s="101"/>
      <c r="F21" s="90"/>
      <c r="G21" s="102"/>
      <c r="H21" s="90">
        <v>13.915101792000002</v>
      </c>
      <c r="I21" s="91"/>
      <c r="J21" s="91">
        <f t="shared" si="0"/>
        <v>1.4072975633738279E-3</v>
      </c>
      <c r="K21" s="91">
        <f>H21/'סכום נכסי הקרן'!$C$42</f>
        <v>8.4072680531115405E-5</v>
      </c>
    </row>
    <row r="22" spans="2:11" ht="16.5" customHeight="1">
      <c r="B22" s="86" t="s">
        <v>2091</v>
      </c>
      <c r="C22" s="112">
        <v>992880</v>
      </c>
      <c r="D22" s="88" t="s">
        <v>133</v>
      </c>
      <c r="E22" s="101">
        <v>45158</v>
      </c>
      <c r="F22" s="90">
        <v>7.7700000000000014</v>
      </c>
      <c r="G22" s="102">
        <v>179087.5435</v>
      </c>
      <c r="H22" s="90">
        <v>13.915101792000002</v>
      </c>
      <c r="I22" s="91">
        <v>5.5943999995524486E-9</v>
      </c>
      <c r="J22" s="91">
        <f t="shared" si="0"/>
        <v>1.4072975633738279E-3</v>
      </c>
      <c r="K22" s="91">
        <f>H22/'סכום נכסי הקרן'!$C$42</f>
        <v>8.4072680531115405E-5</v>
      </c>
    </row>
    <row r="23" spans="2:11" ht="16.5" customHeight="1">
      <c r="B23" s="92"/>
      <c r="C23" s="87"/>
      <c r="D23" s="87"/>
      <c r="E23" s="87"/>
      <c r="F23" s="90"/>
      <c r="G23" s="102"/>
      <c r="H23" s="87"/>
      <c r="I23" s="87"/>
      <c r="J23" s="91"/>
      <c r="K23" s="87"/>
    </row>
    <row r="24" spans="2:11" ht="16.5" customHeight="1">
      <c r="B24" s="85" t="s">
        <v>196</v>
      </c>
      <c r="C24" s="87"/>
      <c r="D24" s="88"/>
      <c r="E24" s="101"/>
      <c r="F24" s="90"/>
      <c r="G24" s="102"/>
      <c r="H24" s="90">
        <v>111.95197000000002</v>
      </c>
      <c r="I24" s="91"/>
      <c r="J24" s="91">
        <f t="shared" si="0"/>
        <v>1.1322212151295766E-2</v>
      </c>
      <c r="K24" s="91">
        <f>H24/'סכום נכסי הקרן'!$C$42</f>
        <v>6.7639477952293348E-4</v>
      </c>
    </row>
    <row r="25" spans="2:11">
      <c r="B25" s="86" t="s">
        <v>2092</v>
      </c>
      <c r="C25" s="87">
        <v>8510</v>
      </c>
      <c r="D25" s="88" t="s">
        <v>133</v>
      </c>
      <c r="E25" s="101">
        <v>44655</v>
      </c>
      <c r="F25" s="90">
        <v>115863.04000000002</v>
      </c>
      <c r="G25" s="102">
        <v>96.624375999999998</v>
      </c>
      <c r="H25" s="90">
        <v>111.95197000000002</v>
      </c>
      <c r="I25" s="91">
        <v>1.1862540952380951E-4</v>
      </c>
      <c r="J25" s="91">
        <f t="shared" si="0"/>
        <v>1.1322212151295766E-2</v>
      </c>
      <c r="K25" s="91">
        <f>H25/'סכום נכסי הקרן'!$C$42</f>
        <v>6.7639477952293348E-4</v>
      </c>
    </row>
    <row r="26" spans="2:11">
      <c r="B26" s="92"/>
      <c r="C26" s="87"/>
      <c r="D26" s="87"/>
      <c r="E26" s="87"/>
      <c r="F26" s="90"/>
      <c r="G26" s="102"/>
      <c r="H26" s="87"/>
      <c r="I26" s="87"/>
      <c r="J26" s="91"/>
      <c r="K26" s="87"/>
    </row>
    <row r="27" spans="2:11">
      <c r="B27" s="85" t="s">
        <v>197</v>
      </c>
      <c r="C27" s="80"/>
      <c r="D27" s="81"/>
      <c r="E27" s="99"/>
      <c r="F27" s="83"/>
      <c r="G27" s="100"/>
      <c r="H27" s="83">
        <v>292.327999707</v>
      </c>
      <c r="I27" s="84"/>
      <c r="J27" s="84">
        <f t="shared" si="0"/>
        <v>2.9564460816960882E-2</v>
      </c>
      <c r="K27" s="84">
        <f>H27/'סכום נכסי הקרן'!$C$42</f>
        <v>1.7661961009725546E-3</v>
      </c>
    </row>
    <row r="28" spans="2:11">
      <c r="B28" s="86" t="s">
        <v>2093</v>
      </c>
      <c r="C28" s="112">
        <v>91381</v>
      </c>
      <c r="D28" s="88" t="s">
        <v>132</v>
      </c>
      <c r="E28" s="101">
        <v>44742</v>
      </c>
      <c r="F28" s="90">
        <v>4409.8242749999999</v>
      </c>
      <c r="G28" s="102">
        <v>100</v>
      </c>
      <c r="H28" s="90">
        <v>16.863168030000001</v>
      </c>
      <c r="I28" s="91">
        <v>3.4582870000000002E-5</v>
      </c>
      <c r="J28" s="91">
        <f t="shared" si="0"/>
        <v>1.7054489168757661E-3</v>
      </c>
      <c r="K28" s="91">
        <f>H28/'סכום נכסי הקרן'!$C$42</f>
        <v>1.0188439579678704E-4</v>
      </c>
    </row>
    <row r="29" spans="2:11">
      <c r="B29" s="86" t="s">
        <v>2094</v>
      </c>
      <c r="C29" s="87">
        <v>5272</v>
      </c>
      <c r="D29" s="88" t="s">
        <v>132</v>
      </c>
      <c r="E29" s="101">
        <v>42403</v>
      </c>
      <c r="F29" s="90">
        <v>23073.042297000004</v>
      </c>
      <c r="G29" s="102">
        <v>121.0806</v>
      </c>
      <c r="H29" s="90">
        <v>106.83100405500002</v>
      </c>
      <c r="I29" s="91">
        <v>2.3495968000000003E-5</v>
      </c>
      <c r="J29" s="91">
        <f t="shared" si="0"/>
        <v>1.0804305562882442E-2</v>
      </c>
      <c r="K29" s="91">
        <f>H29/'סכום נכסי הקרן'!$C$42</f>
        <v>6.4545477345325267E-4</v>
      </c>
    </row>
    <row r="30" spans="2:11">
      <c r="B30" s="86" t="s">
        <v>2095</v>
      </c>
      <c r="C30" s="87">
        <v>8283</v>
      </c>
      <c r="D30" s="88" t="s">
        <v>133</v>
      </c>
      <c r="E30" s="101">
        <v>44317</v>
      </c>
      <c r="F30" s="90">
        <v>71752.429999999993</v>
      </c>
      <c r="G30" s="102">
        <v>105.353357</v>
      </c>
      <c r="H30" s="90">
        <v>75.593620000000016</v>
      </c>
      <c r="I30" s="91">
        <v>6.3043609090909097E-5</v>
      </c>
      <c r="J30" s="91">
        <f t="shared" si="0"/>
        <v>7.6451267711004521E-3</v>
      </c>
      <c r="K30" s="91">
        <f>H30/'סכום נכסי הקרן'!$C$42</f>
        <v>4.5672380694364214E-4</v>
      </c>
    </row>
    <row r="31" spans="2:11">
      <c r="B31" s="86" t="s">
        <v>2096</v>
      </c>
      <c r="C31" s="112">
        <v>85741</v>
      </c>
      <c r="D31" s="88" t="s">
        <v>132</v>
      </c>
      <c r="E31" s="101">
        <v>44404</v>
      </c>
      <c r="F31" s="90">
        <v>2432.244252</v>
      </c>
      <c r="G31" s="102">
        <v>100</v>
      </c>
      <c r="H31" s="90">
        <v>9.3009020180000004</v>
      </c>
      <c r="I31" s="91">
        <v>1.408803E-5</v>
      </c>
      <c r="J31" s="91">
        <f t="shared" si="0"/>
        <v>9.4064254381777206E-4</v>
      </c>
      <c r="K31" s="91">
        <f>H31/'סכום נכסי הקרן'!$C$42</f>
        <v>5.6194469555377332E-5</v>
      </c>
    </row>
    <row r="32" spans="2:11">
      <c r="B32" s="86" t="s">
        <v>2097</v>
      </c>
      <c r="C32" s="87">
        <v>5289</v>
      </c>
      <c r="D32" s="88" t="s">
        <v>132</v>
      </c>
      <c r="E32" s="101">
        <v>42736</v>
      </c>
      <c r="F32" s="90">
        <v>16654.691987000002</v>
      </c>
      <c r="G32" s="102">
        <v>115.08450000000001</v>
      </c>
      <c r="H32" s="90">
        <v>73.294489458000015</v>
      </c>
      <c r="I32" s="91">
        <v>9.8363516952380961E-5</v>
      </c>
      <c r="J32" s="91">
        <f t="shared" si="0"/>
        <v>7.4126052374459076E-3</v>
      </c>
      <c r="K32" s="91">
        <f>H32/'סכום נכסי הקרן'!$C$42</f>
        <v>4.428328508840879E-4</v>
      </c>
    </row>
    <row r="33" spans="2:11">
      <c r="B33" s="86" t="s">
        <v>2098</v>
      </c>
      <c r="C33" s="87">
        <v>8405</v>
      </c>
      <c r="D33" s="88" t="s">
        <v>132</v>
      </c>
      <c r="E33" s="101">
        <v>44581</v>
      </c>
      <c r="F33" s="90">
        <v>945.00405700000022</v>
      </c>
      <c r="G33" s="102">
        <v>111.79519999999999</v>
      </c>
      <c r="H33" s="90">
        <v>4.0399380740000002</v>
      </c>
      <c r="I33" s="91">
        <v>8.5963733467794289E-5</v>
      </c>
      <c r="J33" s="91">
        <f t="shared" si="0"/>
        <v>4.0857732071999454E-4</v>
      </c>
      <c r="K33" s="91">
        <f>H33/'סכום נכסי הקרן'!$C$42</f>
        <v>2.4408619364621579E-5</v>
      </c>
    </row>
    <row r="34" spans="2:11">
      <c r="B34" s="86" t="s">
        <v>2099</v>
      </c>
      <c r="C34" s="87">
        <v>5230</v>
      </c>
      <c r="D34" s="88" t="s">
        <v>132</v>
      </c>
      <c r="E34" s="101">
        <v>40372</v>
      </c>
      <c r="F34" s="90">
        <v>9004.2460119999996</v>
      </c>
      <c r="G34" s="102">
        <v>18.601400000000002</v>
      </c>
      <c r="H34" s="90">
        <v>6.4048780720000016</v>
      </c>
      <c r="I34" s="91">
        <v>9.1981463414634153E-5</v>
      </c>
      <c r="J34" s="91">
        <f t="shared" si="0"/>
        <v>6.4775446411855192E-4</v>
      </c>
      <c r="K34" s="91">
        <f>H34/'סכום נכסי הקרן'!$C$42</f>
        <v>3.8697184974786165E-5</v>
      </c>
    </row>
    <row r="35" spans="2:11">
      <c r="B35" s="92"/>
      <c r="C35" s="87"/>
      <c r="D35" s="87"/>
      <c r="E35" s="87"/>
      <c r="F35" s="90"/>
      <c r="G35" s="102"/>
      <c r="H35" s="87"/>
      <c r="I35" s="87"/>
      <c r="J35" s="91"/>
      <c r="K35" s="87"/>
    </row>
    <row r="36" spans="2:11">
      <c r="B36" s="79" t="s">
        <v>2100</v>
      </c>
      <c r="C36" s="80"/>
      <c r="D36" s="81"/>
      <c r="E36" s="99"/>
      <c r="F36" s="83"/>
      <c r="G36" s="100"/>
      <c r="H36" s="83">
        <v>9389.6271296736013</v>
      </c>
      <c r="I36" s="84"/>
      <c r="J36" s="84">
        <f t="shared" si="0"/>
        <v>0.94961571809524048</v>
      </c>
      <c r="K36" s="84">
        <f>H36/'סכום נכסי הקרן'!$C$42</f>
        <v>5.6730531603670122E-2</v>
      </c>
    </row>
    <row r="37" spans="2:11">
      <c r="B37" s="85" t="s">
        <v>193</v>
      </c>
      <c r="C37" s="80"/>
      <c r="D37" s="81"/>
      <c r="E37" s="99"/>
      <c r="F37" s="83"/>
      <c r="G37" s="100"/>
      <c r="H37" s="83">
        <v>571.58242643300002</v>
      </c>
      <c r="I37" s="84"/>
      <c r="J37" s="84">
        <f t="shared" si="0"/>
        <v>5.7806731708489184E-2</v>
      </c>
      <c r="K37" s="84">
        <f>H37/'סכום נכסי הקרן'!$C$42</f>
        <v>3.4534038954949372E-3</v>
      </c>
    </row>
    <row r="38" spans="2:11">
      <c r="B38" s="86" t="s">
        <v>2101</v>
      </c>
      <c r="C38" s="112">
        <v>84032</v>
      </c>
      <c r="D38" s="88" t="s">
        <v>132</v>
      </c>
      <c r="E38" s="101">
        <v>44314</v>
      </c>
      <c r="F38" s="90">
        <v>8239.6395350000003</v>
      </c>
      <c r="G38" s="102">
        <v>100</v>
      </c>
      <c r="H38" s="90">
        <v>31.508381580000002</v>
      </c>
      <c r="I38" s="91">
        <v>5.8615499999999998E-6</v>
      </c>
      <c r="J38" s="91">
        <f t="shared" si="0"/>
        <v>3.1865860046298394E-3</v>
      </c>
      <c r="K38" s="91">
        <f>H38/'סכום נכסי הקרן'!$C$42</f>
        <v>1.9036828750694209E-4</v>
      </c>
    </row>
    <row r="39" spans="2:11">
      <c r="B39" s="86" t="s">
        <v>2102</v>
      </c>
      <c r="C39" s="112">
        <v>84034</v>
      </c>
      <c r="D39" s="88" t="s">
        <v>132</v>
      </c>
      <c r="E39" s="101">
        <v>44314</v>
      </c>
      <c r="F39" s="90">
        <v>4741.330226</v>
      </c>
      <c r="G39" s="102">
        <v>100</v>
      </c>
      <c r="H39" s="90">
        <v>18.13084679</v>
      </c>
      <c r="I39" s="91">
        <v>4.23334E-6</v>
      </c>
      <c r="J39" s="91">
        <f t="shared" si="0"/>
        <v>1.8336550383081227E-3</v>
      </c>
      <c r="K39" s="91">
        <f>H39/'סכום נכסי הקרן'!$C$42</f>
        <v>1.0954349545690115E-4</v>
      </c>
    </row>
    <row r="40" spans="2:11">
      <c r="B40" s="86" t="s">
        <v>2103</v>
      </c>
      <c r="C40" s="87">
        <v>9239</v>
      </c>
      <c r="D40" s="88" t="s">
        <v>132</v>
      </c>
      <c r="E40" s="101">
        <v>44742</v>
      </c>
      <c r="F40" s="90">
        <v>4362.8825500000003</v>
      </c>
      <c r="G40" s="102">
        <v>108.958</v>
      </c>
      <c r="H40" s="90">
        <v>18.178185374000005</v>
      </c>
      <c r="I40" s="91">
        <v>1.8640371612471797E-5</v>
      </c>
      <c r="J40" s="91">
        <f t="shared" si="0"/>
        <v>1.8384426047170926E-3</v>
      </c>
      <c r="K40" s="91">
        <f>H40/'סכום נכסי הקרן'!$C$42</f>
        <v>1.0982950713751393E-4</v>
      </c>
    </row>
    <row r="41" spans="2:11">
      <c r="B41" s="86" t="s">
        <v>2104</v>
      </c>
      <c r="C41" s="112">
        <v>97211</v>
      </c>
      <c r="D41" s="88" t="s">
        <v>132</v>
      </c>
      <c r="E41" s="101">
        <v>45166</v>
      </c>
      <c r="F41" s="90">
        <v>3026.536697</v>
      </c>
      <c r="G41" s="102">
        <v>100</v>
      </c>
      <c r="H41" s="90">
        <v>11.57347633</v>
      </c>
      <c r="I41" s="91">
        <v>2.6969139999999998E-5</v>
      </c>
      <c r="J41" s="91">
        <f t="shared" si="0"/>
        <v>1.1704783250911968E-3</v>
      </c>
      <c r="K41" s="91">
        <f>H41/'סכום נכסי הקרן'!$C$42</f>
        <v>6.9924977385786403E-5</v>
      </c>
    </row>
    <row r="42" spans="2:11">
      <c r="B42" s="86" t="s">
        <v>2105</v>
      </c>
      <c r="C42" s="87">
        <v>9616</v>
      </c>
      <c r="D42" s="88" t="s">
        <v>132</v>
      </c>
      <c r="E42" s="101">
        <v>45093</v>
      </c>
      <c r="F42" s="90">
        <v>956.17527500000028</v>
      </c>
      <c r="G42" s="102">
        <v>125.0609</v>
      </c>
      <c r="H42" s="90">
        <v>4.5727445940000004</v>
      </c>
      <c r="I42" s="91">
        <v>1.9123488059690668E-4</v>
      </c>
      <c r="J42" s="91">
        <f t="shared" si="0"/>
        <v>4.6246246856539299E-4</v>
      </c>
      <c r="K42" s="91">
        <f>H42/'סכום נכסי הקרן'!$C$42</f>
        <v>2.7627745822367534E-5</v>
      </c>
    </row>
    <row r="43" spans="2:11">
      <c r="B43" s="86" t="s">
        <v>2106</v>
      </c>
      <c r="C43" s="87">
        <v>8287</v>
      </c>
      <c r="D43" s="88" t="s">
        <v>132</v>
      </c>
      <c r="E43" s="101">
        <v>43800</v>
      </c>
      <c r="F43" s="90">
        <v>10751.590000000002</v>
      </c>
      <c r="G43" s="102">
        <v>210.83539999999999</v>
      </c>
      <c r="H43" s="90">
        <v>86.683039999999991</v>
      </c>
      <c r="I43" s="91">
        <v>8.1995151515151517E-5</v>
      </c>
      <c r="J43" s="91">
        <f t="shared" si="0"/>
        <v>8.7666502768933563E-3</v>
      </c>
      <c r="K43" s="91">
        <f>H43/'סכום נכסי הקרן'!$C$42</f>
        <v>5.2372419823588283E-4</v>
      </c>
    </row>
    <row r="44" spans="2:11">
      <c r="B44" s="86" t="s">
        <v>2107</v>
      </c>
      <c r="C44" s="112">
        <v>1181106</v>
      </c>
      <c r="D44" s="88" t="s">
        <v>132</v>
      </c>
      <c r="E44" s="101">
        <v>44287</v>
      </c>
      <c r="F44" s="90">
        <v>7489.0700000000015</v>
      </c>
      <c r="G44" s="102">
        <v>121.6288</v>
      </c>
      <c r="H44" s="90">
        <v>34.832280000000004</v>
      </c>
      <c r="I44" s="91">
        <v>5.4200400000000004E-5</v>
      </c>
      <c r="J44" s="91">
        <f t="shared" si="0"/>
        <v>3.522746976880679E-3</v>
      </c>
      <c r="K44" s="91">
        <f>H44/'סכום נכסי הקרן'!$C$42</f>
        <v>2.1045071695371761E-4</v>
      </c>
    </row>
    <row r="45" spans="2:11">
      <c r="B45" s="86" t="s">
        <v>2108</v>
      </c>
      <c r="C45" s="87">
        <v>8315</v>
      </c>
      <c r="D45" s="88" t="s">
        <v>132</v>
      </c>
      <c r="E45" s="101">
        <v>44337</v>
      </c>
      <c r="F45" s="90">
        <v>53495.820000000007</v>
      </c>
      <c r="G45" s="102">
        <v>91.851900000000001</v>
      </c>
      <c r="H45" s="90">
        <v>187.89962000000003</v>
      </c>
      <c r="I45" s="91">
        <v>9.9688803684210519E-6</v>
      </c>
      <c r="J45" s="91">
        <f t="shared" si="0"/>
        <v>1.9003143587271013E-2</v>
      </c>
      <c r="K45" s="91">
        <f>H45/'סכום נכסי הקרן'!$C$42</f>
        <v>1.1352575755687281E-3</v>
      </c>
    </row>
    <row r="46" spans="2:11">
      <c r="B46" s="86" t="s">
        <v>2109</v>
      </c>
      <c r="C46" s="87">
        <v>8338</v>
      </c>
      <c r="D46" s="88" t="s">
        <v>132</v>
      </c>
      <c r="E46" s="101">
        <v>44561</v>
      </c>
      <c r="F46" s="90">
        <v>3027.1290930000005</v>
      </c>
      <c r="G46" s="102">
        <v>67.068899999999999</v>
      </c>
      <c r="H46" s="90">
        <v>7.7637225800000005</v>
      </c>
      <c r="I46" s="91">
        <v>1.0090430001661154E-4</v>
      </c>
      <c r="J46" s="91">
        <f t="shared" si="0"/>
        <v>7.8518059248591429E-4</v>
      </c>
      <c r="K46" s="91">
        <f>H46/'סכום נכסי הקרן'!$C$42</f>
        <v>4.6907092593156866E-5</v>
      </c>
    </row>
    <row r="47" spans="2:11">
      <c r="B47" s="86" t="s">
        <v>2110</v>
      </c>
      <c r="C47" s="112">
        <v>84031</v>
      </c>
      <c r="D47" s="88" t="s">
        <v>132</v>
      </c>
      <c r="E47" s="101">
        <v>44314</v>
      </c>
      <c r="F47" s="90">
        <v>4959.022156</v>
      </c>
      <c r="G47" s="102">
        <v>100</v>
      </c>
      <c r="H47" s="90">
        <v>18.963300719999999</v>
      </c>
      <c r="I47" s="91">
        <v>4.8846200000000003E-6</v>
      </c>
      <c r="J47" s="91">
        <f t="shared" si="0"/>
        <v>1.9178448922395892E-3</v>
      </c>
      <c r="K47" s="91">
        <f>H47/'סכום נכסי הקרן'!$C$42</f>
        <v>1.1457304064887365E-4</v>
      </c>
    </row>
    <row r="48" spans="2:11">
      <c r="B48" s="86" t="s">
        <v>2111</v>
      </c>
      <c r="C48" s="112">
        <v>84033</v>
      </c>
      <c r="D48" s="88" t="s">
        <v>132</v>
      </c>
      <c r="E48" s="101">
        <v>44314</v>
      </c>
      <c r="F48" s="90">
        <v>4858.3396380000004</v>
      </c>
      <c r="G48" s="102">
        <v>100</v>
      </c>
      <c r="H48" s="90">
        <v>18.57829078</v>
      </c>
      <c r="I48" s="91">
        <v>2.6594100000000002E-6</v>
      </c>
      <c r="J48" s="91">
        <f t="shared" si="0"/>
        <v>1.878907085061764E-3</v>
      </c>
      <c r="K48" s="91">
        <f>H48/'סכום נכסי הקרן'!$C$42</f>
        <v>1.1224687601344617E-4</v>
      </c>
    </row>
    <row r="49" spans="2:11">
      <c r="B49" s="86" t="s">
        <v>2112</v>
      </c>
      <c r="C49" s="112">
        <v>84036</v>
      </c>
      <c r="D49" s="88" t="s">
        <v>132</v>
      </c>
      <c r="E49" s="101">
        <v>44314</v>
      </c>
      <c r="F49" s="90">
        <v>7415.131351</v>
      </c>
      <c r="G49" s="102">
        <v>100</v>
      </c>
      <c r="H49" s="90">
        <v>28.355462289999998</v>
      </c>
      <c r="I49" s="91">
        <v>6.6756499999999993E-6</v>
      </c>
      <c r="J49" s="91">
        <f t="shared" si="0"/>
        <v>2.8677169298177317E-3</v>
      </c>
      <c r="K49" s="91">
        <f>H49/'סכום נכסי הקרן'!$C$42</f>
        <v>1.7131888491033609E-4</v>
      </c>
    </row>
    <row r="50" spans="2:11">
      <c r="B50" s="86" t="s">
        <v>2114</v>
      </c>
      <c r="C50" s="112">
        <v>84035</v>
      </c>
      <c r="D50" s="88" t="s">
        <v>132</v>
      </c>
      <c r="E50" s="101">
        <v>44314</v>
      </c>
      <c r="F50" s="90">
        <v>2059.9098840000001</v>
      </c>
      <c r="G50" s="102">
        <v>100</v>
      </c>
      <c r="H50" s="90">
        <v>7.8770953950000004</v>
      </c>
      <c r="I50" s="91">
        <v>4.12479E-6</v>
      </c>
      <c r="J50" s="91">
        <f t="shared" si="0"/>
        <v>7.9664650115745985E-4</v>
      </c>
      <c r="K50" s="91">
        <f>H50/'סכום נכסי הקרן'!$C$42</f>
        <v>4.7592071876735522E-5</v>
      </c>
    </row>
    <row r="51" spans="2:11">
      <c r="B51" s="86" t="s">
        <v>2115</v>
      </c>
      <c r="C51" s="87">
        <v>8316</v>
      </c>
      <c r="D51" s="88" t="s">
        <v>132</v>
      </c>
      <c r="E51" s="101">
        <v>44378</v>
      </c>
      <c r="F51" s="90">
        <v>26923.060000000005</v>
      </c>
      <c r="G51" s="102">
        <v>93.892600000000002</v>
      </c>
      <c r="H51" s="90">
        <v>96.665980000000019</v>
      </c>
      <c r="I51" s="91">
        <v>1.7457025548387096E-4</v>
      </c>
      <c r="J51" s="91">
        <f t="shared" si="0"/>
        <v>9.7762704253700362E-3</v>
      </c>
      <c r="K51" s="91">
        <f>H51/'סכום נכסי הקרן'!$C$42</f>
        <v>5.8403942538454926E-4</v>
      </c>
    </row>
    <row r="52" spans="2:11">
      <c r="B52" s="92"/>
      <c r="C52" s="87"/>
      <c r="D52" s="87"/>
      <c r="E52" s="87"/>
      <c r="F52" s="90"/>
      <c r="G52" s="102"/>
      <c r="H52" s="87"/>
      <c r="I52" s="87"/>
      <c r="J52" s="91"/>
      <c r="K52" s="87"/>
    </row>
    <row r="53" spans="2:11">
      <c r="B53" s="85" t="s">
        <v>2116</v>
      </c>
      <c r="C53" s="87"/>
      <c r="D53" s="88"/>
      <c r="E53" s="101"/>
      <c r="F53" s="90"/>
      <c r="G53" s="102"/>
      <c r="H53" s="90">
        <v>22.486884139000001</v>
      </c>
      <c r="I53" s="91"/>
      <c r="J53" s="91">
        <f t="shared" si="0"/>
        <v>2.2742009170840477E-3</v>
      </c>
      <c r="K53" s="91">
        <f>H53/'סכום נכסי הקרן'!$C$42</f>
        <v>1.3586193292852865E-4</v>
      </c>
    </row>
    <row r="54" spans="2:11">
      <c r="B54" s="86" t="s">
        <v>2117</v>
      </c>
      <c r="C54" s="87" t="s">
        <v>2118</v>
      </c>
      <c r="D54" s="88" t="s">
        <v>132</v>
      </c>
      <c r="E54" s="101">
        <v>44616</v>
      </c>
      <c r="F54" s="90">
        <v>3.3396240000000006</v>
      </c>
      <c r="G54" s="102">
        <v>98026.36</v>
      </c>
      <c r="H54" s="90">
        <v>12.518674096</v>
      </c>
      <c r="I54" s="91">
        <v>4.4392461333333339E-6</v>
      </c>
      <c r="J54" s="91">
        <f t="shared" si="0"/>
        <v>1.2660704761858386E-3</v>
      </c>
      <c r="K54" s="91">
        <f>H54/'סכום נכסי הקרן'!$C$42</f>
        <v>7.5635701677097573E-5</v>
      </c>
    </row>
    <row r="55" spans="2:11">
      <c r="B55" s="86" t="s">
        <v>2119</v>
      </c>
      <c r="C55" s="87">
        <v>9628</v>
      </c>
      <c r="D55" s="88" t="s">
        <v>132</v>
      </c>
      <c r="E55" s="101">
        <v>45103</v>
      </c>
      <c r="F55" s="90">
        <v>1.1273679999999999</v>
      </c>
      <c r="G55" s="102">
        <v>126473.8</v>
      </c>
      <c r="H55" s="90">
        <v>5.4523524420000005</v>
      </c>
      <c r="I55" s="91">
        <v>3.7034185499022852E-5</v>
      </c>
      <c r="J55" s="91">
        <f t="shared" si="0"/>
        <v>5.5142121279294631E-4</v>
      </c>
      <c r="K55" s="91">
        <f>H55/'סכום נכסי הקרן'!$C$42</f>
        <v>3.2942186974359786E-5</v>
      </c>
    </row>
    <row r="56" spans="2:11">
      <c r="B56" s="86" t="s">
        <v>2120</v>
      </c>
      <c r="C56" s="87">
        <v>9768</v>
      </c>
      <c r="D56" s="88" t="s">
        <v>132</v>
      </c>
      <c r="E56" s="101">
        <v>45103</v>
      </c>
      <c r="F56" s="90">
        <v>0.93459400000000015</v>
      </c>
      <c r="G56" s="102">
        <v>126356.95</v>
      </c>
      <c r="H56" s="90">
        <v>4.5158576009999996</v>
      </c>
      <c r="I56" s="91">
        <v>3.0673202046575681E-5</v>
      </c>
      <c r="J56" s="91">
        <f t="shared" si="0"/>
        <v>4.5670922810526278E-4</v>
      </c>
      <c r="K56" s="91">
        <f>H56/'סכום נכסי הקרן'!$C$42</f>
        <v>2.7284044277071296E-5</v>
      </c>
    </row>
    <row r="57" spans="2:11">
      <c r="B57" s="92"/>
      <c r="C57" s="87"/>
      <c r="D57" s="87"/>
      <c r="E57" s="87"/>
      <c r="F57" s="90"/>
      <c r="G57" s="102"/>
      <c r="H57" s="87"/>
      <c r="I57" s="87"/>
      <c r="J57" s="91"/>
      <c r="K57" s="87"/>
    </row>
    <row r="58" spans="2:11">
      <c r="B58" s="85" t="s">
        <v>196</v>
      </c>
      <c r="C58" s="80"/>
      <c r="D58" s="81"/>
      <c r="E58" s="99"/>
      <c r="F58" s="83"/>
      <c r="G58" s="100"/>
      <c r="H58" s="83">
        <v>370.20067000000006</v>
      </c>
      <c r="I58" s="84"/>
      <c r="J58" s="84">
        <f t="shared" si="0"/>
        <v>3.7440078314761538E-2</v>
      </c>
      <c r="K58" s="84">
        <f>H58/'סכום נכסי הקרן'!$C$42</f>
        <v>2.2366895425233895E-3</v>
      </c>
    </row>
    <row r="59" spans="2:11">
      <c r="B59" s="86" t="s">
        <v>2121</v>
      </c>
      <c r="C59" s="87">
        <v>8404</v>
      </c>
      <c r="D59" s="88" t="s">
        <v>132</v>
      </c>
      <c r="E59" s="101">
        <v>44469</v>
      </c>
      <c r="F59" s="90">
        <v>43749.49</v>
      </c>
      <c r="G59" s="102">
        <v>107.7688</v>
      </c>
      <c r="H59" s="90">
        <v>180.29510000000005</v>
      </c>
      <c r="I59" s="91">
        <v>1.3000235428571428E-4</v>
      </c>
      <c r="J59" s="91">
        <f t="shared" si="0"/>
        <v>1.8234063876134431E-2</v>
      </c>
      <c r="K59" s="91">
        <f>H59/'סכום נכסי הקרן'!$C$42</f>
        <v>1.0893123579117478E-3</v>
      </c>
    </row>
    <row r="60" spans="2:11">
      <c r="B60" s="86" t="s">
        <v>2122</v>
      </c>
      <c r="C60" s="87">
        <v>9489</v>
      </c>
      <c r="D60" s="88" t="s">
        <v>132</v>
      </c>
      <c r="E60" s="101">
        <v>44665</v>
      </c>
      <c r="F60" s="90">
        <v>48663.790000000008</v>
      </c>
      <c r="G60" s="102">
        <v>102.0502</v>
      </c>
      <c r="H60" s="90">
        <v>189.90557000000004</v>
      </c>
      <c r="I60" s="91">
        <v>8.5973878E-5</v>
      </c>
      <c r="J60" s="91">
        <f t="shared" si="0"/>
        <v>1.9206014438627107E-2</v>
      </c>
      <c r="K60" s="91">
        <f>H60/'סכום נכסי הקרן'!$C$42</f>
        <v>1.1473771846116422E-3</v>
      </c>
    </row>
    <row r="61" spans="2:11">
      <c r="B61" s="92"/>
      <c r="C61" s="87"/>
      <c r="D61" s="87"/>
      <c r="E61" s="87"/>
      <c r="F61" s="90"/>
      <c r="G61" s="102"/>
      <c r="H61" s="87"/>
      <c r="I61" s="87"/>
      <c r="J61" s="91"/>
      <c r="K61" s="87"/>
    </row>
    <row r="62" spans="2:11">
      <c r="B62" s="85" t="s">
        <v>197</v>
      </c>
      <c r="C62" s="80"/>
      <c r="D62" s="81"/>
      <c r="E62" s="99"/>
      <c r="F62" s="83"/>
      <c r="G62" s="100"/>
      <c r="H62" s="83">
        <v>8425.357149101601</v>
      </c>
      <c r="I62" s="84"/>
      <c r="J62" s="84">
        <f t="shared" si="0"/>
        <v>0.85209470715490565</v>
      </c>
      <c r="K62" s="84">
        <f>H62/'סכום נכסי הקרן'!$C$42</f>
        <v>5.0904576232723264E-2</v>
      </c>
    </row>
    <row r="63" spans="2:11">
      <c r="B63" s="86" t="s">
        <v>2123</v>
      </c>
      <c r="C63" s="87">
        <v>5238</v>
      </c>
      <c r="D63" s="88" t="s">
        <v>134</v>
      </c>
      <c r="E63" s="101">
        <v>43221</v>
      </c>
      <c r="F63" s="90">
        <v>33663.036080000005</v>
      </c>
      <c r="G63" s="102">
        <v>92.749899999999997</v>
      </c>
      <c r="H63" s="90">
        <v>126.54764033700002</v>
      </c>
      <c r="I63" s="91">
        <v>7.0141086687955918E-6</v>
      </c>
      <c r="J63" s="91">
        <f t="shared" si="0"/>
        <v>1.2798338708478177E-2</v>
      </c>
      <c r="K63" s="91">
        <f>H63/'סכום נכסי הקרן'!$C$42</f>
        <v>7.6457933955867495E-4</v>
      </c>
    </row>
    <row r="64" spans="2:11">
      <c r="B64" s="86" t="s">
        <v>2124</v>
      </c>
      <c r="C64" s="87">
        <v>7070</v>
      </c>
      <c r="D64" s="88" t="s">
        <v>134</v>
      </c>
      <c r="E64" s="101">
        <v>44075</v>
      </c>
      <c r="F64" s="90">
        <v>81622.500793000014</v>
      </c>
      <c r="G64" s="102">
        <v>101.9179</v>
      </c>
      <c r="H64" s="90">
        <v>337.1690345080001</v>
      </c>
      <c r="I64" s="91">
        <v>1.1175151599869188E-5</v>
      </c>
      <c r="J64" s="91">
        <f t="shared" si="0"/>
        <v>3.4099438710610809E-2</v>
      </c>
      <c r="K64" s="91">
        <f>H64/'סכום נכסי הקרן'!$C$42</f>
        <v>2.0371180137160518E-3</v>
      </c>
    </row>
    <row r="65" spans="2:11">
      <c r="B65" s="86" t="s">
        <v>2125</v>
      </c>
      <c r="C65" s="87">
        <v>5339</v>
      </c>
      <c r="D65" s="88" t="s">
        <v>132</v>
      </c>
      <c r="E65" s="101">
        <v>42916</v>
      </c>
      <c r="F65" s="90">
        <v>48077.09560500001</v>
      </c>
      <c r="G65" s="102">
        <v>77.658199999999994</v>
      </c>
      <c r="H65" s="90">
        <v>142.77212619600002</v>
      </c>
      <c r="I65" s="91">
        <v>3.2736362795117542E-5</v>
      </c>
      <c r="J65" s="91">
        <f t="shared" si="0"/>
        <v>1.4439194791147344E-2</v>
      </c>
      <c r="K65" s="91">
        <f>H65/'סכום נכסי הקרן'!$C$42</f>
        <v>8.6260492620508463E-4</v>
      </c>
    </row>
    <row r="66" spans="2:11">
      <c r="B66" s="86" t="s">
        <v>2126</v>
      </c>
      <c r="C66" s="87">
        <v>8417</v>
      </c>
      <c r="D66" s="88" t="s">
        <v>134</v>
      </c>
      <c r="E66" s="101">
        <v>44713</v>
      </c>
      <c r="F66" s="90">
        <v>11366.660000000002</v>
      </c>
      <c r="G66" s="102">
        <v>104.7882</v>
      </c>
      <c r="H66" s="90">
        <v>48.276150000000008</v>
      </c>
      <c r="I66" s="91">
        <v>1.6638799999999999E-6</v>
      </c>
      <c r="J66" s="91">
        <f t="shared" si="0"/>
        <v>4.8823867248408148E-3</v>
      </c>
      <c r="K66" s="91">
        <f>H66/'סכום נכסי הקרן'!$C$42</f>
        <v>2.916762950706992E-4</v>
      </c>
    </row>
    <row r="67" spans="2:11">
      <c r="B67" s="86" t="s">
        <v>2127</v>
      </c>
      <c r="C67" s="87">
        <v>9282</v>
      </c>
      <c r="D67" s="88" t="s">
        <v>132</v>
      </c>
      <c r="E67" s="101">
        <v>44848</v>
      </c>
      <c r="F67" s="90">
        <v>11618.990000000002</v>
      </c>
      <c r="G67" s="102">
        <v>105.3516</v>
      </c>
      <c r="H67" s="90">
        <v>46.808780000000006</v>
      </c>
      <c r="I67" s="91">
        <v>9.3893940000000002E-5</v>
      </c>
      <c r="J67" s="91">
        <f t="shared" si="0"/>
        <v>4.7339849196341094E-3</v>
      </c>
      <c r="K67" s="91">
        <f>H67/'סכום נכסי הקרן'!$C$42</f>
        <v>2.8281069487064403E-4</v>
      </c>
    </row>
    <row r="68" spans="2:11">
      <c r="B68" s="86" t="s">
        <v>2128</v>
      </c>
      <c r="C68" s="87">
        <v>8400</v>
      </c>
      <c r="D68" s="88" t="s">
        <v>132</v>
      </c>
      <c r="E68" s="101">
        <v>44544</v>
      </c>
      <c r="F68" s="90">
        <v>7069.0828180000008</v>
      </c>
      <c r="G68" s="102">
        <v>112.6778</v>
      </c>
      <c r="H68" s="90">
        <v>30.459257489000002</v>
      </c>
      <c r="I68" s="91">
        <v>1.8100540900666447E-5</v>
      </c>
      <c r="J68" s="91">
        <f t="shared" si="0"/>
        <v>3.0804833113825718E-3</v>
      </c>
      <c r="K68" s="91">
        <f>H68/'סכום נכסי הקרן'!$C$42</f>
        <v>1.8402965801945614E-4</v>
      </c>
    </row>
    <row r="69" spans="2:11">
      <c r="B69" s="86" t="s">
        <v>2129</v>
      </c>
      <c r="C69" s="112">
        <v>87255</v>
      </c>
      <c r="D69" s="88" t="s">
        <v>132</v>
      </c>
      <c r="E69" s="101">
        <v>44469</v>
      </c>
      <c r="F69" s="90">
        <v>618.42707159999998</v>
      </c>
      <c r="G69" s="102">
        <v>100</v>
      </c>
      <c r="H69" s="90">
        <v>2.3648651220000003</v>
      </c>
      <c r="I69" s="91">
        <v>7.6377299999999999E-7</v>
      </c>
      <c r="J69" s="91">
        <f t="shared" si="0"/>
        <v>2.3916957084796226E-4</v>
      </c>
      <c r="K69" s="91">
        <f>H69/'סכום נכסי הקרן'!$C$42</f>
        <v>1.4288113222095735E-5</v>
      </c>
    </row>
    <row r="70" spans="2:11">
      <c r="B70" s="86" t="s">
        <v>2130</v>
      </c>
      <c r="C70" s="112">
        <v>87254</v>
      </c>
      <c r="D70" s="88" t="s">
        <v>132</v>
      </c>
      <c r="E70" s="101">
        <v>44469</v>
      </c>
      <c r="F70" s="90">
        <v>2175.8033089999999</v>
      </c>
      <c r="G70" s="102">
        <v>100</v>
      </c>
      <c r="H70" s="90">
        <v>8.3202718529999995</v>
      </c>
      <c r="I70" s="91">
        <v>7.6393699999999997E-7</v>
      </c>
      <c r="J70" s="91">
        <f t="shared" si="0"/>
        <v>8.414669529810036E-4</v>
      </c>
      <c r="K70" s="91">
        <f>H70/'סכום נכסי הקרן'!$C$42</f>
        <v>5.0269668730088472E-5</v>
      </c>
    </row>
    <row r="71" spans="2:11">
      <c r="B71" s="86" t="s">
        <v>2131</v>
      </c>
      <c r="C71" s="87">
        <v>8843</v>
      </c>
      <c r="D71" s="88" t="s">
        <v>132</v>
      </c>
      <c r="E71" s="101">
        <v>44562</v>
      </c>
      <c r="F71" s="90">
        <v>6478.0928250000006</v>
      </c>
      <c r="G71" s="102">
        <v>107.17489999999999</v>
      </c>
      <c r="H71" s="90">
        <v>26.549609470000004</v>
      </c>
      <c r="I71" s="91">
        <v>1.2894560713933638E-5</v>
      </c>
      <c r="J71" s="91">
        <f t="shared" si="0"/>
        <v>2.6850828167953736E-3</v>
      </c>
      <c r="K71" s="91">
        <f>H71/'סכום נכסי הקרן'!$C$42</f>
        <v>1.6040822902786467E-4</v>
      </c>
    </row>
    <row r="72" spans="2:11">
      <c r="B72" s="86" t="s">
        <v>2132</v>
      </c>
      <c r="C72" s="87">
        <v>8318</v>
      </c>
      <c r="D72" s="88" t="s">
        <v>134</v>
      </c>
      <c r="E72" s="101">
        <v>44256</v>
      </c>
      <c r="F72" s="90">
        <v>8534.7500000000018</v>
      </c>
      <c r="G72" s="102">
        <v>103.7397</v>
      </c>
      <c r="H72" s="90">
        <v>35.885829999999999</v>
      </c>
      <c r="I72" s="91">
        <v>2.3076923076923076E-5</v>
      </c>
      <c r="J72" s="91">
        <f t="shared" si="0"/>
        <v>3.6292972824447313E-3</v>
      </c>
      <c r="K72" s="91">
        <f>H72/'סכום נכסי הקרן'!$C$42</f>
        <v>2.1681608703131769E-4</v>
      </c>
    </row>
    <row r="73" spans="2:11">
      <c r="B73" s="86" t="s">
        <v>2133</v>
      </c>
      <c r="C73" s="87">
        <v>9391</v>
      </c>
      <c r="D73" s="88" t="s">
        <v>134</v>
      </c>
      <c r="E73" s="101">
        <v>44608</v>
      </c>
      <c r="F73" s="90">
        <v>17970.631731000005</v>
      </c>
      <c r="G73" s="102">
        <v>94.384</v>
      </c>
      <c r="H73" s="90">
        <v>68.746254566000019</v>
      </c>
      <c r="I73" s="91">
        <v>6.0679138656196933E-6</v>
      </c>
      <c r="J73" s="91">
        <f t="shared" ref="J73:J134" si="1">IFERROR(H73/$H$11,0)</f>
        <v>6.952621546572493E-3</v>
      </c>
      <c r="K73" s="91">
        <f>H73/'סכום נכסי הקרן'!$C$42</f>
        <v>4.1535318851644175E-4</v>
      </c>
    </row>
    <row r="74" spans="2:11">
      <c r="B74" s="86" t="s">
        <v>2134</v>
      </c>
      <c r="C74" s="87">
        <v>8314</v>
      </c>
      <c r="D74" s="88" t="s">
        <v>132</v>
      </c>
      <c r="E74" s="101">
        <v>44264</v>
      </c>
      <c r="F74" s="90">
        <v>9176.0198690000016</v>
      </c>
      <c r="G74" s="102">
        <v>102.0946</v>
      </c>
      <c r="H74" s="90">
        <v>35.824076250000005</v>
      </c>
      <c r="I74" s="91">
        <v>1.6283792502147175E-5</v>
      </c>
      <c r="J74" s="91">
        <f t="shared" si="1"/>
        <v>3.6230518447035462E-3</v>
      </c>
      <c r="K74" s="91">
        <f>H74/'סכום נכסי הקרן'!$C$42</f>
        <v>2.1644298136720154E-4</v>
      </c>
    </row>
    <row r="75" spans="2:11">
      <c r="B75" s="86" t="s">
        <v>2135</v>
      </c>
      <c r="C75" s="87">
        <v>8337</v>
      </c>
      <c r="D75" s="88" t="s">
        <v>132</v>
      </c>
      <c r="E75" s="101">
        <v>44470</v>
      </c>
      <c r="F75" s="90">
        <v>13817.793854000003</v>
      </c>
      <c r="G75" s="102">
        <v>144.72409999999999</v>
      </c>
      <c r="H75" s="90">
        <v>76.471119898000012</v>
      </c>
      <c r="I75" s="91">
        <v>2.683695857590143E-5</v>
      </c>
      <c r="J75" s="91">
        <f t="shared" si="1"/>
        <v>7.7338723287525089E-3</v>
      </c>
      <c r="K75" s="91">
        <f>H75/'סכום נכסי הקרן'!$C$42</f>
        <v>4.6202551221992356E-4</v>
      </c>
    </row>
    <row r="76" spans="2:11">
      <c r="B76" s="86" t="s">
        <v>2136</v>
      </c>
      <c r="C76" s="87">
        <v>9237</v>
      </c>
      <c r="D76" s="88" t="s">
        <v>132</v>
      </c>
      <c r="E76" s="101">
        <v>44712</v>
      </c>
      <c r="F76" s="90">
        <v>15040.300000000003</v>
      </c>
      <c r="G76" s="102">
        <v>147.4177</v>
      </c>
      <c r="H76" s="90">
        <v>84.785960000000017</v>
      </c>
      <c r="I76" s="91">
        <v>1.1054545454545454E-5</v>
      </c>
      <c r="J76" s="91">
        <f t="shared" si="1"/>
        <v>8.5747899440382948E-3</v>
      </c>
      <c r="K76" s="91">
        <f>H76/'סכום נכסי הקרן'!$C$42</f>
        <v>5.1226236323344959E-4</v>
      </c>
    </row>
    <row r="77" spans="2:11">
      <c r="B77" s="86" t="s">
        <v>2137</v>
      </c>
      <c r="C77" s="112">
        <v>87343</v>
      </c>
      <c r="D77" s="88" t="s">
        <v>132</v>
      </c>
      <c r="E77" s="101">
        <v>44421</v>
      </c>
      <c r="F77" s="90">
        <v>4200.6432340000001</v>
      </c>
      <c r="G77" s="102">
        <v>100</v>
      </c>
      <c r="H77" s="90">
        <v>16.063259729999999</v>
      </c>
      <c r="I77" s="91">
        <v>5.3345299999999999E-6</v>
      </c>
      <c r="J77" s="91">
        <f t="shared" si="1"/>
        <v>1.6245505506015294E-3</v>
      </c>
      <c r="K77" s="91">
        <f>H77/'סכום נכסי הקרן'!$C$42</f>
        <v>9.7051485771022721E-5</v>
      </c>
    </row>
    <row r="78" spans="2:11">
      <c r="B78" s="86" t="s">
        <v>2138</v>
      </c>
      <c r="C78" s="112">
        <v>87342</v>
      </c>
      <c r="D78" s="88" t="s">
        <v>132</v>
      </c>
      <c r="E78" s="101">
        <v>44421</v>
      </c>
      <c r="F78" s="90">
        <v>1969.7614349999999</v>
      </c>
      <c r="G78" s="102">
        <v>100</v>
      </c>
      <c r="H78" s="90">
        <v>7.5323677260000004</v>
      </c>
      <c r="I78" s="91">
        <v>6.1569299999999999E-6</v>
      </c>
      <c r="J78" s="91">
        <f t="shared" si="1"/>
        <v>7.6178262334593348E-4</v>
      </c>
      <c r="K78" s="91">
        <f>H78/'סכום נכסי הקרן'!$C$42</f>
        <v>4.5509285877804821E-5</v>
      </c>
    </row>
    <row r="79" spans="2:11">
      <c r="B79" s="86" t="s">
        <v>2139</v>
      </c>
      <c r="C79" s="87">
        <v>9730</v>
      </c>
      <c r="D79" s="88" t="s">
        <v>135</v>
      </c>
      <c r="E79" s="101">
        <v>45146</v>
      </c>
      <c r="F79" s="90">
        <v>5787.9140970000008</v>
      </c>
      <c r="G79" s="102">
        <v>100</v>
      </c>
      <c r="H79" s="90">
        <v>27.075283358000004</v>
      </c>
      <c r="I79" s="91">
        <v>2.3151656370423127E-5</v>
      </c>
      <c r="J79" s="91">
        <f t="shared" si="1"/>
        <v>2.73824660911035E-3</v>
      </c>
      <c r="K79" s="91">
        <f>H79/'סכום נכסי הקרן'!$C$42</f>
        <v>1.6358426133506501E-4</v>
      </c>
    </row>
    <row r="80" spans="2:11">
      <c r="B80" s="86" t="s">
        <v>2140</v>
      </c>
      <c r="C80" s="87">
        <v>9011</v>
      </c>
      <c r="D80" s="88" t="s">
        <v>135</v>
      </c>
      <c r="E80" s="101">
        <v>44644</v>
      </c>
      <c r="F80" s="90">
        <v>29776.591430000008</v>
      </c>
      <c r="G80" s="102">
        <v>104.8567</v>
      </c>
      <c r="H80" s="90">
        <v>146.05690759000001</v>
      </c>
      <c r="I80" s="91">
        <v>3.6277524227189847E-5</v>
      </c>
      <c r="J80" s="91">
        <f t="shared" si="1"/>
        <v>1.4771399680561053E-2</v>
      </c>
      <c r="K80" s="91">
        <f>H80/'סכום נכסי הקרן'!$C$42</f>
        <v>8.824510172276513E-4</v>
      </c>
    </row>
    <row r="81" spans="2:11">
      <c r="B81" s="86" t="s">
        <v>2141</v>
      </c>
      <c r="C81" s="87">
        <v>8413</v>
      </c>
      <c r="D81" s="88" t="s">
        <v>134</v>
      </c>
      <c r="E81" s="101">
        <v>44661</v>
      </c>
      <c r="F81" s="90">
        <v>6405.2500000000009</v>
      </c>
      <c r="G81" s="102">
        <v>70.867999999999995</v>
      </c>
      <c r="H81" s="90">
        <v>18.398120000000002</v>
      </c>
      <c r="I81" s="91">
        <v>1.6664333333333332E-5</v>
      </c>
      <c r="J81" s="91">
        <f t="shared" si="1"/>
        <v>1.8606855942329345E-3</v>
      </c>
      <c r="K81" s="91">
        <f>H81/'סכום נכסי הקרן'!$C$42</f>
        <v>1.111583147758496E-4</v>
      </c>
    </row>
    <row r="82" spans="2:11">
      <c r="B82" s="86" t="s">
        <v>2142</v>
      </c>
      <c r="C82" s="112">
        <v>87253</v>
      </c>
      <c r="D82" s="88" t="s">
        <v>132</v>
      </c>
      <c r="E82" s="101">
        <v>44469</v>
      </c>
      <c r="F82" s="90">
        <v>600.00047489999997</v>
      </c>
      <c r="G82" s="102">
        <v>100</v>
      </c>
      <c r="H82" s="90">
        <v>2.2944018160000001</v>
      </c>
      <c r="I82" s="91">
        <v>3.3895699999999997E-6</v>
      </c>
      <c r="J82" s="91">
        <f t="shared" si="1"/>
        <v>2.3204329607661456E-4</v>
      </c>
      <c r="K82" s="91">
        <f>H82/'סכום נכסי הקרן'!$C$42</f>
        <v>1.3862385900581634E-5</v>
      </c>
    </row>
    <row r="83" spans="2:11">
      <c r="B83" s="86" t="s">
        <v>2143</v>
      </c>
      <c r="C83" s="87">
        <v>8323</v>
      </c>
      <c r="D83" s="88" t="s">
        <v>132</v>
      </c>
      <c r="E83" s="101">
        <v>44406</v>
      </c>
      <c r="F83" s="90">
        <v>55767.460000000006</v>
      </c>
      <c r="G83" s="102">
        <v>84.165999999999997</v>
      </c>
      <c r="H83" s="90">
        <v>179.48800000000003</v>
      </c>
      <c r="I83" s="91">
        <v>2.9495600905923342E-5</v>
      </c>
      <c r="J83" s="91">
        <f t="shared" si="1"/>
        <v>1.8152438180514149E-2</v>
      </c>
      <c r="K83" s="91">
        <f>H83/'סכום נכסי הקרן'!$C$42</f>
        <v>1.0844359968566189E-3</v>
      </c>
    </row>
    <row r="84" spans="2:11">
      <c r="B84" s="86" t="s">
        <v>2144</v>
      </c>
      <c r="C84" s="87">
        <v>9697</v>
      </c>
      <c r="D84" s="88" t="s">
        <v>132</v>
      </c>
      <c r="E84" s="101">
        <v>45014</v>
      </c>
      <c r="F84" s="90">
        <v>5647.0285889999996</v>
      </c>
      <c r="G84" s="102">
        <v>104.8687</v>
      </c>
      <c r="H84" s="90">
        <v>22.645595916000005</v>
      </c>
      <c r="I84" s="91">
        <v>2.2588114383000885E-5</v>
      </c>
      <c r="J84" s="91">
        <f t="shared" si="1"/>
        <v>2.2902521612926416E-3</v>
      </c>
      <c r="K84" s="91">
        <f>H84/'סכום נכסי הקרן'!$C$42</f>
        <v>1.3682084251637791E-4</v>
      </c>
    </row>
    <row r="85" spans="2:11">
      <c r="B85" s="86" t="s">
        <v>2145</v>
      </c>
      <c r="C85" s="87">
        <v>9704</v>
      </c>
      <c r="D85" s="88" t="s">
        <v>132</v>
      </c>
      <c r="E85" s="101">
        <v>44760</v>
      </c>
      <c r="F85" s="90">
        <v>56907.418779000007</v>
      </c>
      <c r="G85" s="102">
        <v>105.3479</v>
      </c>
      <c r="H85" s="90">
        <v>229.25174689900001</v>
      </c>
      <c r="I85" s="91">
        <v>4.7422836220555E-5</v>
      </c>
      <c r="J85" s="91">
        <f t="shared" si="1"/>
        <v>2.3185272348897827E-2</v>
      </c>
      <c r="K85" s="91">
        <f>H85/'סכום נכסי הקרן'!$C$42</f>
        <v>1.3851000996141151E-3</v>
      </c>
    </row>
    <row r="86" spans="2:11">
      <c r="B86" s="86" t="s">
        <v>2146</v>
      </c>
      <c r="C86" s="87">
        <v>9649</v>
      </c>
      <c r="D86" s="88" t="s">
        <v>134</v>
      </c>
      <c r="E86" s="101">
        <v>44743</v>
      </c>
      <c r="F86" s="90">
        <v>13513.848474000004</v>
      </c>
      <c r="G86" s="102">
        <v>100</v>
      </c>
      <c r="H86" s="90">
        <v>54.772979241000002</v>
      </c>
      <c r="I86" s="91">
        <v>1.7114624770023591E-5</v>
      </c>
      <c r="J86" s="91">
        <f t="shared" si="1"/>
        <v>5.5394406290940742E-3</v>
      </c>
      <c r="K86" s="91">
        <f>H86/'סכום נכסי הקרן'!$C$42</f>
        <v>3.3092903338396279E-4</v>
      </c>
    </row>
    <row r="87" spans="2:11">
      <c r="B87" s="86" t="s">
        <v>2147</v>
      </c>
      <c r="C87" s="87">
        <v>9648</v>
      </c>
      <c r="D87" s="88" t="s">
        <v>134</v>
      </c>
      <c r="E87" s="101">
        <v>44743</v>
      </c>
      <c r="F87" s="90">
        <v>18737.517333000003</v>
      </c>
      <c r="G87" s="102">
        <v>101.24250000000001</v>
      </c>
      <c r="H87" s="90">
        <v>76.888648590000017</v>
      </c>
      <c r="I87" s="91">
        <v>1.0294511139779997E-4</v>
      </c>
      <c r="J87" s="91">
        <f t="shared" si="1"/>
        <v>7.7760989052931195E-3</v>
      </c>
      <c r="K87" s="91">
        <f>H87/'סכום נכסי הקרן'!$C$42</f>
        <v>4.6454814962925046E-4</v>
      </c>
    </row>
    <row r="88" spans="2:11">
      <c r="B88" s="86" t="s">
        <v>2148</v>
      </c>
      <c r="C88" s="87">
        <v>9317</v>
      </c>
      <c r="D88" s="88" t="s">
        <v>134</v>
      </c>
      <c r="E88" s="101">
        <v>44545</v>
      </c>
      <c r="F88" s="90">
        <v>25145.739468000003</v>
      </c>
      <c r="G88" s="102">
        <v>107.0371</v>
      </c>
      <c r="H88" s="90">
        <v>109.09028207700001</v>
      </c>
      <c r="I88" s="91">
        <v>6.953203654368531E-6</v>
      </c>
      <c r="J88" s="91">
        <f t="shared" si="1"/>
        <v>1.1032796629844853E-2</v>
      </c>
      <c r="K88" s="91">
        <f>H88/'סכום נכסי הקרן'!$C$42</f>
        <v>6.5910494735882744E-4</v>
      </c>
    </row>
    <row r="89" spans="2:11">
      <c r="B89" s="86" t="s">
        <v>2149</v>
      </c>
      <c r="C89" s="87">
        <v>9600</v>
      </c>
      <c r="D89" s="88" t="s">
        <v>132</v>
      </c>
      <c r="E89" s="101">
        <v>44967</v>
      </c>
      <c r="F89" s="90">
        <v>73348.412504000022</v>
      </c>
      <c r="G89" s="102">
        <v>103.566</v>
      </c>
      <c r="H89" s="90">
        <v>290.48640060700006</v>
      </c>
      <c r="I89" s="91">
        <v>2.9339356748558785E-4</v>
      </c>
      <c r="J89" s="91">
        <f t="shared" si="1"/>
        <v>2.9378211519982593E-2</v>
      </c>
      <c r="K89" s="91">
        <f>H89/'סכום נכסי הקרן'!$C$42</f>
        <v>1.7550694721404393E-3</v>
      </c>
    </row>
    <row r="90" spans="2:11">
      <c r="B90" s="86" t="s">
        <v>2150</v>
      </c>
      <c r="C90" s="112">
        <v>87259</v>
      </c>
      <c r="D90" s="88" t="s">
        <v>132</v>
      </c>
      <c r="E90" s="101">
        <v>44469</v>
      </c>
      <c r="F90" s="90">
        <v>637.00401769999996</v>
      </c>
      <c r="G90" s="102">
        <v>100</v>
      </c>
      <c r="H90" s="90">
        <v>2.4359033639999996</v>
      </c>
      <c r="I90" s="91">
        <v>1.89729E-6</v>
      </c>
      <c r="J90" s="91">
        <f t="shared" si="1"/>
        <v>2.4635399151317326E-4</v>
      </c>
      <c r="K90" s="91">
        <f>H90/'סכום נכסי הקרן'!$C$42</f>
        <v>1.4717314209226969E-5</v>
      </c>
    </row>
    <row r="91" spans="2:11">
      <c r="B91" s="86" t="s">
        <v>2151</v>
      </c>
      <c r="C91" s="112">
        <v>87252</v>
      </c>
      <c r="D91" s="88" t="s">
        <v>132</v>
      </c>
      <c r="E91" s="101">
        <v>44469</v>
      </c>
      <c r="F91" s="90">
        <v>1476.5833439999999</v>
      </c>
      <c r="G91" s="102">
        <v>100</v>
      </c>
      <c r="H91" s="90">
        <v>5.6464547060000001</v>
      </c>
      <c r="I91" s="91">
        <v>2.0045E-6</v>
      </c>
      <c r="J91" s="91">
        <f t="shared" si="1"/>
        <v>5.7105165799239044E-4</v>
      </c>
      <c r="K91" s="91">
        <f>H91/'סכום נכסי הקרן'!$C$42</f>
        <v>3.4114919871004501E-5</v>
      </c>
    </row>
    <row r="92" spans="2:11">
      <c r="B92" s="86" t="s">
        <v>2152</v>
      </c>
      <c r="C92" s="112">
        <v>87251</v>
      </c>
      <c r="D92" s="88" t="s">
        <v>132</v>
      </c>
      <c r="E92" s="101">
        <v>44469</v>
      </c>
      <c r="F92" s="90">
        <v>2361.8365709999998</v>
      </c>
      <c r="G92" s="102">
        <v>100</v>
      </c>
      <c r="H92" s="90">
        <v>9.0316630470000003</v>
      </c>
      <c r="I92" s="91">
        <v>1.16011E-6</v>
      </c>
      <c r="J92" s="91">
        <f t="shared" si="1"/>
        <v>9.1341318153805007E-4</v>
      </c>
      <c r="K92" s="91">
        <f>H92/'סכום נכסי הקרן'!$C$42</f>
        <v>5.4567773442494934E-5</v>
      </c>
    </row>
    <row r="93" spans="2:11">
      <c r="B93" s="86" t="s">
        <v>2153</v>
      </c>
      <c r="C93" s="87">
        <v>9246</v>
      </c>
      <c r="D93" s="88" t="s">
        <v>134</v>
      </c>
      <c r="E93" s="101">
        <v>44816</v>
      </c>
      <c r="F93" s="90">
        <v>67966.500000000015</v>
      </c>
      <c r="G93" s="102">
        <v>69.533600000000007</v>
      </c>
      <c r="H93" s="90">
        <v>191.54768000000004</v>
      </c>
      <c r="I93" s="91">
        <v>4.0654545454545457E-5</v>
      </c>
      <c r="J93" s="91">
        <f t="shared" si="1"/>
        <v>1.9372088495169072E-2</v>
      </c>
      <c r="K93" s="91">
        <f>H93/'סכום נכסי הקרן'!$C$42</f>
        <v>1.1572985341993483E-3</v>
      </c>
    </row>
    <row r="94" spans="2:11">
      <c r="B94" s="86" t="s">
        <v>2154</v>
      </c>
      <c r="C94" s="87">
        <v>9245</v>
      </c>
      <c r="D94" s="88" t="s">
        <v>132</v>
      </c>
      <c r="E94" s="101">
        <v>44816</v>
      </c>
      <c r="F94" s="90">
        <v>6384.8900000000012</v>
      </c>
      <c r="G94" s="102">
        <v>101.8784</v>
      </c>
      <c r="H94" s="90">
        <v>24.874430000000004</v>
      </c>
      <c r="I94" s="91">
        <v>4.3637499999999997E-5</v>
      </c>
      <c r="J94" s="91">
        <f t="shared" si="1"/>
        <v>2.5156642942733027E-3</v>
      </c>
      <c r="K94" s="91">
        <f>H94/'סכום נכסי הקרן'!$C$42</f>
        <v>1.5028707932168269E-4</v>
      </c>
    </row>
    <row r="95" spans="2:11">
      <c r="B95" s="86" t="s">
        <v>2155</v>
      </c>
      <c r="C95" s="87">
        <v>9534</v>
      </c>
      <c r="D95" s="88" t="s">
        <v>134</v>
      </c>
      <c r="E95" s="101">
        <v>45007</v>
      </c>
      <c r="F95" s="90">
        <v>29167.610961000002</v>
      </c>
      <c r="G95" s="102">
        <v>100.5012</v>
      </c>
      <c r="H95" s="90">
        <v>118.81175887100001</v>
      </c>
      <c r="I95" s="91">
        <v>2.916760312297403E-4</v>
      </c>
      <c r="J95" s="91">
        <f t="shared" si="1"/>
        <v>1.2015973814539026E-2</v>
      </c>
      <c r="K95" s="91">
        <f>H95/'סכום נכסי הקרן'!$C$42</f>
        <v>7.1784045824545978E-4</v>
      </c>
    </row>
    <row r="96" spans="2:11">
      <c r="B96" s="86" t="s">
        <v>2156</v>
      </c>
      <c r="C96" s="87">
        <v>8412</v>
      </c>
      <c r="D96" s="88" t="s">
        <v>134</v>
      </c>
      <c r="E96" s="101">
        <v>44440</v>
      </c>
      <c r="F96" s="90">
        <v>9599.2800000000025</v>
      </c>
      <c r="G96" s="102">
        <v>296.9803</v>
      </c>
      <c r="H96" s="90">
        <v>115.54566000000001</v>
      </c>
      <c r="I96" s="91">
        <v>5.3329367222222219E-5</v>
      </c>
      <c r="J96" s="91">
        <f t="shared" si="1"/>
        <v>1.1685658373689083E-2</v>
      </c>
      <c r="K96" s="91">
        <f>H96/'סכום נכסי הקרן'!$C$42</f>
        <v>6.9810724385226835E-4</v>
      </c>
    </row>
    <row r="97" spans="2:11">
      <c r="B97" s="86" t="s">
        <v>2157</v>
      </c>
      <c r="C97" s="87">
        <v>9495</v>
      </c>
      <c r="D97" s="88" t="s">
        <v>132</v>
      </c>
      <c r="E97" s="101">
        <v>44980</v>
      </c>
      <c r="F97" s="90">
        <v>55825.540000000008</v>
      </c>
      <c r="G97" s="102">
        <v>99.556600000000003</v>
      </c>
      <c r="H97" s="90">
        <v>212.53032000000005</v>
      </c>
      <c r="I97" s="91">
        <v>1.3055333333333334E-4</v>
      </c>
      <c r="J97" s="91">
        <f t="shared" si="1"/>
        <v>2.1494158357577609E-2</v>
      </c>
      <c r="K97" s="91">
        <f>H97/'סכום נכסי הקרן'!$C$42</f>
        <v>1.284072079645749E-3</v>
      </c>
    </row>
    <row r="98" spans="2:11">
      <c r="B98" s="86" t="s">
        <v>2158</v>
      </c>
      <c r="C98" s="87">
        <v>8299</v>
      </c>
      <c r="D98" s="88" t="s">
        <v>135</v>
      </c>
      <c r="E98" s="101">
        <v>44286</v>
      </c>
      <c r="F98" s="90">
        <v>17533.680000000004</v>
      </c>
      <c r="G98" s="102">
        <v>100.2175</v>
      </c>
      <c r="H98" s="90">
        <v>82.199220000000011</v>
      </c>
      <c r="I98" s="91">
        <v>6.8009419354838715E-5</v>
      </c>
      <c r="J98" s="91">
        <f t="shared" si="1"/>
        <v>8.3131811571608254E-3</v>
      </c>
      <c r="K98" s="91">
        <f>H98/'סכום נכסי הקרן'!$C$42</f>
        <v>4.9663371970012763E-4</v>
      </c>
    </row>
    <row r="99" spans="2:11">
      <c r="B99" s="86" t="s">
        <v>2159</v>
      </c>
      <c r="C99" s="87">
        <v>9157</v>
      </c>
      <c r="D99" s="88" t="s">
        <v>134</v>
      </c>
      <c r="E99" s="101">
        <v>44763</v>
      </c>
      <c r="F99" s="90">
        <v>4081.2218250000005</v>
      </c>
      <c r="G99" s="102">
        <v>95.172499999999999</v>
      </c>
      <c r="H99" s="90">
        <v>15.743054440000002</v>
      </c>
      <c r="I99" s="91">
        <v>1.0203053688904724E-5</v>
      </c>
      <c r="J99" s="91">
        <f t="shared" si="1"/>
        <v>1.5921667325646772E-3</v>
      </c>
      <c r="K99" s="91">
        <f>H99/'סכום נכסי הקרן'!$C$42</f>
        <v>9.51168598190933E-5</v>
      </c>
    </row>
    <row r="100" spans="2:11">
      <c r="B100" s="86" t="s">
        <v>2160</v>
      </c>
      <c r="C100" s="112">
        <v>87344</v>
      </c>
      <c r="D100" s="88" t="s">
        <v>132</v>
      </c>
      <c r="E100" s="101">
        <v>44421</v>
      </c>
      <c r="F100" s="90">
        <v>2374.7559799999999</v>
      </c>
      <c r="G100" s="102">
        <v>100</v>
      </c>
      <c r="H100" s="90">
        <v>9.0810668669999988</v>
      </c>
      <c r="I100" s="91">
        <v>2.1858200000000004E-5</v>
      </c>
      <c r="J100" s="91">
        <f t="shared" si="1"/>
        <v>9.1840961466132967E-4</v>
      </c>
      <c r="K100" s="91">
        <f>H100/'סכום נכסי הקרן'!$C$42</f>
        <v>5.4866262928088528E-5</v>
      </c>
    </row>
    <row r="101" spans="2:11">
      <c r="B101" s="86" t="s">
        <v>2161</v>
      </c>
      <c r="C101" s="112">
        <v>87346</v>
      </c>
      <c r="D101" s="88" t="s">
        <v>132</v>
      </c>
      <c r="E101" s="101">
        <v>44421</v>
      </c>
      <c r="F101" s="90">
        <v>3265.0541469999998</v>
      </c>
      <c r="G101" s="102">
        <v>100</v>
      </c>
      <c r="H101" s="90">
        <v>12.485567059999999</v>
      </c>
      <c r="I101" s="91">
        <v>4.2055129999999999E-5</v>
      </c>
      <c r="J101" s="91">
        <f t="shared" si="1"/>
        <v>1.2627222109852119E-3</v>
      </c>
      <c r="K101" s="91">
        <f>H101/'סכום נכסי הקרן'!$C$42</f>
        <v>7.5435674591233174E-5</v>
      </c>
    </row>
    <row r="102" spans="2:11">
      <c r="B102" s="86" t="s">
        <v>2162</v>
      </c>
      <c r="C102" s="87">
        <v>9457</v>
      </c>
      <c r="D102" s="88" t="s">
        <v>132</v>
      </c>
      <c r="E102" s="101">
        <v>44893</v>
      </c>
      <c r="F102" s="90">
        <v>612.77118800000017</v>
      </c>
      <c r="G102" s="102">
        <v>100</v>
      </c>
      <c r="H102" s="90">
        <v>2.3432370250000005</v>
      </c>
      <c r="I102" s="91">
        <v>2.9677735299003387E-4</v>
      </c>
      <c r="J102" s="91">
        <f t="shared" si="1"/>
        <v>2.3698222298206223E-4</v>
      </c>
      <c r="K102" s="91">
        <f>H102/'סכום נכסי הקרן'!$C$42</f>
        <v>1.415743993513334E-5</v>
      </c>
    </row>
    <row r="103" spans="2:11">
      <c r="B103" s="86" t="s">
        <v>2163</v>
      </c>
      <c r="C103" s="87">
        <v>8296</v>
      </c>
      <c r="D103" s="88" t="s">
        <v>132</v>
      </c>
      <c r="E103" s="101">
        <v>44085</v>
      </c>
      <c r="F103" s="90">
        <v>19883.680000000004</v>
      </c>
      <c r="G103" s="102">
        <v>123.25749999999999</v>
      </c>
      <c r="H103" s="90">
        <v>93.719090000000023</v>
      </c>
      <c r="I103" s="91">
        <v>6.3308461538461542E-6</v>
      </c>
      <c r="J103" s="91">
        <f t="shared" si="1"/>
        <v>9.4782380301693808E-3</v>
      </c>
      <c r="K103" s="91">
        <f>H103/'סכום נכסי הקרן'!$C$42</f>
        <v>5.662348167490037E-4</v>
      </c>
    </row>
    <row r="104" spans="2:11">
      <c r="B104" s="86" t="s">
        <v>2164</v>
      </c>
      <c r="C104" s="87">
        <v>8333</v>
      </c>
      <c r="D104" s="88" t="s">
        <v>132</v>
      </c>
      <c r="E104" s="101">
        <v>44501</v>
      </c>
      <c r="F104" s="90">
        <v>5395.19</v>
      </c>
      <c r="G104" s="102">
        <v>120.4042</v>
      </c>
      <c r="H104" s="90">
        <v>24.840860000000003</v>
      </c>
      <c r="I104" s="91">
        <v>1.7728808499999999E-5</v>
      </c>
      <c r="J104" s="91">
        <f t="shared" si="1"/>
        <v>2.512269207416689E-3</v>
      </c>
      <c r="K104" s="91">
        <f>H104/'סכום נכסי הקרן'!$C$42</f>
        <v>1.5008425508599853E-4</v>
      </c>
    </row>
    <row r="105" spans="2:11">
      <c r="B105" s="86" t="s">
        <v>2165</v>
      </c>
      <c r="C105" s="87">
        <v>6653</v>
      </c>
      <c r="D105" s="88" t="s">
        <v>132</v>
      </c>
      <c r="E105" s="101">
        <v>39264</v>
      </c>
      <c r="F105" s="90">
        <v>264213.15000000008</v>
      </c>
      <c r="G105" s="102">
        <v>91.099800000000002</v>
      </c>
      <c r="H105" s="90">
        <v>920.42782000000022</v>
      </c>
      <c r="I105" s="91">
        <v>7.9690446151952148E-6</v>
      </c>
      <c r="J105" s="91">
        <f t="shared" si="1"/>
        <v>9.3087053742731574E-2</v>
      </c>
      <c r="K105" s="91">
        <f>H105/'סכום נכסי הקרן'!$C$42</f>
        <v>5.5610684865632495E-3</v>
      </c>
    </row>
    <row r="106" spans="2:11">
      <c r="B106" s="86" t="s">
        <v>2166</v>
      </c>
      <c r="C106" s="87">
        <v>8410</v>
      </c>
      <c r="D106" s="88" t="s">
        <v>134</v>
      </c>
      <c r="E106" s="101">
        <v>44651</v>
      </c>
      <c r="F106" s="90">
        <v>6386.7124460000014</v>
      </c>
      <c r="G106" s="102">
        <v>121.9333</v>
      </c>
      <c r="H106" s="90">
        <v>31.563634782000008</v>
      </c>
      <c r="I106" s="91">
        <v>1.9353674060310548E-5</v>
      </c>
      <c r="J106" s="91">
        <f t="shared" si="1"/>
        <v>3.1921740123717532E-3</v>
      </c>
      <c r="K106" s="91">
        <f>H106/'סכום נכסי הקרן'!$C$42</f>
        <v>1.9070211796463505E-4</v>
      </c>
    </row>
    <row r="107" spans="2:11">
      <c r="B107" s="86" t="s">
        <v>2167</v>
      </c>
      <c r="C107" s="87">
        <v>8319</v>
      </c>
      <c r="D107" s="88" t="s">
        <v>134</v>
      </c>
      <c r="E107" s="101">
        <v>44377</v>
      </c>
      <c r="F107" s="90">
        <v>13029.010000000002</v>
      </c>
      <c r="G107" s="102">
        <v>100.80710000000001</v>
      </c>
      <c r="H107" s="90">
        <v>53.234110000000008</v>
      </c>
      <c r="I107" s="91">
        <v>1.2421834642857144E-5</v>
      </c>
      <c r="J107" s="91">
        <f t="shared" si="1"/>
        <v>5.3838077802955634E-3</v>
      </c>
      <c r="K107" s="91">
        <f>H107/'סכום נכסי הקרן'!$C$42</f>
        <v>3.2163144691915279E-4</v>
      </c>
    </row>
    <row r="108" spans="2:11">
      <c r="B108" s="86" t="s">
        <v>2168</v>
      </c>
      <c r="C108" s="87">
        <v>8411</v>
      </c>
      <c r="D108" s="88" t="s">
        <v>134</v>
      </c>
      <c r="E108" s="101">
        <v>44651</v>
      </c>
      <c r="F108" s="90">
        <v>9086.5495960000026</v>
      </c>
      <c r="G108" s="102">
        <v>104.4327</v>
      </c>
      <c r="H108" s="90">
        <v>38.461199697000005</v>
      </c>
      <c r="I108" s="91">
        <v>2.9030511090465818E-5</v>
      </c>
      <c r="J108" s="91">
        <f t="shared" si="1"/>
        <v>3.8897561388404906E-3</v>
      </c>
      <c r="K108" s="91">
        <f>H108/'סכום נכסי הקרן'!$C$42</f>
        <v>2.3237603312598992E-4</v>
      </c>
    </row>
    <row r="109" spans="2:11">
      <c r="B109" s="86" t="s">
        <v>2169</v>
      </c>
      <c r="C109" s="87">
        <v>9384</v>
      </c>
      <c r="D109" s="88" t="s">
        <v>134</v>
      </c>
      <c r="E109" s="101">
        <v>44910</v>
      </c>
      <c r="F109" s="90">
        <v>1654.4211519999999</v>
      </c>
      <c r="G109" s="102">
        <v>100.80459999999999</v>
      </c>
      <c r="H109" s="90">
        <v>6.7594870860000009</v>
      </c>
      <c r="I109" s="91">
        <v>1.1331651683035449E-5</v>
      </c>
      <c r="J109" s="91">
        <f t="shared" si="1"/>
        <v>6.8361768731390801E-4</v>
      </c>
      <c r="K109" s="91">
        <f>H109/'סכום נכסי הקרן'!$C$42</f>
        <v>4.0839672381138858E-5</v>
      </c>
    </row>
    <row r="110" spans="2:11">
      <c r="B110" s="86" t="s">
        <v>2170</v>
      </c>
      <c r="C110" s="87">
        <v>7011</v>
      </c>
      <c r="D110" s="88" t="s">
        <v>134</v>
      </c>
      <c r="E110" s="101">
        <v>43651</v>
      </c>
      <c r="F110" s="90">
        <v>21605.85</v>
      </c>
      <c r="G110" s="102">
        <v>95.488200000000006</v>
      </c>
      <c r="H110" s="90">
        <v>83.619660000000025</v>
      </c>
      <c r="I110" s="91">
        <v>2.3187490648682531E-5</v>
      </c>
      <c r="J110" s="91">
        <f t="shared" si="1"/>
        <v>8.4568367179176981E-3</v>
      </c>
      <c r="K110" s="91">
        <f>H110/'סכום נכסי הקרן'!$C$42</f>
        <v>5.0521577681467025E-4</v>
      </c>
    </row>
    <row r="111" spans="2:11">
      <c r="B111" s="86" t="s">
        <v>2171</v>
      </c>
      <c r="C111" s="87">
        <v>9736</v>
      </c>
      <c r="D111" s="88" t="s">
        <v>132</v>
      </c>
      <c r="E111" s="101">
        <v>44621</v>
      </c>
      <c r="F111" s="90">
        <v>40796.600000000006</v>
      </c>
      <c r="G111" s="102">
        <v>110.88979999999999</v>
      </c>
      <c r="H111" s="90">
        <v>172.99497000000002</v>
      </c>
      <c r="I111" s="91">
        <v>4.7995999999999999E-5</v>
      </c>
      <c r="J111" s="91">
        <f t="shared" si="1"/>
        <v>1.7495768510791248E-2</v>
      </c>
      <c r="K111" s="91">
        <f>H111/'סכום נכסי הקרן'!$C$42</f>
        <v>1.0452062129118985E-3</v>
      </c>
    </row>
    <row r="112" spans="2:11">
      <c r="B112" s="86" t="s">
        <v>2172</v>
      </c>
      <c r="C112" s="87">
        <v>8502</v>
      </c>
      <c r="D112" s="88" t="s">
        <v>132</v>
      </c>
      <c r="E112" s="101">
        <v>44621</v>
      </c>
      <c r="F112" s="90">
        <v>95218.15805100002</v>
      </c>
      <c r="G112" s="102">
        <v>101.9405</v>
      </c>
      <c r="H112" s="90">
        <v>371.17987309900008</v>
      </c>
      <c r="I112" s="91">
        <v>7.9216992883169313E-5</v>
      </c>
      <c r="J112" s="91">
        <f t="shared" si="1"/>
        <v>3.7539109579920016E-2</v>
      </c>
      <c r="K112" s="91">
        <f>H112/'סכום נכסי הקרן'!$C$42</f>
        <v>2.242605721258398E-3</v>
      </c>
    </row>
    <row r="113" spans="2:11">
      <c r="B113" s="86" t="s">
        <v>2173</v>
      </c>
      <c r="C113" s="87">
        <v>7017</v>
      </c>
      <c r="D113" s="88" t="s">
        <v>133</v>
      </c>
      <c r="E113" s="101">
        <v>43709</v>
      </c>
      <c r="F113" s="90">
        <v>75740.251419000007</v>
      </c>
      <c r="G113" s="102">
        <v>95.077365999999998</v>
      </c>
      <c r="H113" s="90">
        <v>72.011861794000012</v>
      </c>
      <c r="I113" s="91">
        <v>4.590318197536827E-5</v>
      </c>
      <c r="J113" s="91">
        <f t="shared" si="1"/>
        <v>7.2828872653286775E-3</v>
      </c>
      <c r="K113" s="91">
        <f>H113/'סכום נכסי הקרן'!$C$42</f>
        <v>4.3508343248616874E-4</v>
      </c>
    </row>
    <row r="114" spans="2:11">
      <c r="B114" s="86" t="s">
        <v>2174</v>
      </c>
      <c r="C114" s="87">
        <v>9536</v>
      </c>
      <c r="D114" s="88" t="s">
        <v>133</v>
      </c>
      <c r="E114" s="101">
        <v>45015</v>
      </c>
      <c r="F114" s="90">
        <v>17433.755167000003</v>
      </c>
      <c r="G114" s="102">
        <v>106.155328</v>
      </c>
      <c r="H114" s="90">
        <v>18.506855097000003</v>
      </c>
      <c r="I114" s="91">
        <v>4.8427095261471341E-5</v>
      </c>
      <c r="J114" s="91">
        <f t="shared" si="1"/>
        <v>1.8716824693797115E-3</v>
      </c>
      <c r="K114" s="91">
        <f>H114/'סכום נכסי הקרן'!$C$42</f>
        <v>1.1181527375532733E-4</v>
      </c>
    </row>
    <row r="115" spans="2:11">
      <c r="B115" s="86" t="s">
        <v>2175</v>
      </c>
      <c r="C115" s="112">
        <v>87345</v>
      </c>
      <c r="D115" s="88" t="s">
        <v>132</v>
      </c>
      <c r="E115" s="101">
        <v>44421</v>
      </c>
      <c r="F115" s="90">
        <v>2244.8526120000001</v>
      </c>
      <c r="G115" s="102">
        <v>100</v>
      </c>
      <c r="H115" s="90">
        <v>8.5843163879999995</v>
      </c>
      <c r="I115" s="91">
        <v>8.2092499999999994E-6</v>
      </c>
      <c r="J115" s="91">
        <f t="shared" si="1"/>
        <v>8.6817097831133258E-4</v>
      </c>
      <c r="K115" s="91">
        <f>H115/'סכום נכסי הקרן'!$C$42</f>
        <v>5.1864980943313127E-5</v>
      </c>
    </row>
    <row r="116" spans="2:11">
      <c r="B116" s="86" t="s">
        <v>2176</v>
      </c>
      <c r="C116" s="87">
        <v>9172</v>
      </c>
      <c r="D116" s="88" t="s">
        <v>134</v>
      </c>
      <c r="E116" s="101">
        <v>44743</v>
      </c>
      <c r="F116" s="90">
        <v>6291.7784970000012</v>
      </c>
      <c r="G116" s="102">
        <v>94.228800000000007</v>
      </c>
      <c r="H116" s="90">
        <v>24.029481791000002</v>
      </c>
      <c r="I116" s="91">
        <v>1.2114130954605E-4</v>
      </c>
      <c r="J116" s="91">
        <f t="shared" si="1"/>
        <v>2.4302108370527157E-3</v>
      </c>
      <c r="K116" s="91">
        <f>H116/'סכום נכסי הקרן'!$C$42</f>
        <v>1.4518204581905782E-4</v>
      </c>
    </row>
    <row r="117" spans="2:11">
      <c r="B117" s="86" t="s">
        <v>2177</v>
      </c>
      <c r="C117" s="87">
        <v>9667</v>
      </c>
      <c r="D117" s="88" t="s">
        <v>132</v>
      </c>
      <c r="E117" s="101">
        <v>44959</v>
      </c>
      <c r="F117" s="90">
        <v>12653.588600000001</v>
      </c>
      <c r="G117" s="102">
        <v>100</v>
      </c>
      <c r="H117" s="90">
        <v>48.387322806</v>
      </c>
      <c r="I117" s="91">
        <v>1.4461244092036061E-5</v>
      </c>
      <c r="J117" s="91">
        <f t="shared" si="1"/>
        <v>4.893630136591289E-3</v>
      </c>
      <c r="K117" s="91">
        <f>H117/'סכום נכסי הקרן'!$C$42</f>
        <v>2.9234798227373196E-4</v>
      </c>
    </row>
    <row r="118" spans="2:11">
      <c r="B118" s="86" t="s">
        <v>2178</v>
      </c>
      <c r="C118" s="87">
        <v>8335</v>
      </c>
      <c r="D118" s="88" t="s">
        <v>132</v>
      </c>
      <c r="E118" s="101">
        <v>44412</v>
      </c>
      <c r="F118" s="90">
        <v>47814.910000000011</v>
      </c>
      <c r="G118" s="102">
        <v>99.453599999999994</v>
      </c>
      <c r="H118" s="90">
        <v>181.84515000000002</v>
      </c>
      <c r="I118" s="91">
        <v>1.3661400479999999E-4</v>
      </c>
      <c r="J118" s="91">
        <f t="shared" si="1"/>
        <v>1.8390827485967431E-2</v>
      </c>
      <c r="K118" s="91">
        <f>H118/'סכום נכסי הקרן'!$C$42</f>
        <v>1.0986774966225672E-3</v>
      </c>
    </row>
    <row r="119" spans="2:11">
      <c r="B119" s="86" t="s">
        <v>2179</v>
      </c>
      <c r="C119" s="87">
        <v>8415</v>
      </c>
      <c r="D119" s="88" t="s">
        <v>134</v>
      </c>
      <c r="E119" s="101">
        <v>44440</v>
      </c>
      <c r="F119" s="90">
        <v>103834.19000000002</v>
      </c>
      <c r="G119" s="102">
        <v>117.5904</v>
      </c>
      <c r="H119" s="90">
        <v>494.87962000000005</v>
      </c>
      <c r="I119" s="91">
        <v>1.7305690983333334E-4</v>
      </c>
      <c r="J119" s="91">
        <f t="shared" si="1"/>
        <v>5.0049427866187893E-2</v>
      </c>
      <c r="K119" s="91">
        <f>H119/'סכום נכסי הקרן'!$C$42</f>
        <v>2.9899785725994196E-3</v>
      </c>
    </row>
    <row r="120" spans="2:11">
      <c r="B120" s="86" t="s">
        <v>2180</v>
      </c>
      <c r="C120" s="112">
        <v>87341</v>
      </c>
      <c r="D120" s="88" t="s">
        <v>132</v>
      </c>
      <c r="E120" s="101">
        <v>44421</v>
      </c>
      <c r="F120" s="90">
        <v>1973.1747499999999</v>
      </c>
      <c r="G120" s="102">
        <v>100</v>
      </c>
      <c r="H120" s="90">
        <v>7.5454202420000005</v>
      </c>
      <c r="I120" s="91">
        <v>8.4999900000000009E-6</v>
      </c>
      <c r="J120" s="91">
        <f t="shared" si="1"/>
        <v>7.6310268368306013E-4</v>
      </c>
      <c r="K120" s="91">
        <f>H120/'סכום נכסי הקרן'!$C$42</f>
        <v>4.5588146961553859E-5</v>
      </c>
    </row>
    <row r="121" spans="2:11">
      <c r="B121" s="86" t="s">
        <v>2181</v>
      </c>
      <c r="C121" s="87">
        <v>8310</v>
      </c>
      <c r="D121" s="88" t="s">
        <v>132</v>
      </c>
      <c r="E121" s="101">
        <v>44377</v>
      </c>
      <c r="F121" s="90">
        <v>14448.870000000003</v>
      </c>
      <c r="G121" s="102">
        <v>34.741199999999999</v>
      </c>
      <c r="H121" s="90">
        <v>19.195370000000004</v>
      </c>
      <c r="I121" s="91">
        <v>3.7692292307692311E-5</v>
      </c>
      <c r="J121" s="91">
        <f t="shared" si="1"/>
        <v>1.9413151145318678E-3</v>
      </c>
      <c r="K121" s="91">
        <f>H121/'סכום נכסי הקרן'!$C$42</f>
        <v>1.1597516380472029E-4</v>
      </c>
    </row>
    <row r="122" spans="2:11">
      <c r="B122" s="86" t="s">
        <v>2182</v>
      </c>
      <c r="C122" s="87">
        <v>9695</v>
      </c>
      <c r="D122" s="88" t="s">
        <v>132</v>
      </c>
      <c r="E122" s="101">
        <v>45108</v>
      </c>
      <c r="F122" s="90">
        <v>23725.481525000003</v>
      </c>
      <c r="G122" s="102">
        <v>100</v>
      </c>
      <c r="H122" s="90">
        <v>90.726241348000002</v>
      </c>
      <c r="I122" s="91">
        <v>1.8980382870815521E-5</v>
      </c>
      <c r="J122" s="91">
        <f t="shared" si="1"/>
        <v>9.175557627362144E-3</v>
      </c>
      <c r="K122" s="91">
        <f>H122/'סכום נכסי הקרן'!$C$42</f>
        <v>5.4815253374750712E-4</v>
      </c>
    </row>
    <row r="123" spans="2:11">
      <c r="B123" s="86" t="s">
        <v>2183</v>
      </c>
      <c r="C123" s="87">
        <v>7085</v>
      </c>
      <c r="D123" s="88" t="s">
        <v>132</v>
      </c>
      <c r="E123" s="101">
        <v>43983</v>
      </c>
      <c r="F123" s="90">
        <v>55683.510363000009</v>
      </c>
      <c r="G123" s="102">
        <v>98.566800000000001</v>
      </c>
      <c r="H123" s="90">
        <v>209.88197722400002</v>
      </c>
      <c r="I123" s="91">
        <v>1.8561170234220818E-5</v>
      </c>
      <c r="J123" s="91">
        <f t="shared" si="1"/>
        <v>2.1226319401646564E-2</v>
      </c>
      <c r="K123" s="91">
        <f>H123/'סכום נכסי הקרן'!$C$42</f>
        <v>1.2680712426075649E-3</v>
      </c>
    </row>
    <row r="124" spans="2:11">
      <c r="B124" s="86" t="s">
        <v>2184</v>
      </c>
      <c r="C124" s="87">
        <v>8330</v>
      </c>
      <c r="D124" s="88" t="s">
        <v>132</v>
      </c>
      <c r="E124" s="101">
        <v>44002</v>
      </c>
      <c r="F124" s="90">
        <v>34427.26</v>
      </c>
      <c r="G124" s="102">
        <v>110.6713</v>
      </c>
      <c r="H124" s="90">
        <v>145.69860999999997</v>
      </c>
      <c r="I124" s="91">
        <v>9.7689469538461544E-5</v>
      </c>
      <c r="J124" s="91">
        <f t="shared" si="1"/>
        <v>1.4735163414890352E-2</v>
      </c>
      <c r="K124" s="91">
        <f>H124/'סכום נכסי הקרן'!$C$42</f>
        <v>8.8028624407188042E-4</v>
      </c>
    </row>
    <row r="125" spans="2:11">
      <c r="B125" s="86" t="s">
        <v>2185</v>
      </c>
      <c r="C125" s="87">
        <v>5287</v>
      </c>
      <c r="D125" s="88" t="s">
        <v>134</v>
      </c>
      <c r="E125" s="101">
        <v>42735</v>
      </c>
      <c r="F125" s="90">
        <v>23298.577948000002</v>
      </c>
      <c r="G125" s="102">
        <v>24.521899999999999</v>
      </c>
      <c r="H125" s="90">
        <v>23.156389737000005</v>
      </c>
      <c r="I125" s="91">
        <v>1.5150672302499717E-5</v>
      </c>
      <c r="J125" s="91">
        <f t="shared" si="1"/>
        <v>2.3419110647217908E-3</v>
      </c>
      <c r="K125" s="91">
        <f>H125/'סכום נכסי הקרן'!$C$42</f>
        <v>1.399069719872302E-4</v>
      </c>
    </row>
    <row r="126" spans="2:11">
      <c r="B126" s="86" t="s">
        <v>2186</v>
      </c>
      <c r="C126" s="87">
        <v>8416</v>
      </c>
      <c r="D126" s="88" t="s">
        <v>134</v>
      </c>
      <c r="E126" s="101">
        <v>44713</v>
      </c>
      <c r="F126" s="90">
        <v>13968.190000000002</v>
      </c>
      <c r="G126" s="102">
        <v>107.7308</v>
      </c>
      <c r="H126" s="90">
        <v>60.991210000000009</v>
      </c>
      <c r="I126" s="91">
        <v>2.9685029940119759E-6</v>
      </c>
      <c r="J126" s="91">
        <f t="shared" si="1"/>
        <v>6.1683186011307518E-3</v>
      </c>
      <c r="K126" s="91">
        <f>H126/'סכום נכסי הקרן'!$C$42</f>
        <v>3.6849852700927848E-4</v>
      </c>
    </row>
    <row r="127" spans="2:11">
      <c r="B127" s="86" t="s">
        <v>2187</v>
      </c>
      <c r="C127" s="112">
        <v>87257</v>
      </c>
      <c r="D127" s="88" t="s">
        <v>132</v>
      </c>
      <c r="E127" s="101">
        <v>44469</v>
      </c>
      <c r="F127" s="90">
        <v>92.891421199999996</v>
      </c>
      <c r="G127" s="102">
        <v>100</v>
      </c>
      <c r="H127" s="90">
        <v>0.3552167947</v>
      </c>
      <c r="I127" s="91">
        <v>6.3088300000000009E-6</v>
      </c>
      <c r="J127" s="91">
        <f t="shared" si="1"/>
        <v>3.5924690823186704E-5</v>
      </c>
      <c r="K127" s="91">
        <f>H127/'סכום נכסי הקרן'!$C$42</f>
        <v>2.1461595140661624E-6</v>
      </c>
    </row>
    <row r="128" spans="2:11">
      <c r="B128" s="86" t="s">
        <v>2188</v>
      </c>
      <c r="C128" s="112">
        <v>872510</v>
      </c>
      <c r="D128" s="88" t="s">
        <v>132</v>
      </c>
      <c r="E128" s="101">
        <v>44469</v>
      </c>
      <c r="F128" s="90">
        <v>194.60201720000001</v>
      </c>
      <c r="G128" s="102">
        <v>100</v>
      </c>
      <c r="H128" s="90">
        <v>0.74415811389999997</v>
      </c>
      <c r="I128" s="91">
        <v>6.0149099999999996E-6</v>
      </c>
      <c r="J128" s="91">
        <f t="shared" si="1"/>
        <v>7.5260096268818825E-5</v>
      </c>
      <c r="K128" s="91">
        <f>H128/'סכום נכסי הקרן'!$C$42</f>
        <v>4.496076874588204E-6</v>
      </c>
    </row>
    <row r="129" spans="2:11">
      <c r="B129" s="86" t="s">
        <v>2189</v>
      </c>
      <c r="C129" s="87">
        <v>8339</v>
      </c>
      <c r="D129" s="88" t="s">
        <v>132</v>
      </c>
      <c r="E129" s="101">
        <v>44539</v>
      </c>
      <c r="F129" s="90">
        <v>5305.4310450000012</v>
      </c>
      <c r="G129" s="102">
        <v>98.844399999999993</v>
      </c>
      <c r="H129" s="90">
        <v>20.053520528000004</v>
      </c>
      <c r="I129" s="91">
        <v>1.2957967326493429E-5</v>
      </c>
      <c r="J129" s="91">
        <f t="shared" si="1"/>
        <v>2.0281037823486332E-3</v>
      </c>
      <c r="K129" s="91">
        <f>H129/'סכום נכסי הקרן'!$C$42</f>
        <v>1.211599634753652E-4</v>
      </c>
    </row>
    <row r="130" spans="2:11">
      <c r="B130" s="86" t="s">
        <v>2190</v>
      </c>
      <c r="C130" s="87">
        <v>7013</v>
      </c>
      <c r="D130" s="88" t="s">
        <v>134</v>
      </c>
      <c r="E130" s="101">
        <v>43507</v>
      </c>
      <c r="F130" s="90">
        <v>31165.388111000004</v>
      </c>
      <c r="G130" s="102">
        <v>94.651300000000006</v>
      </c>
      <c r="H130" s="90">
        <v>119.56014739300004</v>
      </c>
      <c r="I130" s="91">
        <v>2.5956664480656245E-5</v>
      </c>
      <c r="J130" s="91">
        <f t="shared" si="1"/>
        <v>1.209166175122901E-2</v>
      </c>
      <c r="K130" s="91">
        <f>H130/'סכום נכסי הקרן'!$C$42</f>
        <v>7.223620945269447E-4</v>
      </c>
    </row>
    <row r="131" spans="2:11">
      <c r="B131" s="86" t="s">
        <v>2191</v>
      </c>
      <c r="C131" s="87">
        <v>9377</v>
      </c>
      <c r="D131" s="88" t="s">
        <v>132</v>
      </c>
      <c r="E131" s="101">
        <v>44502</v>
      </c>
      <c r="F131" s="90">
        <v>40412.170000000006</v>
      </c>
      <c r="G131" s="102">
        <v>100.67440000000001</v>
      </c>
      <c r="H131" s="90">
        <v>155.57832999999999</v>
      </c>
      <c r="I131" s="91">
        <v>1.0874474398573267E-4</v>
      </c>
      <c r="J131" s="91">
        <f t="shared" si="1"/>
        <v>1.5734344455075711E-2</v>
      </c>
      <c r="K131" s="91">
        <f>H131/'סכום נכסי הקרן'!$C$42</f>
        <v>9.3997783352000111E-4</v>
      </c>
    </row>
    <row r="132" spans="2:11">
      <c r="B132" s="86" t="s">
        <v>2193</v>
      </c>
      <c r="C132" s="87">
        <v>7043</v>
      </c>
      <c r="D132" s="88" t="s">
        <v>134</v>
      </c>
      <c r="E132" s="101">
        <v>43860</v>
      </c>
      <c r="F132" s="90">
        <v>66279.682109000016</v>
      </c>
      <c r="G132" s="102">
        <v>93.243600000000001</v>
      </c>
      <c r="H132" s="90">
        <v>250.48790957000003</v>
      </c>
      <c r="I132" s="91">
        <v>2.0496650264526278E-5</v>
      </c>
      <c r="J132" s="91">
        <f t="shared" si="1"/>
        <v>2.5332982112651781E-2</v>
      </c>
      <c r="K132" s="91">
        <f>H132/'סכום נכסי הקרן'!$C$42</f>
        <v>1.5134053859593595E-3</v>
      </c>
    </row>
    <row r="133" spans="2:11">
      <c r="B133" s="86" t="s">
        <v>2194</v>
      </c>
      <c r="C133" s="87">
        <v>5304</v>
      </c>
      <c r="D133" s="88" t="s">
        <v>134</v>
      </c>
      <c r="E133" s="101">
        <v>42928</v>
      </c>
      <c r="F133" s="90">
        <v>35406.301384000006</v>
      </c>
      <c r="G133" s="102">
        <v>56.848599999999998</v>
      </c>
      <c r="H133" s="90">
        <v>81.580742693000005</v>
      </c>
      <c r="I133" s="91">
        <v>6.5209562623670404E-6</v>
      </c>
      <c r="J133" s="91">
        <f t="shared" si="1"/>
        <v>8.2506317327905691E-3</v>
      </c>
      <c r="K133" s="91">
        <f>H133/'סכום נכסי הקרן'!$C$42</f>
        <v>4.9289698490476673E-4</v>
      </c>
    </row>
    <row r="134" spans="2:11">
      <c r="B134" s="86" t="s">
        <v>2195</v>
      </c>
      <c r="C134" s="112">
        <v>85891</v>
      </c>
      <c r="D134" s="88" t="s">
        <v>132</v>
      </c>
      <c r="E134" s="101">
        <v>44395</v>
      </c>
      <c r="F134" s="90">
        <v>94332.435530000002</v>
      </c>
      <c r="G134" s="102">
        <v>100</v>
      </c>
      <c r="H134" s="90">
        <v>360.72723349999995</v>
      </c>
      <c r="I134" s="91">
        <v>5.072035E-5</v>
      </c>
      <c r="J134" s="91">
        <f t="shared" si="1"/>
        <v>3.6481986573679806E-2</v>
      </c>
      <c r="K134" s="91">
        <f>H134/'סכום נכסי הקרן'!$C$42</f>
        <v>2.1794526489453481E-3</v>
      </c>
    </row>
    <row r="135" spans="2:11">
      <c r="B135" s="86" t="s">
        <v>2196</v>
      </c>
      <c r="C135" s="112">
        <v>87256</v>
      </c>
      <c r="D135" s="88" t="s">
        <v>132</v>
      </c>
      <c r="E135" s="101">
        <v>44469</v>
      </c>
      <c r="F135" s="90">
        <v>1255.005758</v>
      </c>
      <c r="G135" s="102">
        <v>100</v>
      </c>
      <c r="H135" s="90">
        <v>4.7991420179999995</v>
      </c>
      <c r="I135" s="91">
        <v>3.1046300000000003E-6</v>
      </c>
      <c r="J135" s="91">
        <f t="shared" ref="J135:J145" si="2">IFERROR(H135/$H$11,0)</f>
        <v>4.8535907025123071E-4</v>
      </c>
      <c r="K135" s="91">
        <f>H135/'סכום נכסי הקרן'!$C$42</f>
        <v>2.8995600588041061E-5</v>
      </c>
    </row>
    <row r="136" spans="2:11">
      <c r="B136" s="86" t="s">
        <v>2197</v>
      </c>
      <c r="C136" s="112">
        <v>87258</v>
      </c>
      <c r="D136" s="88" t="s">
        <v>132</v>
      </c>
      <c r="E136" s="101">
        <v>44469</v>
      </c>
      <c r="F136" s="90">
        <v>717.11446939999996</v>
      </c>
      <c r="G136" s="102">
        <v>100</v>
      </c>
      <c r="H136" s="90">
        <v>2.7422457310000001</v>
      </c>
      <c r="I136" s="91">
        <v>3.0582100000000001E-6</v>
      </c>
      <c r="J136" s="91">
        <f t="shared" si="2"/>
        <v>2.7733578906532092E-4</v>
      </c>
      <c r="K136" s="91">
        <f>H136/'סכום נכסי הקרן'!$C$42</f>
        <v>1.6568182736020192E-5</v>
      </c>
    </row>
    <row r="137" spans="2:11">
      <c r="B137" s="86" t="s">
        <v>2198</v>
      </c>
      <c r="C137" s="112">
        <v>83111</v>
      </c>
      <c r="D137" s="88" t="s">
        <v>132</v>
      </c>
      <c r="E137" s="101">
        <v>44256</v>
      </c>
      <c r="F137" s="90">
        <v>8288.9891430000007</v>
      </c>
      <c r="G137" s="102">
        <v>100</v>
      </c>
      <c r="H137" s="90">
        <v>31.697094480000001</v>
      </c>
      <c r="I137" s="91">
        <v>8.23982E-6</v>
      </c>
      <c r="J137" s="91">
        <f t="shared" si="2"/>
        <v>3.2056713989242519E-3</v>
      </c>
      <c r="K137" s="91">
        <f>H137/'סכום נכסי הקרן'!$C$42</f>
        <v>1.9150845878207582E-4</v>
      </c>
    </row>
    <row r="138" spans="2:11">
      <c r="B138" s="86" t="s">
        <v>2199</v>
      </c>
      <c r="C138" s="87">
        <v>9618</v>
      </c>
      <c r="D138" s="88" t="s">
        <v>136</v>
      </c>
      <c r="E138" s="101">
        <v>45020</v>
      </c>
      <c r="F138" s="90">
        <v>88493.803966000021</v>
      </c>
      <c r="G138" s="102">
        <v>102.5916</v>
      </c>
      <c r="H138" s="90">
        <v>224.91623257000003</v>
      </c>
      <c r="I138" s="91">
        <v>1.3614427716765744E-4</v>
      </c>
      <c r="J138" s="91">
        <f t="shared" si="2"/>
        <v>2.2746802056522263E-2</v>
      </c>
      <c r="K138" s="91">
        <f>H138/'סכום נכסי הקרן'!$C$42</f>
        <v>1.3589056587419942E-3</v>
      </c>
    </row>
    <row r="139" spans="2:11">
      <c r="B139" s="86" t="s">
        <v>2200</v>
      </c>
      <c r="C139" s="87">
        <v>8312</v>
      </c>
      <c r="D139" s="88" t="s">
        <v>134</v>
      </c>
      <c r="E139" s="101">
        <v>44377</v>
      </c>
      <c r="F139" s="90">
        <v>72984.590000000011</v>
      </c>
      <c r="G139" s="102">
        <v>91.404399999999995</v>
      </c>
      <c r="H139" s="90">
        <v>270.38688000000008</v>
      </c>
      <c r="I139" s="91">
        <v>6.6817345454545457E-5</v>
      </c>
      <c r="J139" s="91">
        <f t="shared" si="2"/>
        <v>2.7345455540326361E-2</v>
      </c>
      <c r="K139" s="91">
        <f>H139/'סכום נכסי הקרן'!$C$42</f>
        <v>1.6336315840042286E-3</v>
      </c>
    </row>
    <row r="140" spans="2:11">
      <c r="B140" s="86" t="s">
        <v>2201</v>
      </c>
      <c r="C140" s="87">
        <v>8322</v>
      </c>
      <c r="D140" s="88" t="s">
        <v>132</v>
      </c>
      <c r="E140" s="101">
        <v>44197</v>
      </c>
      <c r="F140" s="90">
        <v>32964.69000000001</v>
      </c>
      <c r="G140" s="102">
        <v>100.0003</v>
      </c>
      <c r="H140" s="90">
        <v>126.05735000000001</v>
      </c>
      <c r="I140" s="91">
        <v>1.6404371633333334E-4</v>
      </c>
      <c r="J140" s="91">
        <f t="shared" si="2"/>
        <v>1.2748753415684809E-2</v>
      </c>
      <c r="K140" s="91">
        <f>H140/'סכום נכסי הקרן'!$C$42</f>
        <v>7.6161708865413668E-4</v>
      </c>
    </row>
    <row r="141" spans="2:11">
      <c r="B141" s="86" t="s">
        <v>2202</v>
      </c>
      <c r="C141" s="87">
        <v>9273</v>
      </c>
      <c r="D141" s="88" t="s">
        <v>132</v>
      </c>
      <c r="E141" s="101">
        <v>44852</v>
      </c>
      <c r="F141" s="90">
        <v>6336.3700000000008</v>
      </c>
      <c r="G141" s="102">
        <v>81.6875</v>
      </c>
      <c r="H141" s="90">
        <v>19.793100000000003</v>
      </c>
      <c r="I141" s="91">
        <v>2.3643283582089553E-4</v>
      </c>
      <c r="J141" s="91">
        <f t="shared" si="2"/>
        <v>2.0017662693368613E-3</v>
      </c>
      <c r="K141" s="91">
        <f>H141/'סכום נכסי הקרן'!$C$42</f>
        <v>1.1958654689663231E-4</v>
      </c>
    </row>
    <row r="142" spans="2:11">
      <c r="B142" s="86" t="s">
        <v>2203</v>
      </c>
      <c r="C142" s="87">
        <v>8273</v>
      </c>
      <c r="D142" s="88" t="s">
        <v>132</v>
      </c>
      <c r="E142" s="101">
        <v>43922</v>
      </c>
      <c r="F142" s="90">
        <v>39491.44000000001</v>
      </c>
      <c r="G142" s="102">
        <v>68.1708</v>
      </c>
      <c r="H142" s="90">
        <v>102.94832000000002</v>
      </c>
      <c r="I142" s="91">
        <v>1.09469025E-5</v>
      </c>
      <c r="J142" s="91">
        <f t="shared" si="2"/>
        <v>1.0411632056671134E-2</v>
      </c>
      <c r="K142" s="91">
        <f>H142/'סכום נכסי הקרן'!$C$42</f>
        <v>6.2199625615035092E-4</v>
      </c>
    </row>
    <row r="143" spans="2:11">
      <c r="B143" s="86" t="s">
        <v>2204</v>
      </c>
      <c r="C143" s="87">
        <v>8321</v>
      </c>
      <c r="D143" s="88" t="s">
        <v>132</v>
      </c>
      <c r="E143" s="101">
        <v>44217</v>
      </c>
      <c r="F143" s="90">
        <v>38546.769999999997</v>
      </c>
      <c r="G143" s="102">
        <v>95.413300000000007</v>
      </c>
      <c r="H143" s="90">
        <v>140.64194000000003</v>
      </c>
      <c r="I143" s="91">
        <v>1.0879791980000001E-4</v>
      </c>
      <c r="J143" s="91">
        <f t="shared" si="2"/>
        <v>1.422375936796655E-2</v>
      </c>
      <c r="K143" s="91">
        <f>H143/'סכום נכסי הקרן'!$C$42</f>
        <v>8.4973470317652872E-4</v>
      </c>
    </row>
    <row r="144" spans="2:11">
      <c r="B144" s="86" t="s">
        <v>2205</v>
      </c>
      <c r="C144" s="87">
        <v>8509</v>
      </c>
      <c r="D144" s="88" t="s">
        <v>132</v>
      </c>
      <c r="E144" s="101">
        <v>44531</v>
      </c>
      <c r="F144" s="90">
        <v>70693.750000000015</v>
      </c>
      <c r="G144" s="102">
        <v>74.639300000000006</v>
      </c>
      <c r="H144" s="90">
        <v>201.77457999999999</v>
      </c>
      <c r="I144" s="91">
        <v>3.6517646485714289E-5</v>
      </c>
      <c r="J144" s="91">
        <f t="shared" si="2"/>
        <v>2.0406381428559044E-2</v>
      </c>
      <c r="K144" s="91">
        <f>H144/'סכום נכסי הקרן'!$C$42</f>
        <v>1.2190877262135938E-3</v>
      </c>
    </row>
    <row r="145" spans="2:11">
      <c r="B145" s="86" t="s">
        <v>2206</v>
      </c>
      <c r="C145" s="87">
        <v>9409</v>
      </c>
      <c r="D145" s="88" t="s">
        <v>132</v>
      </c>
      <c r="E145" s="101">
        <v>44931</v>
      </c>
      <c r="F145" s="90">
        <v>15160.700000000003</v>
      </c>
      <c r="G145" s="102">
        <v>94.820099999999996</v>
      </c>
      <c r="H145" s="90">
        <v>54.97149000000001</v>
      </c>
      <c r="I145" s="91">
        <v>5.284534854874721E-5</v>
      </c>
      <c r="J145" s="91">
        <f t="shared" si="2"/>
        <v>5.5595169254532431E-3</v>
      </c>
      <c r="K145" s="91">
        <f>H145/'סכום נכסי הקרן'!$C$42</f>
        <v>3.3212840165829278E-4</v>
      </c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111" t="s">
        <v>112</v>
      </c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111" t="s">
        <v>205</v>
      </c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111" t="s">
        <v>213</v>
      </c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4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4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4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4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4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4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4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4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4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4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4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4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4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4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4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4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4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4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4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4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4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4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4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4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4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4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4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4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4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4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4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4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4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4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4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4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4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4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4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4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4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4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4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4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4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4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4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4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4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4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4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4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4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4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4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4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4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4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4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4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4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4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4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4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4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4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4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4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4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4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4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4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4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4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4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4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4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4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4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4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4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4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4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4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4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4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4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4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4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4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4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4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4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4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4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4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4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4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4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4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4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4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4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4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4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4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4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4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4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4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4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4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4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4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4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4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4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4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4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4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4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4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4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4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4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4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4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4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4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4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4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4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4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4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4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4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4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4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4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4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4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4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4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4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4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4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4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4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4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4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4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4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4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4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4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4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4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4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4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4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4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4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4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4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4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4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4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4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4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4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4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4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4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4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4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4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4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4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4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4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4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4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4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4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4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4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4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4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4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4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4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4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4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4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4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4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4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4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4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4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4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4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4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4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4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4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4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4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4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4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4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4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4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4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4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4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4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4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4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4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4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4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4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4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4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4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4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4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4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4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4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4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4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4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4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4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4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4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4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4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4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4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4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4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4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4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4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4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4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4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4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4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4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4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4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4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4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4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4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4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4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4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4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4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4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4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4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4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4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4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4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4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4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4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4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4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4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4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4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4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4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4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4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4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4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4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4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4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4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4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4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4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4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4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4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4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4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4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4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4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4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4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4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4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4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4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4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4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4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4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4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4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4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4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4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4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4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4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4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4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4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4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4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4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4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4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4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4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4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4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1"/>
      <c r="C501" s="1"/>
    </row>
    <row r="502" spans="2:11">
      <c r="B502" s="1"/>
      <c r="C502" s="1"/>
    </row>
    <row r="503" spans="2:11">
      <c r="B503" s="1"/>
      <c r="C503" s="1"/>
    </row>
    <row r="504" spans="2:11">
      <c r="B504" s="1"/>
      <c r="C504" s="1"/>
    </row>
    <row r="505" spans="2:11">
      <c r="B505" s="1"/>
      <c r="C505" s="1"/>
    </row>
    <row r="506" spans="2:11">
      <c r="B506" s="1"/>
      <c r="C506" s="1"/>
    </row>
    <row r="507" spans="2:11">
      <c r="B507" s="1"/>
      <c r="C507" s="1"/>
    </row>
    <row r="508" spans="2:11">
      <c r="B508" s="1"/>
      <c r="C508" s="1"/>
    </row>
    <row r="509" spans="2:11">
      <c r="B509" s="1"/>
      <c r="C509" s="1"/>
    </row>
    <row r="510" spans="2:11">
      <c r="B510" s="1"/>
      <c r="C510" s="1"/>
    </row>
    <row r="511" spans="2:11">
      <c r="B511" s="1"/>
      <c r="C511" s="1"/>
    </row>
    <row r="512" spans="2:11">
      <c r="B512" s="1"/>
      <c r="C512" s="1"/>
    </row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pans="3:3" s="1" customFormat="1"/>
    <row r="626" spans="3:3" s="1" customFormat="1"/>
    <row r="627" spans="3:3" s="1" customFormat="1"/>
    <row r="628" spans="3:3" s="1" customFormat="1"/>
    <row r="629" spans="3:3" s="1" customFormat="1"/>
    <row r="630" spans="3:3" s="1" customFormat="1"/>
    <row r="631" spans="3:3" s="1" customFormat="1"/>
    <row r="632" spans="3:3" s="1" customFormat="1"/>
    <row r="633" spans="3:3" s="1" customFormat="1">
      <c r="C633" s="2"/>
    </row>
    <row r="634" spans="3:3" s="1" customFormat="1">
      <c r="C634" s="2"/>
    </row>
    <row r="635" spans="3:3" s="1" customFormat="1">
      <c r="C635" s="2"/>
    </row>
    <row r="636" spans="3:3" s="1" customFormat="1">
      <c r="C636" s="2"/>
    </row>
    <row r="637" spans="3:3" s="1" customFormat="1">
      <c r="C637" s="2"/>
    </row>
    <row r="638" spans="3:3" s="1" customFormat="1">
      <c r="C638" s="2"/>
    </row>
    <row r="639" spans="3:3" s="1" customFormat="1">
      <c r="C639" s="2"/>
    </row>
    <row r="640" spans="3:3" s="1" customFormat="1">
      <c r="C640" s="2"/>
    </row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D1048576 E23:E1048576 E1:E21 F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0.85546875" style="2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12152</v>
      </c>
    </row>
    <row r="6" spans="2:12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99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50</v>
      </c>
      <c r="C11" s="87"/>
      <c r="D11" s="88"/>
      <c r="E11" s="88"/>
      <c r="F11" s="101"/>
      <c r="G11" s="90"/>
      <c r="H11" s="102"/>
      <c r="I11" s="90">
        <v>9.4454153999999999E-2</v>
      </c>
      <c r="J11" s="91"/>
      <c r="K11" s="91">
        <f>IFERROR(I11/$I$11,0)</f>
        <v>1</v>
      </c>
      <c r="L11" s="91">
        <f>I11/'סכום נכסי הקרן'!$C$42</f>
        <v>5.7067594853270727E-7</v>
      </c>
    </row>
    <row r="12" spans="2:12" ht="21" customHeight="1">
      <c r="B12" s="108" t="s">
        <v>2207</v>
      </c>
      <c r="C12" s="87"/>
      <c r="D12" s="88"/>
      <c r="E12" s="88"/>
      <c r="F12" s="101"/>
      <c r="G12" s="90"/>
      <c r="H12" s="102"/>
      <c r="I12" s="90">
        <v>1.5741540000000004E-3</v>
      </c>
      <c r="J12" s="91"/>
      <c r="K12" s="91">
        <f t="shared" ref="K12:K16" si="0">IFERROR(I12/$I$11,0)</f>
        <v>1.666579957933878E-2</v>
      </c>
      <c r="L12" s="91">
        <f>I12/'סכום נכסי הקרן'!$C$42</f>
        <v>9.5107709829951532E-9</v>
      </c>
    </row>
    <row r="13" spans="2:12">
      <c r="B13" s="92" t="s">
        <v>2208</v>
      </c>
      <c r="C13" s="87">
        <v>8944</v>
      </c>
      <c r="D13" s="88" t="s">
        <v>624</v>
      </c>
      <c r="E13" s="88" t="s">
        <v>133</v>
      </c>
      <c r="F13" s="101">
        <v>44607</v>
      </c>
      <c r="G13" s="90">
        <v>431.36810000000014</v>
      </c>
      <c r="H13" s="102">
        <v>0.3649</v>
      </c>
      <c r="I13" s="90">
        <v>1.5740620000000004E-3</v>
      </c>
      <c r="J13" s="91">
        <v>2.5896578813160165E-6</v>
      </c>
      <c r="K13" s="91">
        <f t="shared" si="0"/>
        <v>1.6664825561827599E-2</v>
      </c>
      <c r="L13" s="91">
        <f>I13/'סכום נכסי הקרן'!$C$42</f>
        <v>9.5102151346280713E-9</v>
      </c>
    </row>
    <row r="14" spans="2:12">
      <c r="B14" s="92" t="s">
        <v>2209</v>
      </c>
      <c r="C14" s="87">
        <v>8731</v>
      </c>
      <c r="D14" s="88" t="s">
        <v>155</v>
      </c>
      <c r="E14" s="88" t="s">
        <v>133</v>
      </c>
      <c r="F14" s="101">
        <v>44537</v>
      </c>
      <c r="G14" s="90">
        <v>91.839660000000009</v>
      </c>
      <c r="H14" s="102">
        <v>1E-4</v>
      </c>
      <c r="I14" s="90">
        <v>9.2000000000000016E-8</v>
      </c>
      <c r="J14" s="91">
        <v>1.4035580572997364E-5</v>
      </c>
      <c r="K14" s="91">
        <f t="shared" si="0"/>
        <v>9.7401751118325643E-7</v>
      </c>
      <c r="L14" s="91">
        <f>I14/'סכום נכסי הקרן'!$C$42</f>
        <v>5.5584836708197168E-13</v>
      </c>
    </row>
    <row r="15" spans="2:12">
      <c r="B15" s="108" t="s">
        <v>200</v>
      </c>
      <c r="C15" s="87"/>
      <c r="D15" s="88"/>
      <c r="E15" s="88"/>
      <c r="F15" s="101"/>
      <c r="G15" s="90"/>
      <c r="H15" s="102"/>
      <c r="I15" s="90">
        <v>9.287999999999999E-2</v>
      </c>
      <c r="J15" s="91"/>
      <c r="K15" s="91">
        <f t="shared" si="0"/>
        <v>0.98333420042066111</v>
      </c>
      <c r="L15" s="91">
        <f>I15/'סכום נכסי הקרן'!$C$42</f>
        <v>5.6116517754971212E-7</v>
      </c>
    </row>
    <row r="16" spans="2:12">
      <c r="B16" s="92" t="s">
        <v>2210</v>
      </c>
      <c r="C16" s="87">
        <v>9122</v>
      </c>
      <c r="D16" s="88" t="s">
        <v>1413</v>
      </c>
      <c r="E16" s="88" t="s">
        <v>132</v>
      </c>
      <c r="F16" s="101">
        <v>44742</v>
      </c>
      <c r="G16" s="90">
        <v>145.88000000000002</v>
      </c>
      <c r="H16" s="102">
        <v>16.649999999999999</v>
      </c>
      <c r="I16" s="90">
        <v>9.287999999999999E-2</v>
      </c>
      <c r="J16" s="91">
        <v>1.7537127968066948E-5</v>
      </c>
      <c r="K16" s="91">
        <f t="shared" si="0"/>
        <v>0.98333420042066111</v>
      </c>
      <c r="L16" s="91">
        <f>I16/'סכום נכסי הקרן'!$C$42</f>
        <v>5.6116517754971212E-7</v>
      </c>
    </row>
    <row r="17" spans="2:12">
      <c r="B17" s="87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2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1"/>
      <c r="C571" s="1"/>
      <c r="D571" s="1"/>
    </row>
    <row r="572" spans="2:12">
      <c r="B572" s="1"/>
      <c r="C572" s="1"/>
      <c r="D572" s="1"/>
    </row>
    <row r="573" spans="2:12">
      <c r="B573" s="1"/>
      <c r="C573" s="1"/>
      <c r="D573" s="1"/>
    </row>
    <row r="574" spans="2:12">
      <c r="B574" s="1"/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1.5703125" style="2" customWidth="1"/>
    <col min="4" max="4" width="9.7109375" style="2" bestFit="1" customWidth="1"/>
    <col min="5" max="5" width="12" style="1" bestFit="1" customWidth="1"/>
    <col min="6" max="7" width="11.28515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12152</v>
      </c>
    </row>
    <row r="6" spans="2:12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100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52</v>
      </c>
      <c r="C11" s="87"/>
      <c r="D11" s="88"/>
      <c r="E11" s="88"/>
      <c r="F11" s="101"/>
      <c r="G11" s="90"/>
      <c r="H11" s="102"/>
      <c r="I11" s="90">
        <v>3.7459398130000019</v>
      </c>
      <c r="J11" s="91"/>
      <c r="K11" s="91">
        <f>IFERROR(I11/$I$11,0)</f>
        <v>1</v>
      </c>
      <c r="L11" s="91">
        <f>I11/'סכום נכסי הקרן'!$C$42</f>
        <v>2.2632331828732575E-5</v>
      </c>
    </row>
    <row r="12" spans="2:12" ht="19.5" customHeight="1">
      <c r="B12" s="108" t="s">
        <v>202</v>
      </c>
      <c r="C12" s="87"/>
      <c r="D12" s="88"/>
      <c r="E12" s="88"/>
      <c r="F12" s="101"/>
      <c r="G12" s="90"/>
      <c r="H12" s="102"/>
      <c r="I12" s="90">
        <v>3.7459398130000006</v>
      </c>
      <c r="J12" s="91"/>
      <c r="K12" s="91">
        <f t="shared" ref="K12:K19" si="0">IFERROR(I12/$I$11,0)</f>
        <v>0.99999999999999967</v>
      </c>
      <c r="L12" s="91">
        <f>I12/'סכום נכסי הקרן'!$C$42</f>
        <v>2.2632331828732568E-5</v>
      </c>
    </row>
    <row r="13" spans="2:12">
      <c r="B13" s="92" t="s">
        <v>2211</v>
      </c>
      <c r="C13" s="87"/>
      <c r="D13" s="88"/>
      <c r="E13" s="88"/>
      <c r="F13" s="101"/>
      <c r="G13" s="90"/>
      <c r="H13" s="102"/>
      <c r="I13" s="90">
        <v>3.7459398130000006</v>
      </c>
      <c r="J13" s="91"/>
      <c r="K13" s="91">
        <f t="shared" si="0"/>
        <v>0.99999999999999967</v>
      </c>
      <c r="L13" s="91">
        <f>I13/'סכום נכסי הקרן'!$C$42</f>
        <v>2.2632331828732568E-5</v>
      </c>
    </row>
    <row r="14" spans="2:12">
      <c r="B14" s="86" t="s">
        <v>2212</v>
      </c>
      <c r="C14" s="87" t="s">
        <v>2213</v>
      </c>
      <c r="D14" s="88" t="s">
        <v>680</v>
      </c>
      <c r="E14" s="88" t="s">
        <v>132</v>
      </c>
      <c r="F14" s="101">
        <v>45140</v>
      </c>
      <c r="G14" s="90">
        <v>-71299.627200000017</v>
      </c>
      <c r="H14" s="102">
        <v>2.6110000000000002</v>
      </c>
      <c r="I14" s="90">
        <v>-1.8616332660000003</v>
      </c>
      <c r="J14" s="91"/>
      <c r="K14" s="91">
        <f t="shared" si="0"/>
        <v>-0.4969736191540885</v>
      </c>
      <c r="L14" s="91">
        <f>I14/'סכום נכסי הקרן'!$C$42</f>
        <v>-1.1247671858821498E-5</v>
      </c>
    </row>
    <row r="15" spans="2:12">
      <c r="B15" s="86" t="s">
        <v>2214</v>
      </c>
      <c r="C15" s="87" t="s">
        <v>2215</v>
      </c>
      <c r="D15" s="88" t="s">
        <v>680</v>
      </c>
      <c r="E15" s="88" t="s">
        <v>132</v>
      </c>
      <c r="F15" s="101">
        <v>45140</v>
      </c>
      <c r="G15" s="90">
        <v>71299.627200000017</v>
      </c>
      <c r="H15" s="102">
        <v>7.4800000000000005E-2</v>
      </c>
      <c r="I15" s="90">
        <v>5.333212100000001E-2</v>
      </c>
      <c r="J15" s="91"/>
      <c r="K15" s="91">
        <f t="shared" si="0"/>
        <v>1.4237313908492311E-2</v>
      </c>
      <c r="L15" s="91">
        <f>I15/'סכום נכסי הקרן'!$C$42</f>
        <v>3.2222361272682749E-7</v>
      </c>
    </row>
    <row r="16" spans="2:12" s="6" customFormat="1">
      <c r="B16" s="86" t="s">
        <v>2216</v>
      </c>
      <c r="C16" s="87" t="s">
        <v>2217</v>
      </c>
      <c r="D16" s="88" t="s">
        <v>680</v>
      </c>
      <c r="E16" s="88" t="s">
        <v>132</v>
      </c>
      <c r="F16" s="101">
        <v>45180</v>
      </c>
      <c r="G16" s="90">
        <v>237665.42400000003</v>
      </c>
      <c r="H16" s="102">
        <v>0.62319999999999998</v>
      </c>
      <c r="I16" s="90">
        <v>1.481130922</v>
      </c>
      <c r="J16" s="91"/>
      <c r="K16" s="91">
        <f t="shared" si="0"/>
        <v>0.39539634802989804</v>
      </c>
      <c r="L16" s="91">
        <f>I16/'סכום נכסי הקרן'!$C$42</f>
        <v>8.9487413524816852E-6</v>
      </c>
    </row>
    <row r="17" spans="2:12" s="6" customFormat="1">
      <c r="B17" s="86" t="s">
        <v>2216</v>
      </c>
      <c r="C17" s="87" t="s">
        <v>2218</v>
      </c>
      <c r="D17" s="88" t="s">
        <v>680</v>
      </c>
      <c r="E17" s="88" t="s">
        <v>132</v>
      </c>
      <c r="F17" s="101">
        <v>45180</v>
      </c>
      <c r="G17" s="90">
        <v>237665.42400000003</v>
      </c>
      <c r="H17" s="102">
        <v>0.62319999999999998</v>
      </c>
      <c r="I17" s="90">
        <v>1.481130922</v>
      </c>
      <c r="J17" s="91"/>
      <c r="K17" s="91">
        <f t="shared" si="0"/>
        <v>0.39539634802989804</v>
      </c>
      <c r="L17" s="91">
        <f>I17/'סכום נכסי הקרן'!$C$42</f>
        <v>8.9487413524816852E-6</v>
      </c>
    </row>
    <row r="18" spans="2:12" s="6" customFormat="1">
      <c r="B18" s="86" t="s">
        <v>2219</v>
      </c>
      <c r="C18" s="87" t="s">
        <v>2220</v>
      </c>
      <c r="D18" s="88" t="s">
        <v>680</v>
      </c>
      <c r="E18" s="88" t="s">
        <v>132</v>
      </c>
      <c r="F18" s="101">
        <v>45181</v>
      </c>
      <c r="G18" s="90">
        <v>237665.42400000003</v>
      </c>
      <c r="H18" s="102">
        <v>0.62319999999999998</v>
      </c>
      <c r="I18" s="90">
        <v>1.481130922</v>
      </c>
      <c r="J18" s="91"/>
      <c r="K18" s="91">
        <f t="shared" si="0"/>
        <v>0.39539634802989804</v>
      </c>
      <c r="L18" s="91">
        <f>I18/'סכום נכסי הקרן'!$C$42</f>
        <v>8.9487413524816852E-6</v>
      </c>
    </row>
    <row r="19" spans="2:12">
      <c r="B19" s="86" t="s">
        <v>2219</v>
      </c>
      <c r="C19" s="87" t="s">
        <v>2221</v>
      </c>
      <c r="D19" s="88" t="s">
        <v>680</v>
      </c>
      <c r="E19" s="88" t="s">
        <v>132</v>
      </c>
      <c r="F19" s="101">
        <v>45182</v>
      </c>
      <c r="G19" s="90">
        <v>178249.068</v>
      </c>
      <c r="H19" s="102">
        <v>0.62319999999999998</v>
      </c>
      <c r="I19" s="90">
        <v>1.1108481920000002</v>
      </c>
      <c r="J19" s="91"/>
      <c r="K19" s="91">
        <f t="shared" si="0"/>
        <v>0.29654726115590146</v>
      </c>
      <c r="L19" s="91">
        <f>I19/'סכום נכסי הקרן'!$C$42</f>
        <v>6.7115560173821798E-6</v>
      </c>
    </row>
    <row r="20" spans="2:12">
      <c r="B20" s="92"/>
      <c r="C20" s="87"/>
      <c r="D20" s="87"/>
      <c r="E20" s="87"/>
      <c r="F20" s="87"/>
      <c r="G20" s="90"/>
      <c r="H20" s="102"/>
      <c r="I20" s="87"/>
      <c r="J20" s="87"/>
      <c r="K20" s="91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11" t="s">
        <v>222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1" t="s">
        <v>112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1" t="s">
        <v>205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1" t="s">
        <v>213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B25" sqref="B2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4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12152</v>
      </c>
    </row>
    <row r="6" spans="2:12" ht="26.25" customHeight="1">
      <c r="B6" s="149" t="s">
        <v>172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45</v>
      </c>
      <c r="C10" s="74"/>
      <c r="D10" s="74"/>
      <c r="E10" s="74"/>
      <c r="F10" s="74"/>
      <c r="G10" s="75"/>
      <c r="H10" s="76"/>
      <c r="I10" s="76"/>
      <c r="J10" s="77">
        <f>+J11+J53</f>
        <v>15744.355295338</v>
      </c>
      <c r="K10" s="78">
        <f>IFERROR(J10/$J$10,0)</f>
        <v>1</v>
      </c>
      <c r="L10" s="78">
        <f>J10/'סכום נכסי הקרן'!$C$42</f>
        <v>9.5124719366000213E-2</v>
      </c>
    </row>
    <row r="11" spans="2:12">
      <c r="B11" s="79" t="s">
        <v>199</v>
      </c>
      <c r="C11" s="80"/>
      <c r="D11" s="80"/>
      <c r="E11" s="80"/>
      <c r="F11" s="80"/>
      <c r="G11" s="81"/>
      <c r="H11" s="82"/>
      <c r="I11" s="82"/>
      <c r="J11" s="83">
        <f>J12+J20</f>
        <v>15327.238508471</v>
      </c>
      <c r="K11" s="84">
        <f t="shared" ref="K11:K51" si="0">IFERROR(J11/$J$10,0)</f>
        <v>0.97350689951779035</v>
      </c>
      <c r="L11" s="84">
        <f>J11/'סכום נכסי הקרן'!$C$42</f>
        <v>9.2604570617494775E-2</v>
      </c>
    </row>
    <row r="12" spans="2:12">
      <c r="B12" s="85" t="s">
        <v>43</v>
      </c>
      <c r="C12" s="80"/>
      <c r="D12" s="80"/>
      <c r="E12" s="80"/>
      <c r="F12" s="80"/>
      <c r="G12" s="81"/>
      <c r="H12" s="82"/>
      <c r="I12" s="82"/>
      <c r="J12" s="83">
        <f>SUM(J13:J18)</f>
        <v>10301.242921229001</v>
      </c>
      <c r="K12" s="84">
        <f t="shared" si="0"/>
        <v>0.65428166018835088</v>
      </c>
      <c r="L12" s="84">
        <f>J12/'סכום נכסי הקרן'!$C$42</f>
        <v>6.2238359311737594E-2</v>
      </c>
    </row>
    <row r="13" spans="2:12">
      <c r="B13" s="86" t="s">
        <v>2892</v>
      </c>
      <c r="C13" s="87" t="s">
        <v>2893</v>
      </c>
      <c r="D13" s="87">
        <v>11</v>
      </c>
      <c r="E13" s="87" t="s">
        <v>325</v>
      </c>
      <c r="F13" s="87" t="s">
        <v>326</v>
      </c>
      <c r="G13" s="88" t="s">
        <v>133</v>
      </c>
      <c r="H13" s="89"/>
      <c r="I13" s="89"/>
      <c r="J13" s="90">
        <v>999.88410606700006</v>
      </c>
      <c r="K13" s="91">
        <f t="shared" si="0"/>
        <v>6.3507465838443813E-2</v>
      </c>
      <c r="L13" s="91">
        <f>J13/'סכום נכסי הקרן'!$C$42</f>
        <v>6.0411298655278136E-3</v>
      </c>
    </row>
    <row r="14" spans="2:12">
      <c r="B14" s="86" t="s">
        <v>2894</v>
      </c>
      <c r="C14" s="87" t="s">
        <v>2895</v>
      </c>
      <c r="D14" s="87">
        <v>12</v>
      </c>
      <c r="E14" s="87" t="s">
        <v>325</v>
      </c>
      <c r="F14" s="87" t="s">
        <v>326</v>
      </c>
      <c r="G14" s="88" t="s">
        <v>133</v>
      </c>
      <c r="H14" s="89"/>
      <c r="I14" s="89"/>
      <c r="J14" s="90">
        <v>487.0510933490001</v>
      </c>
      <c r="K14" s="91">
        <f t="shared" si="0"/>
        <v>3.0934965847297595E-2</v>
      </c>
      <c r="L14" s="91">
        <f>J14/'סכום נכסי הקרן'!$C$42</f>
        <v>2.942679944820985E-3</v>
      </c>
    </row>
    <row r="15" spans="2:12">
      <c r="B15" s="86" t="s">
        <v>2894</v>
      </c>
      <c r="C15" s="87" t="s">
        <v>2896</v>
      </c>
      <c r="D15" s="87">
        <v>12</v>
      </c>
      <c r="E15" s="87" t="s">
        <v>325</v>
      </c>
      <c r="F15" s="87" t="s">
        <v>326</v>
      </c>
      <c r="G15" s="88" t="s">
        <v>133</v>
      </c>
      <c r="H15" s="89"/>
      <c r="I15" s="89"/>
      <c r="J15" s="90">
        <v>82.659240000000025</v>
      </c>
      <c r="K15" s="91">
        <f t="shared" si="0"/>
        <v>5.2500873137991191E-3</v>
      </c>
      <c r="L15" s="91">
        <f>J15/'סכום נכסי הקרן'!$C$42</f>
        <v>4.9941308237213915E-4</v>
      </c>
    </row>
    <row r="16" spans="2:12">
      <c r="B16" s="86" t="s">
        <v>2897</v>
      </c>
      <c r="C16" s="87" t="s">
        <v>2898</v>
      </c>
      <c r="D16" s="87">
        <v>10</v>
      </c>
      <c r="E16" s="87" t="s">
        <v>325</v>
      </c>
      <c r="F16" s="87" t="s">
        <v>326</v>
      </c>
      <c r="G16" s="88" t="s">
        <v>133</v>
      </c>
      <c r="H16" s="89"/>
      <c r="I16" s="89"/>
      <c r="J16" s="90">
        <v>180.02530587199999</v>
      </c>
      <c r="K16" s="91">
        <f t="shared" si="0"/>
        <v>1.1434276125952682E-2</v>
      </c>
      <c r="L16" s="91">
        <f>J16/'סכום נכסי הקרן'!$C$42</f>
        <v>1.087682307634605E-3</v>
      </c>
    </row>
    <row r="17" spans="2:12">
      <c r="B17" s="86" t="s">
        <v>2897</v>
      </c>
      <c r="C17" s="87" t="s">
        <v>2899</v>
      </c>
      <c r="D17" s="87">
        <v>10</v>
      </c>
      <c r="E17" s="87" t="s">
        <v>325</v>
      </c>
      <c r="F17" s="87" t="s">
        <v>326</v>
      </c>
      <c r="G17" s="88" t="s">
        <v>133</v>
      </c>
      <c r="H17" s="89"/>
      <c r="I17" s="89"/>
      <c r="J17" s="90">
        <v>8291.5764534650007</v>
      </c>
      <c r="K17" s="91">
        <f t="shared" si="0"/>
        <v>0.52663804251928859</v>
      </c>
      <c r="L17" s="91">
        <f>J17/'סכום נכסי הקרן'!$C$42</f>
        <v>5.0096296002107014E-2</v>
      </c>
    </row>
    <row r="18" spans="2:12">
      <c r="B18" s="86" t="s">
        <v>2900</v>
      </c>
      <c r="C18" s="87" t="s">
        <v>2901</v>
      </c>
      <c r="D18" s="87">
        <v>20</v>
      </c>
      <c r="E18" s="87" t="s">
        <v>325</v>
      </c>
      <c r="F18" s="87" t="s">
        <v>326</v>
      </c>
      <c r="G18" s="88" t="s">
        <v>133</v>
      </c>
      <c r="H18" s="89"/>
      <c r="I18" s="89"/>
      <c r="J18" s="90">
        <v>260.04672247600007</v>
      </c>
      <c r="K18" s="91">
        <f t="shared" si="0"/>
        <v>1.6516822543569089E-2</v>
      </c>
      <c r="L18" s="91">
        <f>J18/'סכום נכסי הקרן'!$C$42</f>
        <v>1.5711581092750357E-3</v>
      </c>
    </row>
    <row r="19" spans="2:12">
      <c r="B19" s="92"/>
      <c r="C19" s="87"/>
      <c r="D19" s="87"/>
      <c r="E19" s="87"/>
      <c r="F19" s="87"/>
      <c r="G19" s="87"/>
      <c r="H19" s="87"/>
      <c r="I19" s="87"/>
      <c r="J19" s="87"/>
      <c r="K19" s="91"/>
      <c r="L19" s="87"/>
    </row>
    <row r="20" spans="2:12">
      <c r="B20" s="85" t="s">
        <v>44</v>
      </c>
      <c r="C20" s="80"/>
      <c r="D20" s="80"/>
      <c r="E20" s="80"/>
      <c r="F20" s="80"/>
      <c r="G20" s="81"/>
      <c r="H20" s="82"/>
      <c r="I20" s="82"/>
      <c r="J20" s="83">
        <f>SUM(J21:J51)</f>
        <v>5025.9955872420005</v>
      </c>
      <c r="K20" s="84">
        <f t="shared" si="0"/>
        <v>0.31922523932943947</v>
      </c>
      <c r="L20" s="84">
        <f>J20/'סכום נכסי הקרן'!$C$42</f>
        <v>3.0366211305757181E-2</v>
      </c>
    </row>
    <row r="21" spans="2:12">
      <c r="B21" s="86" t="s">
        <v>2892</v>
      </c>
      <c r="C21" s="87" t="s">
        <v>2902</v>
      </c>
      <c r="D21" s="87">
        <v>11</v>
      </c>
      <c r="E21" s="87" t="s">
        <v>325</v>
      </c>
      <c r="F21" s="87" t="s">
        <v>326</v>
      </c>
      <c r="G21" s="88" t="s">
        <v>134</v>
      </c>
      <c r="H21" s="89"/>
      <c r="I21" s="89"/>
      <c r="J21" s="90">
        <v>0.12165438900000003</v>
      </c>
      <c r="K21" s="91">
        <f t="shared" si="0"/>
        <v>7.7268574494137991E-6</v>
      </c>
      <c r="L21" s="91">
        <f>J21/'סכום נכסי הקרן'!$C$42</f>
        <v>7.350151464565759E-7</v>
      </c>
    </row>
    <row r="22" spans="2:12">
      <c r="B22" s="86" t="s">
        <v>2892</v>
      </c>
      <c r="C22" s="87" t="s">
        <v>2903</v>
      </c>
      <c r="D22" s="87">
        <v>11</v>
      </c>
      <c r="E22" s="87" t="s">
        <v>325</v>
      </c>
      <c r="F22" s="87" t="s">
        <v>326</v>
      </c>
      <c r="G22" s="88" t="s">
        <v>136</v>
      </c>
      <c r="H22" s="89"/>
      <c r="I22" s="89"/>
      <c r="J22" s="90">
        <v>2.1386000000000005E-5</v>
      </c>
      <c r="K22" s="91">
        <f t="shared" si="0"/>
        <v>1.3583280864051975E-9</v>
      </c>
      <c r="L22" s="91">
        <f>J22/'סכום נכסי הקרן'!$C$42</f>
        <v>1.292105780262505E-10</v>
      </c>
    </row>
    <row r="23" spans="2:12">
      <c r="B23" s="86" t="s">
        <v>2892</v>
      </c>
      <c r="C23" s="87" t="s">
        <v>2904</v>
      </c>
      <c r="D23" s="87">
        <v>11</v>
      </c>
      <c r="E23" s="87" t="s">
        <v>325</v>
      </c>
      <c r="F23" s="87" t="s">
        <v>326</v>
      </c>
      <c r="G23" s="88" t="s">
        <v>135</v>
      </c>
      <c r="H23" s="89"/>
      <c r="I23" s="89"/>
      <c r="J23" s="90">
        <v>4.9454300000000017E-4</v>
      </c>
      <c r="K23" s="91">
        <f t="shared" si="0"/>
        <v>3.1410813000798917E-8</v>
      </c>
      <c r="L23" s="91">
        <f>J23/'סכום נכסי הקרן'!$C$42</f>
        <v>2.987944771758908E-9</v>
      </c>
    </row>
    <row r="24" spans="2:12">
      <c r="B24" s="86" t="s">
        <v>2892</v>
      </c>
      <c r="C24" s="87" t="s">
        <v>2905</v>
      </c>
      <c r="D24" s="87">
        <v>11</v>
      </c>
      <c r="E24" s="87" t="s">
        <v>325</v>
      </c>
      <c r="F24" s="87" t="s">
        <v>326</v>
      </c>
      <c r="G24" s="88" t="s">
        <v>132</v>
      </c>
      <c r="H24" s="89"/>
      <c r="I24" s="89"/>
      <c r="J24" s="90">
        <v>284.47466611700003</v>
      </c>
      <c r="K24" s="91">
        <f t="shared" si="0"/>
        <v>1.8068359153533248E-2</v>
      </c>
      <c r="L24" s="91">
        <f>J24/'סכום נכסי הקרן'!$C$42</f>
        <v>1.7187475938839514E-3</v>
      </c>
    </row>
    <row r="25" spans="2:12">
      <c r="B25" s="86" t="s">
        <v>2894</v>
      </c>
      <c r="C25" s="87" t="s">
        <v>2906</v>
      </c>
      <c r="D25" s="87">
        <v>12</v>
      </c>
      <c r="E25" s="87" t="s">
        <v>325</v>
      </c>
      <c r="F25" s="87" t="s">
        <v>326</v>
      </c>
      <c r="G25" s="88" t="s">
        <v>134</v>
      </c>
      <c r="H25" s="89"/>
      <c r="I25" s="89"/>
      <c r="J25" s="90">
        <v>5.6202058300000006</v>
      </c>
      <c r="K25" s="91">
        <f t="shared" si="0"/>
        <v>3.5696639999379195E-4</v>
      </c>
      <c r="L25" s="91">
        <f>J25/'סכום נכסי הקרן'!$C$42</f>
        <v>3.3956328622500839E-5</v>
      </c>
    </row>
    <row r="26" spans="2:12">
      <c r="B26" s="86" t="s">
        <v>2894</v>
      </c>
      <c r="C26" s="87" t="s">
        <v>2907</v>
      </c>
      <c r="D26" s="87">
        <v>12</v>
      </c>
      <c r="E26" s="87" t="s">
        <v>325</v>
      </c>
      <c r="F26" s="87" t="s">
        <v>326</v>
      </c>
      <c r="G26" s="88" t="s">
        <v>136</v>
      </c>
      <c r="H26" s="89"/>
      <c r="I26" s="89"/>
      <c r="J26" s="90">
        <v>1.7787500000000003</v>
      </c>
      <c r="K26" s="91">
        <f t="shared" si="0"/>
        <v>1.129769982087929E-4</v>
      </c>
      <c r="L26" s="91">
        <f>J26/'סכום נכסי הקרן'!$C$42</f>
        <v>1.0746905249424534E-5</v>
      </c>
    </row>
    <row r="27" spans="2:12">
      <c r="B27" s="86" t="s">
        <v>2894</v>
      </c>
      <c r="C27" s="87" t="s">
        <v>2908</v>
      </c>
      <c r="D27" s="87">
        <v>12</v>
      </c>
      <c r="E27" s="87" t="s">
        <v>325</v>
      </c>
      <c r="F27" s="87" t="s">
        <v>326</v>
      </c>
      <c r="G27" s="88" t="s">
        <v>135</v>
      </c>
      <c r="H27" s="89"/>
      <c r="I27" s="89"/>
      <c r="J27" s="90">
        <v>46.443228986999998</v>
      </c>
      <c r="K27" s="91">
        <f t="shared" si="0"/>
        <v>2.9498336461418729E-3</v>
      </c>
      <c r="L27" s="91">
        <f>J27/'סכום נכסי הקרן'!$C$42</f>
        <v>2.8060209776563084E-4</v>
      </c>
    </row>
    <row r="28" spans="2:12">
      <c r="B28" s="86" t="s">
        <v>2894</v>
      </c>
      <c r="C28" s="87" t="s">
        <v>2909</v>
      </c>
      <c r="D28" s="87">
        <v>12</v>
      </c>
      <c r="E28" s="87" t="s">
        <v>325</v>
      </c>
      <c r="F28" s="87" t="s">
        <v>326</v>
      </c>
      <c r="G28" s="88" t="s">
        <v>132</v>
      </c>
      <c r="H28" s="89"/>
      <c r="I28" s="89"/>
      <c r="J28" s="90">
        <v>785.3033182050001</v>
      </c>
      <c r="K28" s="91">
        <f t="shared" si="0"/>
        <v>4.9878404258161854E-2</v>
      </c>
      <c r="L28" s="91">
        <f>J28/'סכום נכסי הקרן'!$C$42</f>
        <v>4.7446692074815571E-3</v>
      </c>
    </row>
    <row r="29" spans="2:12">
      <c r="B29" s="86" t="s">
        <v>2894</v>
      </c>
      <c r="C29" s="87" t="s">
        <v>2910</v>
      </c>
      <c r="D29" s="87">
        <v>12</v>
      </c>
      <c r="E29" s="87" t="s">
        <v>325</v>
      </c>
      <c r="F29" s="87" t="s">
        <v>326</v>
      </c>
      <c r="G29" s="88" t="s">
        <v>141</v>
      </c>
      <c r="H29" s="89"/>
      <c r="I29" s="89"/>
      <c r="J29" s="90">
        <v>7.5514947000000027E-2</v>
      </c>
      <c r="K29" s="91">
        <f t="shared" si="0"/>
        <v>4.7963187811418649E-6</v>
      </c>
      <c r="L29" s="91">
        <f>J29/'סכום נכסי הקרן'!$C$42</f>
        <v>4.5624847804599612E-7</v>
      </c>
    </row>
    <row r="30" spans="2:12">
      <c r="B30" s="86" t="s">
        <v>2894</v>
      </c>
      <c r="C30" s="87" t="s">
        <v>2911</v>
      </c>
      <c r="D30" s="87">
        <v>12</v>
      </c>
      <c r="E30" s="87" t="s">
        <v>325</v>
      </c>
      <c r="F30" s="87" t="s">
        <v>326</v>
      </c>
      <c r="G30" s="88" t="s">
        <v>140</v>
      </c>
      <c r="H30" s="89"/>
      <c r="I30" s="89"/>
      <c r="J30" s="90">
        <v>1.7640806000000005E-2</v>
      </c>
      <c r="K30" s="91">
        <f t="shared" si="0"/>
        <v>1.1204527380821719E-6</v>
      </c>
      <c r="L30" s="91">
        <f>J30/'סכום נכסי הקרן'!$C$42</f>
        <v>1.0658275227293315E-7</v>
      </c>
    </row>
    <row r="31" spans="2:12">
      <c r="B31" s="86" t="s">
        <v>2897</v>
      </c>
      <c r="C31" s="87" t="s">
        <v>2912</v>
      </c>
      <c r="D31" s="87">
        <v>10</v>
      </c>
      <c r="E31" s="87" t="s">
        <v>325</v>
      </c>
      <c r="F31" s="87" t="s">
        <v>326</v>
      </c>
      <c r="G31" s="88" t="s">
        <v>137</v>
      </c>
      <c r="H31" s="89"/>
      <c r="I31" s="89"/>
      <c r="J31" s="90">
        <v>3.3261842000000007E-2</v>
      </c>
      <c r="K31" s="91">
        <f t="shared" si="0"/>
        <v>2.112620134395026E-6</v>
      </c>
      <c r="L31" s="91">
        <f>J31/'סכום נכסי הקרן'!$C$42</f>
        <v>2.009623974112885E-7</v>
      </c>
    </row>
    <row r="32" spans="2:12">
      <c r="B32" s="86" t="s">
        <v>2897</v>
      </c>
      <c r="C32" s="87" t="s">
        <v>2913</v>
      </c>
      <c r="D32" s="87">
        <v>10</v>
      </c>
      <c r="E32" s="87" t="s">
        <v>325</v>
      </c>
      <c r="F32" s="87" t="s">
        <v>326</v>
      </c>
      <c r="G32" s="88" t="s">
        <v>134</v>
      </c>
      <c r="H32" s="89"/>
      <c r="I32" s="89"/>
      <c r="J32" s="90">
        <v>307.40064643800002</v>
      </c>
      <c r="K32" s="91">
        <f t="shared" si="0"/>
        <v>1.9524498823335321E-2</v>
      </c>
      <c r="L32" s="91">
        <f>J32/'סכום נכסי הקרן'!$C$42</f>
        <v>1.8572624713315737E-3</v>
      </c>
    </row>
    <row r="33" spans="2:12">
      <c r="B33" s="86" t="s">
        <v>2897</v>
      </c>
      <c r="C33" s="87" t="s">
        <v>2914</v>
      </c>
      <c r="D33" s="87">
        <v>10</v>
      </c>
      <c r="E33" s="87" t="s">
        <v>325</v>
      </c>
      <c r="F33" s="87" t="s">
        <v>326</v>
      </c>
      <c r="G33" s="88" t="s">
        <v>135</v>
      </c>
      <c r="H33" s="89"/>
      <c r="I33" s="89"/>
      <c r="J33" s="90">
        <v>32.024537047000003</v>
      </c>
      <c r="K33" s="91">
        <f t="shared" si="0"/>
        <v>2.0340329245798119E-3</v>
      </c>
      <c r="L33" s="91">
        <f>J33/'סכום נכסי הקרן'!$C$42</f>
        <v>1.9348681113185928E-4</v>
      </c>
    </row>
    <row r="34" spans="2:12">
      <c r="B34" s="86" t="s">
        <v>2897</v>
      </c>
      <c r="C34" s="87" t="s">
        <v>2915</v>
      </c>
      <c r="D34" s="87">
        <v>10</v>
      </c>
      <c r="E34" s="87" t="s">
        <v>325</v>
      </c>
      <c r="F34" s="87" t="s">
        <v>326</v>
      </c>
      <c r="G34" s="88" t="s">
        <v>140</v>
      </c>
      <c r="H34" s="89"/>
      <c r="I34" s="89"/>
      <c r="J34" s="90">
        <v>9.8319999999999991E-2</v>
      </c>
      <c r="K34" s="91">
        <f t="shared" si="0"/>
        <v>6.2447777730926295E-6</v>
      </c>
      <c r="L34" s="91">
        <f>J34/'סכום נכסי הקרן'!$C$42</f>
        <v>5.940327331684722E-7</v>
      </c>
    </row>
    <row r="35" spans="2:12">
      <c r="B35" s="86" t="s">
        <v>2897</v>
      </c>
      <c r="C35" s="87" t="s">
        <v>2916</v>
      </c>
      <c r="D35" s="87">
        <v>10</v>
      </c>
      <c r="E35" s="87" t="s">
        <v>325</v>
      </c>
      <c r="F35" s="87" t="s">
        <v>326</v>
      </c>
      <c r="G35" s="88" t="s">
        <v>136</v>
      </c>
      <c r="H35" s="89"/>
      <c r="I35" s="89"/>
      <c r="J35" s="90">
        <v>21.305640000000004</v>
      </c>
      <c r="K35" s="91">
        <f t="shared" si="0"/>
        <v>1.3532240349218194E-3</v>
      </c>
      <c r="L35" s="91">
        <f>J35/'סכום נכסי הקרן'!$C$42</f>
        <v>1.2872505656126454E-4</v>
      </c>
    </row>
    <row r="36" spans="2:12">
      <c r="B36" s="86" t="s">
        <v>2897</v>
      </c>
      <c r="C36" s="87" t="s">
        <v>2917</v>
      </c>
      <c r="D36" s="87">
        <v>10</v>
      </c>
      <c r="E36" s="87" t="s">
        <v>325</v>
      </c>
      <c r="F36" s="87" t="s">
        <v>326</v>
      </c>
      <c r="G36" s="88" t="s">
        <v>136</v>
      </c>
      <c r="H36" s="89"/>
      <c r="I36" s="89"/>
      <c r="J36" s="90">
        <v>8.2055278000000009E-2</v>
      </c>
      <c r="K36" s="91">
        <f t="shared" si="0"/>
        <v>5.2117267719623347E-6</v>
      </c>
      <c r="L36" s="91">
        <f>J36/'סכום נכסי הקרן'!$C$42</f>
        <v>4.9576404659518729E-7</v>
      </c>
    </row>
    <row r="37" spans="2:12">
      <c r="B37" s="86" t="s">
        <v>2897</v>
      </c>
      <c r="C37" s="87" t="s">
        <v>2918</v>
      </c>
      <c r="D37" s="87">
        <v>10</v>
      </c>
      <c r="E37" s="87" t="s">
        <v>325</v>
      </c>
      <c r="F37" s="87" t="s">
        <v>326</v>
      </c>
      <c r="G37" s="88" t="s">
        <v>141</v>
      </c>
      <c r="H37" s="89"/>
      <c r="I37" s="89"/>
      <c r="J37" s="90">
        <v>7.5332015840000022</v>
      </c>
      <c r="K37" s="91">
        <f t="shared" si="0"/>
        <v>4.7846999401942035E-4</v>
      </c>
      <c r="L37" s="91">
        <f>J37/'סכום נכסי הקרן'!$C$42</f>
        <v>4.5514323906149161E-5</v>
      </c>
    </row>
    <row r="38" spans="2:12">
      <c r="B38" s="86" t="s">
        <v>2897</v>
      </c>
      <c r="C38" s="87" t="s">
        <v>2919</v>
      </c>
      <c r="D38" s="87">
        <v>10</v>
      </c>
      <c r="E38" s="87" t="s">
        <v>325</v>
      </c>
      <c r="F38" s="87" t="s">
        <v>326</v>
      </c>
      <c r="G38" s="88" t="s">
        <v>1733</v>
      </c>
      <c r="H38" s="89"/>
      <c r="I38" s="89"/>
      <c r="J38" s="90">
        <v>0.37611073600000006</v>
      </c>
      <c r="K38" s="91">
        <f t="shared" si="0"/>
        <v>2.3888608262757429E-5</v>
      </c>
      <c r="L38" s="91">
        <f>J38/'סכום נכסי הקרן'!$C$42</f>
        <v>2.2723971570391145E-6</v>
      </c>
    </row>
    <row r="39" spans="2:12">
      <c r="B39" s="86" t="s">
        <v>2897</v>
      </c>
      <c r="C39" s="87" t="s">
        <v>2920</v>
      </c>
      <c r="D39" s="87">
        <v>10</v>
      </c>
      <c r="E39" s="87" t="s">
        <v>325</v>
      </c>
      <c r="F39" s="87" t="s">
        <v>326</v>
      </c>
      <c r="G39" s="88" t="s">
        <v>140</v>
      </c>
      <c r="H39" s="89"/>
      <c r="I39" s="89"/>
      <c r="J39" s="90">
        <v>2.2950323650000004</v>
      </c>
      <c r="K39" s="91">
        <f t="shared" si="0"/>
        <v>1.457685832127768E-4</v>
      </c>
      <c r="L39" s="91">
        <f>J39/'סכום נכסי הקרן'!$C$42</f>
        <v>1.3866195570494843E-5</v>
      </c>
    </row>
    <row r="40" spans="2:12">
      <c r="B40" s="86" t="s">
        <v>2897</v>
      </c>
      <c r="C40" s="87" t="s">
        <v>2921</v>
      </c>
      <c r="D40" s="87">
        <v>10</v>
      </c>
      <c r="E40" s="87" t="s">
        <v>325</v>
      </c>
      <c r="F40" s="87" t="s">
        <v>326</v>
      </c>
      <c r="G40" s="88" t="s">
        <v>132</v>
      </c>
      <c r="H40" s="89"/>
      <c r="I40" s="89"/>
      <c r="J40" s="90">
        <v>10.443952482</v>
      </c>
      <c r="K40" s="91">
        <f t="shared" si="0"/>
        <v>6.6334583322649721E-4</v>
      </c>
      <c r="L40" s="91">
        <f>J40/'סכום נכסי הקרן'!$C$42</f>
        <v>6.310058622827613E-5</v>
      </c>
    </row>
    <row r="41" spans="2:12">
      <c r="B41" s="86" t="s">
        <v>2897</v>
      </c>
      <c r="C41" s="87" t="s">
        <v>2922</v>
      </c>
      <c r="D41" s="87">
        <v>10</v>
      </c>
      <c r="E41" s="87" t="s">
        <v>325</v>
      </c>
      <c r="F41" s="87" t="s">
        <v>326</v>
      </c>
      <c r="G41" s="88" t="s">
        <v>2889</v>
      </c>
      <c r="H41" s="89"/>
      <c r="I41" s="89"/>
      <c r="J41" s="90">
        <v>3.4063410260000007</v>
      </c>
      <c r="K41" s="91">
        <f t="shared" si="0"/>
        <v>2.1635316036145596E-4</v>
      </c>
      <c r="L41" s="91">
        <f>J41/'סכום נכסי הקרן'!$C$42</f>
        <v>2.058053366333074E-5</v>
      </c>
    </row>
    <row r="42" spans="2:12">
      <c r="B42" s="86" t="s">
        <v>2897</v>
      </c>
      <c r="C42" s="87" t="s">
        <v>2923</v>
      </c>
      <c r="D42" s="87">
        <v>10</v>
      </c>
      <c r="E42" s="87" t="s">
        <v>325</v>
      </c>
      <c r="F42" s="87" t="s">
        <v>326</v>
      </c>
      <c r="G42" s="88" t="s">
        <v>132</v>
      </c>
      <c r="H42" s="89"/>
      <c r="I42" s="89"/>
      <c r="J42" s="90">
        <v>2701.52</v>
      </c>
      <c r="K42" s="91">
        <f t="shared" si="0"/>
        <v>0.17158657495489424</v>
      </c>
      <c r="L42" s="91">
        <f>J42/'סכום נכסי הקרן'!$C$42</f>
        <v>1.6322124789557475E-2</v>
      </c>
    </row>
    <row r="43" spans="2:12">
      <c r="B43" s="86" t="s">
        <v>2897</v>
      </c>
      <c r="C43" s="87" t="s">
        <v>2924</v>
      </c>
      <c r="D43" s="87">
        <v>10</v>
      </c>
      <c r="E43" s="87" t="s">
        <v>325</v>
      </c>
      <c r="F43" s="87" t="s">
        <v>326</v>
      </c>
      <c r="G43" s="88" t="s">
        <v>138</v>
      </c>
      <c r="H43" s="89"/>
      <c r="I43" s="89"/>
      <c r="J43" s="90">
        <v>0.130217628</v>
      </c>
      <c r="K43" s="91">
        <f t="shared" si="0"/>
        <v>8.270750091530152E-6</v>
      </c>
      <c r="L43" s="91">
        <f>J43/'סכום נכסי הקרן'!$C$42</f>
        <v>7.8675278140312633E-7</v>
      </c>
    </row>
    <row r="44" spans="2:12">
      <c r="B44" s="86" t="s">
        <v>2900</v>
      </c>
      <c r="C44" s="87" t="s">
        <v>2925</v>
      </c>
      <c r="D44" s="87">
        <v>20</v>
      </c>
      <c r="E44" s="87" t="s">
        <v>325</v>
      </c>
      <c r="F44" s="87" t="s">
        <v>326</v>
      </c>
      <c r="G44" s="88" t="s">
        <v>135</v>
      </c>
      <c r="H44" s="89"/>
      <c r="I44" s="89"/>
      <c r="J44" s="90">
        <v>3.7998790000000004E-3</v>
      </c>
      <c r="K44" s="91">
        <f t="shared" si="0"/>
        <v>2.4134865662776092E-7</v>
      </c>
      <c r="L44" s="91">
        <f>J44/'סכום נכסי הקרן'!$C$42</f>
        <v>2.2958223231076905E-8</v>
      </c>
    </row>
    <row r="45" spans="2:12">
      <c r="B45" s="86" t="s">
        <v>2900</v>
      </c>
      <c r="C45" s="87" t="s">
        <v>2926</v>
      </c>
      <c r="D45" s="87">
        <v>20</v>
      </c>
      <c r="E45" s="87" t="s">
        <v>325</v>
      </c>
      <c r="F45" s="87" t="s">
        <v>326</v>
      </c>
      <c r="G45" s="88" t="s">
        <v>134</v>
      </c>
      <c r="H45" s="89"/>
      <c r="I45" s="89"/>
      <c r="J45" s="90">
        <v>1.1679034000000001E-2</v>
      </c>
      <c r="K45" s="91">
        <f t="shared" si="0"/>
        <v>7.4179182195273717E-7</v>
      </c>
      <c r="L45" s="91">
        <f>J45/'סכום נכסי הקרן'!$C$42</f>
        <v>7.0562738891248117E-8</v>
      </c>
    </row>
    <row r="46" spans="2:12">
      <c r="B46" s="86" t="s">
        <v>2900</v>
      </c>
      <c r="C46" s="87" t="s">
        <v>2927</v>
      </c>
      <c r="D46" s="87">
        <v>20</v>
      </c>
      <c r="E46" s="87" t="s">
        <v>325</v>
      </c>
      <c r="F46" s="87" t="s">
        <v>326</v>
      </c>
      <c r="G46" s="88" t="s">
        <v>141</v>
      </c>
      <c r="H46" s="89"/>
      <c r="I46" s="89"/>
      <c r="J46" s="90">
        <v>3.0765000000000008E-5</v>
      </c>
      <c r="K46" s="91">
        <f t="shared" si="0"/>
        <v>1.9540336471643087E-9</v>
      </c>
      <c r="L46" s="91">
        <f>J46/'סכום נכסי הקרן'!$C$42</f>
        <v>1.8587690231822674E-10</v>
      </c>
    </row>
    <row r="47" spans="2:12">
      <c r="B47" s="86" t="s">
        <v>2900</v>
      </c>
      <c r="C47" s="87" t="s">
        <v>2928</v>
      </c>
      <c r="D47" s="87">
        <v>20</v>
      </c>
      <c r="E47" s="87" t="s">
        <v>325</v>
      </c>
      <c r="F47" s="87" t="s">
        <v>326</v>
      </c>
      <c r="G47" s="88" t="s">
        <v>132</v>
      </c>
      <c r="H47" s="89"/>
      <c r="I47" s="89"/>
      <c r="J47" s="90">
        <v>814.96572992400013</v>
      </c>
      <c r="K47" s="91">
        <f t="shared" si="0"/>
        <v>5.1762407201603008E-2</v>
      </c>
      <c r="L47" s="91">
        <f>J47/'סכום נכסי הקרן'!$C$42</f>
        <v>4.9238844587611141E-3</v>
      </c>
    </row>
    <row r="48" spans="2:12">
      <c r="B48" s="86" t="s">
        <v>2900</v>
      </c>
      <c r="C48" s="87" t="s">
        <v>2929</v>
      </c>
      <c r="D48" s="87">
        <v>20</v>
      </c>
      <c r="E48" s="87" t="s">
        <v>325</v>
      </c>
      <c r="F48" s="87" t="s">
        <v>326</v>
      </c>
      <c r="G48" s="88" t="s">
        <v>138</v>
      </c>
      <c r="H48" s="89"/>
      <c r="I48" s="89"/>
      <c r="J48" s="90">
        <v>2.8300000000000003E-7</v>
      </c>
      <c r="K48" s="91">
        <f t="shared" si="0"/>
        <v>1.7974695990492419E-11</v>
      </c>
      <c r="L48" s="91">
        <f>J48/'סכום נכסי הקרן'!$C$42</f>
        <v>1.7098379117847605E-12</v>
      </c>
    </row>
    <row r="49" spans="2:12">
      <c r="B49" s="86" t="s">
        <v>2900</v>
      </c>
      <c r="C49" s="87" t="s">
        <v>2930</v>
      </c>
      <c r="D49" s="87">
        <v>20</v>
      </c>
      <c r="E49" s="87" t="s">
        <v>325</v>
      </c>
      <c r="F49" s="87" t="s">
        <v>326</v>
      </c>
      <c r="G49" s="88" t="s">
        <v>134</v>
      </c>
      <c r="H49" s="89"/>
      <c r="I49" s="89"/>
      <c r="J49" s="90">
        <v>0.26825377200000006</v>
      </c>
      <c r="K49" s="91">
        <f t="shared" si="0"/>
        <v>1.7038091872801652E-5</v>
      </c>
      <c r="L49" s="91">
        <f>J49/'סכום נכסי הקרן'!$C$42</f>
        <v>1.6207437079323862E-6</v>
      </c>
    </row>
    <row r="50" spans="2:12">
      <c r="B50" s="86" t="s">
        <v>2900</v>
      </c>
      <c r="C50" s="87" t="s">
        <v>2931</v>
      </c>
      <c r="D50" s="87">
        <v>20</v>
      </c>
      <c r="E50" s="87" t="s">
        <v>325</v>
      </c>
      <c r="F50" s="87" t="s">
        <v>326</v>
      </c>
      <c r="G50" s="88" t="s">
        <v>140</v>
      </c>
      <c r="H50" s="89"/>
      <c r="I50" s="89"/>
      <c r="J50" s="90">
        <v>0.25755439000000008</v>
      </c>
      <c r="K50" s="91">
        <f t="shared" si="0"/>
        <v>1.6358522477974281E-5</v>
      </c>
      <c r="L50" s="91">
        <f>J50/'סכום נכסי הקרן'!$C$42</f>
        <v>1.55609985995971E-6</v>
      </c>
    </row>
    <row r="51" spans="2:12">
      <c r="B51" s="86" t="s">
        <v>2900</v>
      </c>
      <c r="C51" s="87" t="s">
        <v>2932</v>
      </c>
      <c r="D51" s="87">
        <v>20</v>
      </c>
      <c r="E51" s="87" t="s">
        <v>325</v>
      </c>
      <c r="F51" s="87" t="s">
        <v>326</v>
      </c>
      <c r="G51" s="88" t="s">
        <v>136</v>
      </c>
      <c r="H51" s="89"/>
      <c r="I51" s="89"/>
      <c r="J51" s="90">
        <v>3.7275590000000009E-3</v>
      </c>
      <c r="K51" s="91">
        <f t="shared" si="0"/>
        <v>2.3675526435202804E-7</v>
      </c>
      <c r="L51" s="91">
        <f>J51/'סכום נכסי הקרן'!$C$42</f>
        <v>2.2521278079909862E-8</v>
      </c>
    </row>
    <row r="52" spans="2:12">
      <c r="B52" s="93"/>
      <c r="C52" s="93"/>
      <c r="D52" s="93"/>
      <c r="E52" s="94"/>
      <c r="F52" s="94"/>
      <c r="G52" s="94"/>
      <c r="H52" s="94"/>
      <c r="I52" s="94"/>
      <c r="J52" s="94"/>
      <c r="K52" s="94"/>
      <c r="L52" s="94"/>
    </row>
    <row r="53" spans="2:12">
      <c r="B53" s="79" t="s">
        <v>198</v>
      </c>
      <c r="C53" s="80"/>
      <c r="D53" s="80"/>
      <c r="E53" s="80"/>
      <c r="F53" s="80"/>
      <c r="G53" s="81"/>
      <c r="H53" s="82"/>
      <c r="I53" s="82"/>
      <c r="J53" s="83">
        <f>J54</f>
        <v>417.11678686700009</v>
      </c>
      <c r="K53" s="84">
        <f>IFERROR(J53/$J$10,0)</f>
        <v>2.6493100482209705E-2</v>
      </c>
      <c r="L53" s="84">
        <f>J53/'סכום נכסי הקרן'!$C$42</f>
        <v>2.5201487485054432E-3</v>
      </c>
    </row>
    <row r="54" spans="2:12">
      <c r="B54" s="85" t="s">
        <v>44</v>
      </c>
      <c r="C54" s="87"/>
      <c r="D54" s="87"/>
      <c r="E54" s="87"/>
      <c r="F54" s="87"/>
      <c r="G54" s="88"/>
      <c r="H54" s="89"/>
      <c r="I54" s="89"/>
      <c r="J54" s="90">
        <f>SUM(J55:J57)</f>
        <v>417.11678686700009</v>
      </c>
      <c r="K54" s="91">
        <f>IFERROR(J54/$J$10,0)</f>
        <v>2.6493100482209705E-2</v>
      </c>
      <c r="L54" s="91">
        <f>J54/'סכום נכסי הקרן'!$C$42</f>
        <v>2.5201487485054432E-3</v>
      </c>
    </row>
    <row r="55" spans="2:12">
      <c r="B55" s="86" t="s">
        <v>2933</v>
      </c>
      <c r="C55" s="87" t="s">
        <v>2934</v>
      </c>
      <c r="D55" s="87">
        <v>85</v>
      </c>
      <c r="E55" s="87" t="s">
        <v>946</v>
      </c>
      <c r="F55" s="87" t="s">
        <v>902</v>
      </c>
      <c r="G55" s="88" t="s">
        <v>141</v>
      </c>
      <c r="H55" s="89"/>
      <c r="I55" s="89"/>
      <c r="J55" s="90">
        <v>16.408099368999999</v>
      </c>
      <c r="K55" s="91">
        <f>IFERROR(J55/$J$10,0)</f>
        <v>1.0421575898924573E-3</v>
      </c>
      <c r="L55" s="91">
        <f>J55/'סכום נכסי הקרן'!$C$42</f>
        <v>9.9134948273667139E-5</v>
      </c>
    </row>
    <row r="56" spans="2:12">
      <c r="B56" s="86" t="s">
        <v>2933</v>
      </c>
      <c r="C56" s="87" t="s">
        <v>2935</v>
      </c>
      <c r="D56" s="87">
        <v>85</v>
      </c>
      <c r="E56" s="87" t="s">
        <v>946</v>
      </c>
      <c r="F56" s="87" t="s">
        <v>902</v>
      </c>
      <c r="G56" s="88" t="s">
        <v>134</v>
      </c>
      <c r="H56" s="89"/>
      <c r="I56" s="89"/>
      <c r="J56" s="90">
        <v>60.160822356000004</v>
      </c>
      <c r="K56" s="91">
        <f>IFERROR(J56/$J$10,0)</f>
        <v>3.8211042133820487E-3</v>
      </c>
      <c r="L56" s="91">
        <f>J56/'סכום נכסי הקרן'!$C$42</f>
        <v>3.6348146596620841E-4</v>
      </c>
    </row>
    <row r="57" spans="2:12">
      <c r="B57" s="86" t="s">
        <v>2933</v>
      </c>
      <c r="C57" s="87" t="s">
        <v>2936</v>
      </c>
      <c r="D57" s="87">
        <v>85</v>
      </c>
      <c r="E57" s="87" t="s">
        <v>946</v>
      </c>
      <c r="F57" s="87" t="s">
        <v>902</v>
      </c>
      <c r="G57" s="88" t="s">
        <v>132</v>
      </c>
      <c r="H57" s="89"/>
      <c r="I57" s="89"/>
      <c r="J57" s="90">
        <v>340.54786514200009</v>
      </c>
      <c r="K57" s="91">
        <f>IFERROR(J57/$J$10,0)</f>
        <v>2.1629838678935198E-2</v>
      </c>
      <c r="L57" s="91">
        <f>J57/'סכום נכסי הקרן'!$C$42</f>
        <v>2.0575323342655674E-3</v>
      </c>
    </row>
    <row r="58" spans="2:12">
      <c r="B58" s="93"/>
      <c r="C58" s="93"/>
      <c r="D58" s="93"/>
      <c r="E58" s="94"/>
      <c r="F58" s="94"/>
      <c r="G58" s="94"/>
      <c r="H58" s="94"/>
      <c r="I58" s="94"/>
      <c r="J58" s="94"/>
      <c r="K58" s="94"/>
      <c r="L58" s="94"/>
    </row>
    <row r="59" spans="2:12">
      <c r="B59" s="93"/>
      <c r="C59" s="93"/>
      <c r="D59" s="93"/>
      <c r="E59" s="94"/>
      <c r="F59" s="94"/>
      <c r="G59" s="94"/>
      <c r="H59" s="94"/>
      <c r="I59" s="94"/>
      <c r="J59" s="94"/>
      <c r="K59" s="94"/>
      <c r="L59" s="94"/>
    </row>
    <row r="60" spans="2:12">
      <c r="B60" s="93"/>
      <c r="C60" s="93"/>
      <c r="D60" s="93"/>
      <c r="E60" s="94"/>
      <c r="F60" s="94"/>
      <c r="G60" s="94"/>
      <c r="H60" s="94"/>
      <c r="I60" s="94"/>
      <c r="J60" s="94"/>
      <c r="K60" s="94"/>
      <c r="L60" s="94"/>
    </row>
    <row r="61" spans="2:12">
      <c r="B61" s="86"/>
      <c r="C61" s="87"/>
      <c r="D61" s="87"/>
      <c r="E61" s="87"/>
      <c r="F61" s="87"/>
      <c r="G61" s="88"/>
      <c r="H61" s="89"/>
      <c r="I61" s="89"/>
      <c r="J61" s="90"/>
      <c r="K61" s="91"/>
      <c r="L61" s="91"/>
    </row>
    <row r="62" spans="2:12">
      <c r="B62" s="86"/>
      <c r="C62" s="87"/>
      <c r="D62" s="87"/>
      <c r="E62" s="87"/>
      <c r="F62" s="87"/>
      <c r="G62" s="88"/>
      <c r="H62" s="89"/>
      <c r="I62" s="89"/>
      <c r="J62" s="90"/>
      <c r="K62" s="91"/>
      <c r="L62" s="91"/>
    </row>
    <row r="63" spans="2:12">
      <c r="B63" s="86"/>
      <c r="C63" s="87"/>
      <c r="D63" s="87"/>
      <c r="E63" s="87"/>
      <c r="F63" s="87"/>
      <c r="G63" s="88"/>
      <c r="H63" s="89"/>
      <c r="I63" s="89"/>
      <c r="J63" s="90"/>
      <c r="K63" s="91"/>
      <c r="L63" s="91"/>
    </row>
    <row r="64" spans="2:12">
      <c r="B64" s="86"/>
      <c r="C64" s="87"/>
      <c r="D64" s="87"/>
      <c r="E64" s="87"/>
      <c r="F64" s="87"/>
      <c r="G64" s="88"/>
      <c r="H64" s="89"/>
      <c r="I64" s="89"/>
      <c r="J64" s="90"/>
      <c r="K64" s="91"/>
      <c r="L64" s="91"/>
    </row>
    <row r="65" spans="2:12">
      <c r="B65" s="86"/>
      <c r="C65" s="87"/>
      <c r="D65" s="87"/>
      <c r="E65" s="87"/>
      <c r="F65" s="87"/>
      <c r="G65" s="88"/>
      <c r="H65" s="89"/>
      <c r="I65" s="89"/>
      <c r="J65" s="90"/>
      <c r="K65" s="91"/>
      <c r="L65" s="91"/>
    </row>
    <row r="66" spans="2:12">
      <c r="B66" s="86"/>
      <c r="C66" s="87"/>
      <c r="D66" s="87"/>
      <c r="E66" s="87"/>
      <c r="F66" s="87"/>
      <c r="G66" s="88"/>
      <c r="H66" s="89"/>
      <c r="I66" s="89"/>
      <c r="J66" s="90"/>
      <c r="K66" s="91"/>
      <c r="L66" s="91"/>
    </row>
    <row r="67" spans="2:12">
      <c r="B67" s="86"/>
      <c r="C67" s="87"/>
      <c r="D67" s="87"/>
      <c r="E67" s="87"/>
      <c r="F67" s="87"/>
      <c r="G67" s="88"/>
      <c r="H67" s="89"/>
      <c r="I67" s="89"/>
      <c r="J67" s="90"/>
      <c r="K67" s="91"/>
      <c r="L67" s="91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5" t="s">
        <v>222</v>
      </c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6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1"/>
      <c r="C506" s="1"/>
      <c r="D506" s="1"/>
    </row>
    <row r="507" spans="2:12">
      <c r="B507" s="1"/>
      <c r="C507" s="1"/>
      <c r="D507" s="1"/>
    </row>
    <row r="508" spans="2:12">
      <c r="B508" s="1"/>
      <c r="C508" s="1"/>
      <c r="D508" s="1"/>
    </row>
    <row r="509" spans="2:12">
      <c r="B509" s="1"/>
      <c r="C509" s="1"/>
      <c r="D509" s="1"/>
    </row>
    <row r="510" spans="2:12">
      <c r="B510" s="1"/>
      <c r="C510" s="1"/>
      <c r="D510" s="1"/>
    </row>
    <row r="511" spans="2:12">
      <c r="B511" s="1"/>
      <c r="C511" s="1"/>
      <c r="D511" s="1"/>
    </row>
    <row r="512" spans="2:12">
      <c r="B512" s="1"/>
      <c r="C512" s="1"/>
      <c r="D512" s="1"/>
    </row>
    <row r="513" spans="4:5" s="1" customFormat="1"/>
    <row r="514" spans="4:5" s="1" customFormat="1"/>
    <row r="515" spans="4:5" s="1" customFormat="1"/>
    <row r="516" spans="4:5" s="1" customFormat="1"/>
    <row r="517" spans="4:5" s="1" customFormat="1">
      <c r="D517" s="2"/>
      <c r="E517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15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3.42578125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12152</v>
      </c>
    </row>
    <row r="6" spans="2:11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ht="26.25" customHeight="1">
      <c r="B7" s="149" t="s">
        <v>101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1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51</v>
      </c>
      <c r="C11" s="74"/>
      <c r="D11" s="75"/>
      <c r="E11" s="75"/>
      <c r="F11" s="97"/>
      <c r="G11" s="77"/>
      <c r="H11" s="98"/>
      <c r="I11" s="77">
        <v>-934.50704510300034</v>
      </c>
      <c r="J11" s="78">
        <f>IFERROR(I11/$I$11,0)</f>
        <v>1</v>
      </c>
      <c r="K11" s="78">
        <f>I11/'סכום נכסי הקרן'!$C$42</f>
        <v>-5.6461327722510989E-3</v>
      </c>
    </row>
    <row r="12" spans="2:11" ht="19.5" customHeight="1">
      <c r="B12" s="79" t="s">
        <v>34</v>
      </c>
      <c r="C12" s="80"/>
      <c r="D12" s="81"/>
      <c r="E12" s="81"/>
      <c r="F12" s="99"/>
      <c r="G12" s="83"/>
      <c r="H12" s="100"/>
      <c r="I12" s="83">
        <v>-977.70576916500011</v>
      </c>
      <c r="J12" s="84">
        <f t="shared" ref="J12:J75" si="0">IFERROR(I12/$I$11,0)</f>
        <v>1.0462262155094171</v>
      </c>
      <c r="K12" s="84">
        <f>I12/'סכום נכסי הקרן'!$C$42</f>
        <v>-5.9071321225759605E-3</v>
      </c>
    </row>
    <row r="13" spans="2:11">
      <c r="B13" s="85" t="s">
        <v>191</v>
      </c>
      <c r="C13" s="80"/>
      <c r="D13" s="81"/>
      <c r="E13" s="81"/>
      <c r="F13" s="99"/>
      <c r="G13" s="83"/>
      <c r="H13" s="100"/>
      <c r="I13" s="83">
        <v>9.4033132260000016</v>
      </c>
      <c r="J13" s="84">
        <f t="shared" si="0"/>
        <v>-1.0062324596989613E-2</v>
      </c>
      <c r="K13" s="84">
        <f>I13/'סכום נכסי הקרן'!$C$42</f>
        <v>5.6813220672091378E-5</v>
      </c>
    </row>
    <row r="14" spans="2:11">
      <c r="B14" s="86" t="s">
        <v>2222</v>
      </c>
      <c r="C14" s="87" t="s">
        <v>2223</v>
      </c>
      <c r="D14" s="88" t="s">
        <v>680</v>
      </c>
      <c r="E14" s="88" t="s">
        <v>133</v>
      </c>
      <c r="F14" s="101">
        <v>44952</v>
      </c>
      <c r="G14" s="90">
        <v>26947.122818000003</v>
      </c>
      <c r="H14" s="102">
        <v>-35.132581999999999</v>
      </c>
      <c r="I14" s="90">
        <v>-9.4672200170000007</v>
      </c>
      <c r="J14" s="91">
        <f t="shared" si="0"/>
        <v>1.0130710160624347E-2</v>
      </c>
      <c r="K14" s="91">
        <f>I14/'סכום נכסי הקרן'!$C$42</f>
        <v>-5.7199334644078323E-5</v>
      </c>
    </row>
    <row r="15" spans="2:11">
      <c r="B15" s="86" t="s">
        <v>1168</v>
      </c>
      <c r="C15" s="87" t="s">
        <v>2224</v>
      </c>
      <c r="D15" s="88" t="s">
        <v>680</v>
      </c>
      <c r="E15" s="88" t="s">
        <v>133</v>
      </c>
      <c r="F15" s="101">
        <v>44952</v>
      </c>
      <c r="G15" s="90">
        <v>44850.200272000002</v>
      </c>
      <c r="H15" s="102">
        <v>-6.1673660000000003</v>
      </c>
      <c r="I15" s="90">
        <v>-2.7660761170000003</v>
      </c>
      <c r="J15" s="91">
        <f t="shared" si="0"/>
        <v>2.9599307265737377E-3</v>
      </c>
      <c r="K15" s="91">
        <f>I15/'סכום נכסי הקרן'!$C$42</f>
        <v>-1.6712161878900985E-5</v>
      </c>
    </row>
    <row r="16" spans="2:11" s="6" customFormat="1">
      <c r="B16" s="86" t="s">
        <v>1181</v>
      </c>
      <c r="C16" s="87" t="s">
        <v>2225</v>
      </c>
      <c r="D16" s="88" t="s">
        <v>680</v>
      </c>
      <c r="E16" s="88" t="s">
        <v>133</v>
      </c>
      <c r="F16" s="101">
        <v>44882</v>
      </c>
      <c r="G16" s="90">
        <v>12123.391724000001</v>
      </c>
      <c r="H16" s="102">
        <v>1.585175</v>
      </c>
      <c r="I16" s="90">
        <v>0.19217700200000001</v>
      </c>
      <c r="J16" s="91">
        <f t="shared" si="0"/>
        <v>-2.0564532178440504E-4</v>
      </c>
      <c r="K16" s="91">
        <f>I16/'סכום נכסי הקרן'!$C$42</f>
        <v>1.1611007907870521E-6</v>
      </c>
    </row>
    <row r="17" spans="2:11" s="6" customFormat="1">
      <c r="B17" s="86" t="s">
        <v>1181</v>
      </c>
      <c r="C17" s="87" t="s">
        <v>2226</v>
      </c>
      <c r="D17" s="88" t="s">
        <v>680</v>
      </c>
      <c r="E17" s="88" t="s">
        <v>133</v>
      </c>
      <c r="F17" s="101">
        <v>44965</v>
      </c>
      <c r="G17" s="90">
        <v>12603.740975999999</v>
      </c>
      <c r="H17" s="102">
        <v>2.1349860000000001</v>
      </c>
      <c r="I17" s="90">
        <v>0.26908814200000009</v>
      </c>
      <c r="J17" s="91">
        <f t="shared" si="0"/>
        <v>-2.8794661678590287E-4</v>
      </c>
      <c r="K17" s="91">
        <f>I17/'סכום נכסי הקרן'!$C$42</f>
        <v>1.6257848296937146E-6</v>
      </c>
    </row>
    <row r="18" spans="2:11" s="6" customFormat="1">
      <c r="B18" s="86" t="s">
        <v>1296</v>
      </c>
      <c r="C18" s="87" t="s">
        <v>2227</v>
      </c>
      <c r="D18" s="88" t="s">
        <v>680</v>
      </c>
      <c r="E18" s="88" t="s">
        <v>133</v>
      </c>
      <c r="F18" s="101">
        <v>44965</v>
      </c>
      <c r="G18" s="90">
        <v>10778.636460000002</v>
      </c>
      <c r="H18" s="102">
        <v>19.151985</v>
      </c>
      <c r="I18" s="90">
        <v>2.0643228430000002</v>
      </c>
      <c r="J18" s="91">
        <f t="shared" si="0"/>
        <v>-2.2089965547263187E-3</v>
      </c>
      <c r="K18" s="91">
        <f>I18/'סכום נכסי הקרן'!$C$42</f>
        <v>1.2472287841430036E-5</v>
      </c>
    </row>
    <row r="19" spans="2:11">
      <c r="B19" s="86" t="s">
        <v>1296</v>
      </c>
      <c r="C19" s="87" t="s">
        <v>2228</v>
      </c>
      <c r="D19" s="88" t="s">
        <v>680</v>
      </c>
      <c r="E19" s="88" t="s">
        <v>133</v>
      </c>
      <c r="F19" s="101">
        <v>44952</v>
      </c>
      <c r="G19" s="90">
        <v>31032.647748000003</v>
      </c>
      <c r="H19" s="102">
        <v>31.591823000000002</v>
      </c>
      <c r="I19" s="90">
        <v>9.8037791390000013</v>
      </c>
      <c r="J19" s="91">
        <f t="shared" si="0"/>
        <v>-1.0490856318712332E-2</v>
      </c>
      <c r="K19" s="91">
        <f>I19/'סכום נכסי הקרן'!$C$42</f>
        <v>5.9232767670059212E-5</v>
      </c>
    </row>
    <row r="20" spans="2:11">
      <c r="B20" s="86" t="s">
        <v>1194</v>
      </c>
      <c r="C20" s="87" t="s">
        <v>2229</v>
      </c>
      <c r="D20" s="88" t="s">
        <v>680</v>
      </c>
      <c r="E20" s="88" t="s">
        <v>133</v>
      </c>
      <c r="F20" s="101">
        <v>45091</v>
      </c>
      <c r="G20" s="90">
        <v>26406.685270000005</v>
      </c>
      <c r="H20" s="102">
        <v>14.614584000000001</v>
      </c>
      <c r="I20" s="90">
        <v>3.8592272870000013</v>
      </c>
      <c r="J20" s="91">
        <f t="shared" si="0"/>
        <v>-4.1296930903015738E-3</v>
      </c>
      <c r="K20" s="91">
        <f>I20/'סכום נכסי הקרן'!$C$42</f>
        <v>2.3316795496490628E-5</v>
      </c>
    </row>
    <row r="21" spans="2:11">
      <c r="B21" s="86" t="s">
        <v>1213</v>
      </c>
      <c r="C21" s="87" t="s">
        <v>2230</v>
      </c>
      <c r="D21" s="88" t="s">
        <v>680</v>
      </c>
      <c r="E21" s="88" t="s">
        <v>133</v>
      </c>
      <c r="F21" s="101">
        <v>44917</v>
      </c>
      <c r="G21" s="90">
        <v>42690.98700500001</v>
      </c>
      <c r="H21" s="102">
        <v>4.195055</v>
      </c>
      <c r="I21" s="90">
        <v>1.7909102230000002</v>
      </c>
      <c r="J21" s="91">
        <f t="shared" si="0"/>
        <v>-1.9164223880223483E-3</v>
      </c>
      <c r="K21" s="91">
        <f>I21/'סכום נכסי הקרן'!$C$42</f>
        <v>1.0820375250488692E-5</v>
      </c>
    </row>
    <row r="22" spans="2:11">
      <c r="B22" s="86" t="s">
        <v>1213</v>
      </c>
      <c r="C22" s="87" t="s">
        <v>2231</v>
      </c>
      <c r="D22" s="88" t="s">
        <v>680</v>
      </c>
      <c r="E22" s="88" t="s">
        <v>133</v>
      </c>
      <c r="F22" s="101">
        <v>45043</v>
      </c>
      <c r="G22" s="90">
        <v>35182.938840000003</v>
      </c>
      <c r="H22" s="102">
        <v>10.394539999999999</v>
      </c>
      <c r="I22" s="90">
        <v>3.6571047240000003</v>
      </c>
      <c r="J22" s="91">
        <f t="shared" si="0"/>
        <v>-3.9134051938548185E-3</v>
      </c>
      <c r="K22" s="91">
        <f>I22/'סכום נכסי הקרן'!$C$42</f>
        <v>2.2095605316121352E-5</v>
      </c>
    </row>
    <row r="23" spans="2:11">
      <c r="B23" s="92"/>
      <c r="C23" s="87"/>
      <c r="D23" s="87"/>
      <c r="E23" s="87"/>
      <c r="F23" s="87"/>
      <c r="G23" s="90"/>
      <c r="H23" s="102"/>
      <c r="I23" s="87"/>
      <c r="J23" s="91"/>
      <c r="K23" s="87"/>
    </row>
    <row r="24" spans="2:11">
      <c r="B24" s="85" t="s">
        <v>2211</v>
      </c>
      <c r="C24" s="80"/>
      <c r="D24" s="81"/>
      <c r="E24" s="81"/>
      <c r="F24" s="99"/>
      <c r="G24" s="83"/>
      <c r="H24" s="100"/>
      <c r="I24" s="83">
        <v>-1168.5031396640002</v>
      </c>
      <c r="J24" s="84">
        <f t="shared" si="0"/>
        <v>1.2503952172294315</v>
      </c>
      <c r="K24" s="84">
        <f>I24/'סכום נכסי הקרן'!$C$42</f>
        <v>-7.0598974142651247E-3</v>
      </c>
    </row>
    <row r="25" spans="2:11">
      <c r="B25" s="86" t="s">
        <v>2232</v>
      </c>
      <c r="C25" s="87" t="s">
        <v>2233</v>
      </c>
      <c r="D25" s="88" t="s">
        <v>680</v>
      </c>
      <c r="E25" s="88" t="s">
        <v>132</v>
      </c>
      <c r="F25" s="101">
        <v>44951</v>
      </c>
      <c r="G25" s="90">
        <v>36000.96675</v>
      </c>
      <c r="H25" s="102">
        <v>-15.460433999999999</v>
      </c>
      <c r="I25" s="90">
        <v>-5.5659056109999998</v>
      </c>
      <c r="J25" s="91">
        <f t="shared" si="0"/>
        <v>5.9559803643711769E-3</v>
      </c>
      <c r="K25" s="91">
        <f>I25/'סכום נכסי הקרן'!$C$42</f>
        <v>-3.3628255926160144E-5</v>
      </c>
    </row>
    <row r="26" spans="2:11">
      <c r="B26" s="86" t="s">
        <v>2232</v>
      </c>
      <c r="C26" s="87" t="s">
        <v>2234</v>
      </c>
      <c r="D26" s="88" t="s">
        <v>680</v>
      </c>
      <c r="E26" s="88" t="s">
        <v>132</v>
      </c>
      <c r="F26" s="101">
        <v>44951</v>
      </c>
      <c r="G26" s="90">
        <v>13817.694300000001</v>
      </c>
      <c r="H26" s="102">
        <v>-15.460433999999999</v>
      </c>
      <c r="I26" s="90">
        <v>-2.1362754710000003</v>
      </c>
      <c r="J26" s="91">
        <f t="shared" si="0"/>
        <v>2.2859918308743648E-3</v>
      </c>
      <c r="K26" s="91">
        <f>I26/'סכום נכסי הקרן'!$C$42</f>
        <v>-1.2907013393398041E-5</v>
      </c>
    </row>
    <row r="27" spans="2:11">
      <c r="B27" s="86" t="s">
        <v>2235</v>
      </c>
      <c r="C27" s="87" t="s">
        <v>2236</v>
      </c>
      <c r="D27" s="88" t="s">
        <v>680</v>
      </c>
      <c r="E27" s="88" t="s">
        <v>132</v>
      </c>
      <c r="F27" s="101">
        <v>44951</v>
      </c>
      <c r="G27" s="90">
        <v>41143.962000000007</v>
      </c>
      <c r="H27" s="102">
        <v>-15.460433999999999</v>
      </c>
      <c r="I27" s="90">
        <v>-6.3610349860000008</v>
      </c>
      <c r="J27" s="91">
        <f t="shared" si="0"/>
        <v>6.8068347042786548E-3</v>
      </c>
      <c r="K27" s="91">
        <f>I27/'סכום נכסי הקרן'!$C$42</f>
        <v>-3.8432292499123827E-5</v>
      </c>
    </row>
    <row r="28" spans="2:11">
      <c r="B28" s="86" t="s">
        <v>2237</v>
      </c>
      <c r="C28" s="87" t="s">
        <v>2238</v>
      </c>
      <c r="D28" s="88" t="s">
        <v>680</v>
      </c>
      <c r="E28" s="88" t="s">
        <v>132</v>
      </c>
      <c r="F28" s="101">
        <v>44951</v>
      </c>
      <c r="G28" s="90">
        <v>250326.68311000004</v>
      </c>
      <c r="H28" s="102">
        <v>-15.408134</v>
      </c>
      <c r="I28" s="90">
        <v>-38.570670730000003</v>
      </c>
      <c r="J28" s="91">
        <f t="shared" si="0"/>
        <v>4.1273814822603914E-2</v>
      </c>
      <c r="K28" s="91">
        <f>I28/'סכום נכסי הקרן'!$C$42</f>
        <v>-2.3303743850572716E-4</v>
      </c>
    </row>
    <row r="29" spans="2:11">
      <c r="B29" s="86" t="s">
        <v>2237</v>
      </c>
      <c r="C29" s="87" t="s">
        <v>2239</v>
      </c>
      <c r="D29" s="88" t="s">
        <v>680</v>
      </c>
      <c r="E29" s="88" t="s">
        <v>132</v>
      </c>
      <c r="F29" s="101">
        <v>44951</v>
      </c>
      <c r="G29" s="90">
        <v>77179.888688000021</v>
      </c>
      <c r="H29" s="102">
        <v>-15.408134</v>
      </c>
      <c r="I29" s="90">
        <v>-11.891980659000003</v>
      </c>
      <c r="J29" s="91">
        <f t="shared" si="0"/>
        <v>1.2725405037143709E-2</v>
      </c>
      <c r="K29" s="91">
        <f>I29/'סכום נכסי הקרן'!$C$42</f>
        <v>-7.1849326420386309E-5</v>
      </c>
    </row>
    <row r="30" spans="2:11">
      <c r="B30" s="86" t="s">
        <v>2240</v>
      </c>
      <c r="C30" s="87" t="s">
        <v>2241</v>
      </c>
      <c r="D30" s="88" t="s">
        <v>680</v>
      </c>
      <c r="E30" s="88" t="s">
        <v>132</v>
      </c>
      <c r="F30" s="101">
        <v>44950</v>
      </c>
      <c r="G30" s="90">
        <v>41728.601880000009</v>
      </c>
      <c r="H30" s="102">
        <v>-14.7034</v>
      </c>
      <c r="I30" s="90">
        <v>-6.1355232240000008</v>
      </c>
      <c r="J30" s="91">
        <f t="shared" si="0"/>
        <v>6.5655184261599123E-3</v>
      </c>
      <c r="K30" s="91">
        <f>I30/'סכום נכסי הקרן'!$C$42</f>
        <v>-3.7069788752759938E-5</v>
      </c>
    </row>
    <row r="31" spans="2:11">
      <c r="B31" s="86" t="s">
        <v>2242</v>
      </c>
      <c r="C31" s="87" t="s">
        <v>2243</v>
      </c>
      <c r="D31" s="88" t="s">
        <v>680</v>
      </c>
      <c r="E31" s="88" t="s">
        <v>132</v>
      </c>
      <c r="F31" s="101">
        <v>44950</v>
      </c>
      <c r="G31" s="90">
        <v>62196.991740000005</v>
      </c>
      <c r="H31" s="102">
        <v>-14.572735</v>
      </c>
      <c r="I31" s="90">
        <v>-9.0638026330000017</v>
      </c>
      <c r="J31" s="91">
        <f t="shared" si="0"/>
        <v>9.6990201202827742E-3</v>
      </c>
      <c r="K31" s="91">
        <f>I31/'סכום נכסי הקרן'!$C$42</f>
        <v>-5.4761955359851362E-5</v>
      </c>
    </row>
    <row r="32" spans="2:11">
      <c r="B32" s="86" t="s">
        <v>2244</v>
      </c>
      <c r="C32" s="87" t="s">
        <v>2245</v>
      </c>
      <c r="D32" s="88" t="s">
        <v>680</v>
      </c>
      <c r="E32" s="88" t="s">
        <v>132</v>
      </c>
      <c r="F32" s="101">
        <v>44950</v>
      </c>
      <c r="G32" s="90">
        <v>36283.753800000006</v>
      </c>
      <c r="H32" s="102">
        <v>-14.565866</v>
      </c>
      <c r="I32" s="90">
        <v>-5.2850429170000011</v>
      </c>
      <c r="J32" s="91">
        <f t="shared" si="0"/>
        <v>5.6554340009469803E-3</v>
      </c>
      <c r="K32" s="91">
        <f>I32/'סכום נכסי הקרן'!$C$42</f>
        <v>-3.1931331254049896E-5</v>
      </c>
    </row>
    <row r="33" spans="2:11">
      <c r="B33" s="86" t="s">
        <v>2246</v>
      </c>
      <c r="C33" s="87" t="s">
        <v>2247</v>
      </c>
      <c r="D33" s="88" t="s">
        <v>680</v>
      </c>
      <c r="E33" s="88" t="s">
        <v>132</v>
      </c>
      <c r="F33" s="101">
        <v>44952</v>
      </c>
      <c r="G33" s="90">
        <v>48770.635512000008</v>
      </c>
      <c r="H33" s="102">
        <v>-14.445479000000001</v>
      </c>
      <c r="I33" s="90">
        <v>-7.0451518260000023</v>
      </c>
      <c r="J33" s="91">
        <f t="shared" si="0"/>
        <v>7.5388964298535527E-3</v>
      </c>
      <c r="K33" s="91">
        <f>I33/'סכום נכסי הקרן'!$C$42</f>
        <v>-4.2565610199202951E-5</v>
      </c>
    </row>
    <row r="34" spans="2:11">
      <c r="B34" s="86" t="s">
        <v>2248</v>
      </c>
      <c r="C34" s="87" t="s">
        <v>2249</v>
      </c>
      <c r="D34" s="88" t="s">
        <v>680</v>
      </c>
      <c r="E34" s="88" t="s">
        <v>132</v>
      </c>
      <c r="F34" s="101">
        <v>44952</v>
      </c>
      <c r="G34" s="90">
        <v>98602.561500000011</v>
      </c>
      <c r="H34" s="102">
        <v>-14.418067000000001</v>
      </c>
      <c r="I34" s="90">
        <v>-14.216583119000003</v>
      </c>
      <c r="J34" s="91">
        <f t="shared" si="0"/>
        <v>1.5212922356763043E-2</v>
      </c>
      <c r="K34" s="91">
        <f>I34/'סכום נכסי הקרן'!$C$42</f>
        <v>-8.5894179480231229E-5</v>
      </c>
    </row>
    <row r="35" spans="2:11">
      <c r="B35" s="86" t="s">
        <v>2250</v>
      </c>
      <c r="C35" s="87" t="s">
        <v>2251</v>
      </c>
      <c r="D35" s="88" t="s">
        <v>680</v>
      </c>
      <c r="E35" s="88" t="s">
        <v>132</v>
      </c>
      <c r="F35" s="101">
        <v>44952</v>
      </c>
      <c r="G35" s="90">
        <v>49839.632712000006</v>
      </c>
      <c r="H35" s="102">
        <v>-14.37355</v>
      </c>
      <c r="I35" s="90">
        <v>-7.1637245700000021</v>
      </c>
      <c r="J35" s="91">
        <f t="shared" si="0"/>
        <v>7.6657790944855038E-3</v>
      </c>
      <c r="K35" s="91">
        <f>I35/'סכום נכסי הקרן'!$C$42</f>
        <v>-4.3282006570211955E-5</v>
      </c>
    </row>
    <row r="36" spans="2:11">
      <c r="B36" s="86" t="s">
        <v>2252</v>
      </c>
      <c r="C36" s="87" t="s">
        <v>2253</v>
      </c>
      <c r="D36" s="88" t="s">
        <v>680</v>
      </c>
      <c r="E36" s="88" t="s">
        <v>132</v>
      </c>
      <c r="F36" s="101">
        <v>44959</v>
      </c>
      <c r="G36" s="90">
        <v>64998.510216000017</v>
      </c>
      <c r="H36" s="102">
        <v>-13.245649</v>
      </c>
      <c r="I36" s="90">
        <v>-8.6094745060000015</v>
      </c>
      <c r="J36" s="91">
        <f t="shared" si="0"/>
        <v>9.2128513649151512E-3</v>
      </c>
      <c r="K36" s="91">
        <f>I36/'סכום נכסי הקרן'!$C$42</f>
        <v>-5.2016982017325704E-5</v>
      </c>
    </row>
    <row r="37" spans="2:11">
      <c r="B37" s="86" t="s">
        <v>2254</v>
      </c>
      <c r="C37" s="87" t="s">
        <v>2255</v>
      </c>
      <c r="D37" s="88" t="s">
        <v>680</v>
      </c>
      <c r="E37" s="88" t="s">
        <v>132</v>
      </c>
      <c r="F37" s="101">
        <v>44959</v>
      </c>
      <c r="G37" s="90">
        <v>26940.040400000005</v>
      </c>
      <c r="H37" s="102">
        <v>-13.232222999999999</v>
      </c>
      <c r="I37" s="90">
        <v>-3.5647663020000011</v>
      </c>
      <c r="J37" s="91">
        <f t="shared" si="0"/>
        <v>3.8145954283384737E-3</v>
      </c>
      <c r="K37" s="91">
        <f>I37/'סכום נכסי הקרן'!$C$42</f>
        <v>-2.1537712260821074E-5</v>
      </c>
    </row>
    <row r="38" spans="2:11">
      <c r="B38" s="86" t="s">
        <v>2256</v>
      </c>
      <c r="C38" s="87" t="s">
        <v>2257</v>
      </c>
      <c r="D38" s="88" t="s">
        <v>680</v>
      </c>
      <c r="E38" s="88" t="s">
        <v>132</v>
      </c>
      <c r="F38" s="101">
        <v>44959</v>
      </c>
      <c r="G38" s="90">
        <v>52466.320425000005</v>
      </c>
      <c r="H38" s="102">
        <v>-13.141683</v>
      </c>
      <c r="I38" s="90">
        <v>-6.8949575760000013</v>
      </c>
      <c r="J38" s="91">
        <f t="shared" si="0"/>
        <v>7.3781761326797129E-3</v>
      </c>
      <c r="K38" s="91">
        <f>I38/'סכום נכסי הקרן'!$C$42</f>
        <v>-4.1658162062163799E-5</v>
      </c>
    </row>
    <row r="39" spans="2:11">
      <c r="B39" s="86" t="s">
        <v>2256</v>
      </c>
      <c r="C39" s="87" t="s">
        <v>2258</v>
      </c>
      <c r="D39" s="88" t="s">
        <v>680</v>
      </c>
      <c r="E39" s="88" t="s">
        <v>132</v>
      </c>
      <c r="F39" s="101">
        <v>44959</v>
      </c>
      <c r="G39" s="90">
        <v>37589.694536000003</v>
      </c>
      <c r="H39" s="102">
        <v>-13.141683</v>
      </c>
      <c r="I39" s="90">
        <v>-4.939918543000001</v>
      </c>
      <c r="J39" s="91">
        <f t="shared" si="0"/>
        <v>5.2861223132411256E-3</v>
      </c>
      <c r="K39" s="91">
        <f>I39/'סכום נכסי הקרן'!$C$42</f>
        <v>-2.9846148430918508E-5</v>
      </c>
    </row>
    <row r="40" spans="2:11">
      <c r="B40" s="86" t="s">
        <v>2259</v>
      </c>
      <c r="C40" s="87" t="s">
        <v>2260</v>
      </c>
      <c r="D40" s="88" t="s">
        <v>680</v>
      </c>
      <c r="E40" s="88" t="s">
        <v>132</v>
      </c>
      <c r="F40" s="101">
        <v>44958</v>
      </c>
      <c r="G40" s="90">
        <v>28315.836990000003</v>
      </c>
      <c r="H40" s="102">
        <v>-12.652526</v>
      </c>
      <c r="I40" s="90">
        <v>-3.5826687180000003</v>
      </c>
      <c r="J40" s="91">
        <f t="shared" si="0"/>
        <v>3.8337524973983718E-3</v>
      </c>
      <c r="K40" s="91">
        <f>I40/'סכום נכסי הקרן'!$C$42</f>
        <v>-2.1645875616260441E-5</v>
      </c>
    </row>
    <row r="41" spans="2:11">
      <c r="B41" s="86" t="s">
        <v>2259</v>
      </c>
      <c r="C41" s="87" t="s">
        <v>2261</v>
      </c>
      <c r="D41" s="88" t="s">
        <v>680</v>
      </c>
      <c r="E41" s="88" t="s">
        <v>132</v>
      </c>
      <c r="F41" s="101">
        <v>44958</v>
      </c>
      <c r="G41" s="90">
        <v>75882.641940000016</v>
      </c>
      <c r="H41" s="102">
        <v>-12.652526</v>
      </c>
      <c r="I41" s="90">
        <v>-9.6010712189999996</v>
      </c>
      <c r="J41" s="91">
        <f t="shared" si="0"/>
        <v>1.0273942041755052E-2</v>
      </c>
      <c r="K41" s="91">
        <f>I41/'סכום נכסי הקרן'!$C$42</f>
        <v>-5.8008040862161566E-5</v>
      </c>
    </row>
    <row r="42" spans="2:11">
      <c r="B42" s="86" t="s">
        <v>2262</v>
      </c>
      <c r="C42" s="87" t="s">
        <v>2263</v>
      </c>
      <c r="D42" s="88" t="s">
        <v>680</v>
      </c>
      <c r="E42" s="88" t="s">
        <v>132</v>
      </c>
      <c r="F42" s="101">
        <v>44958</v>
      </c>
      <c r="G42" s="90">
        <v>113785.34076000004</v>
      </c>
      <c r="H42" s="102">
        <v>-12.602724</v>
      </c>
      <c r="I42" s="90">
        <v>-14.340052573000005</v>
      </c>
      <c r="J42" s="91">
        <f t="shared" si="0"/>
        <v>1.534504490698565E-2</v>
      </c>
      <c r="K42" s="91">
        <f>I42/'סכום נכסי הקרן'!$C$42</f>
        <v>-8.6640160940996489E-5</v>
      </c>
    </row>
    <row r="43" spans="2:11">
      <c r="B43" s="86" t="s">
        <v>2262</v>
      </c>
      <c r="C43" s="87" t="s">
        <v>2264</v>
      </c>
      <c r="D43" s="88" t="s">
        <v>680</v>
      </c>
      <c r="E43" s="88" t="s">
        <v>132</v>
      </c>
      <c r="F43" s="101">
        <v>44958</v>
      </c>
      <c r="G43" s="90">
        <v>47447.627175000009</v>
      </c>
      <c r="H43" s="102">
        <v>-12.602724</v>
      </c>
      <c r="I43" s="90">
        <v>-5.9796935470000001</v>
      </c>
      <c r="J43" s="91">
        <f t="shared" si="0"/>
        <v>6.3987677549728105E-3</v>
      </c>
      <c r="K43" s="91">
        <f>I43/'סכום נכסי הקרן'!$C$42</f>
        <v>-3.6128292323375572E-5</v>
      </c>
    </row>
    <row r="44" spans="2:11">
      <c r="B44" s="86" t="s">
        <v>2265</v>
      </c>
      <c r="C44" s="87" t="s">
        <v>2266</v>
      </c>
      <c r="D44" s="88" t="s">
        <v>680</v>
      </c>
      <c r="E44" s="88" t="s">
        <v>132</v>
      </c>
      <c r="F44" s="101">
        <v>44958</v>
      </c>
      <c r="G44" s="90">
        <v>39015.942836000009</v>
      </c>
      <c r="H44" s="102">
        <v>-12.592769000000001</v>
      </c>
      <c r="I44" s="90">
        <v>-4.9131875370000007</v>
      </c>
      <c r="J44" s="91">
        <f t="shared" si="0"/>
        <v>5.2575179210751421E-3</v>
      </c>
      <c r="K44" s="91">
        <f>I44/'סכום נכסי הקרן'!$C$42</f>
        <v>-2.9684644234879828E-5</v>
      </c>
    </row>
    <row r="45" spans="2:11">
      <c r="B45" s="86" t="s">
        <v>2265</v>
      </c>
      <c r="C45" s="87" t="s">
        <v>2267</v>
      </c>
      <c r="D45" s="88" t="s">
        <v>680</v>
      </c>
      <c r="E45" s="88" t="s">
        <v>132</v>
      </c>
      <c r="F45" s="101">
        <v>44958</v>
      </c>
      <c r="G45" s="90">
        <v>135470.71590000004</v>
      </c>
      <c r="H45" s="102">
        <v>-12.592769000000001</v>
      </c>
      <c r="I45" s="90">
        <v>-17.059514257</v>
      </c>
      <c r="J45" s="91">
        <f t="shared" si="0"/>
        <v>1.8255094326356542E-2</v>
      </c>
      <c r="K45" s="91">
        <f>I45/'סכום נכסי הקרן'!$C$42</f>
        <v>-1.0307068633657678E-4</v>
      </c>
    </row>
    <row r="46" spans="2:11">
      <c r="B46" s="86" t="s">
        <v>2268</v>
      </c>
      <c r="C46" s="87" t="s">
        <v>2269</v>
      </c>
      <c r="D46" s="88" t="s">
        <v>680</v>
      </c>
      <c r="E46" s="88" t="s">
        <v>132</v>
      </c>
      <c r="F46" s="101">
        <v>44963</v>
      </c>
      <c r="G46" s="90">
        <v>47468.603138000006</v>
      </c>
      <c r="H46" s="102">
        <v>-12.527127</v>
      </c>
      <c r="I46" s="90">
        <v>-5.9464522960000004</v>
      </c>
      <c r="J46" s="91">
        <f t="shared" si="0"/>
        <v>6.3631968610194786E-3</v>
      </c>
      <c r="K46" s="91">
        <f>I46/'סכום נכסי הקרן'!$C$42</f>
        <v>-3.5927454333287399E-5</v>
      </c>
    </row>
    <row r="47" spans="2:11">
      <c r="B47" s="86" t="s">
        <v>2270</v>
      </c>
      <c r="C47" s="87" t="s">
        <v>2271</v>
      </c>
      <c r="D47" s="88" t="s">
        <v>680</v>
      </c>
      <c r="E47" s="88" t="s">
        <v>132</v>
      </c>
      <c r="F47" s="101">
        <v>44963</v>
      </c>
      <c r="G47" s="90">
        <v>271109.10840000008</v>
      </c>
      <c r="H47" s="102">
        <v>-12.518561</v>
      </c>
      <c r="I47" s="90">
        <v>-33.938958617000004</v>
      </c>
      <c r="J47" s="91">
        <f t="shared" si="0"/>
        <v>3.6317498936842461E-2</v>
      </c>
      <c r="K47" s="91">
        <f>I47/'סכום נכסי הקרן'!$C$42</f>
        <v>-2.0505342095350064E-4</v>
      </c>
    </row>
    <row r="48" spans="2:11">
      <c r="B48" s="86" t="s">
        <v>2272</v>
      </c>
      <c r="C48" s="87" t="s">
        <v>2273</v>
      </c>
      <c r="D48" s="88" t="s">
        <v>680</v>
      </c>
      <c r="E48" s="88" t="s">
        <v>132</v>
      </c>
      <c r="F48" s="101">
        <v>44963</v>
      </c>
      <c r="G48" s="90">
        <v>42225.389400000007</v>
      </c>
      <c r="H48" s="102">
        <v>-12.444314</v>
      </c>
      <c r="I48" s="90">
        <v>-5.2546598759999998</v>
      </c>
      <c r="J48" s="91">
        <f t="shared" si="0"/>
        <v>5.6229216286120525E-3</v>
      </c>
      <c r="K48" s="91">
        <f>I48/'סכום נכסי הקרן'!$C$42</f>
        <v>-3.1747762083106032E-5</v>
      </c>
    </row>
    <row r="49" spans="2:11">
      <c r="B49" s="86" t="s">
        <v>2274</v>
      </c>
      <c r="C49" s="87" t="s">
        <v>2275</v>
      </c>
      <c r="D49" s="88" t="s">
        <v>680</v>
      </c>
      <c r="E49" s="88" t="s">
        <v>132</v>
      </c>
      <c r="F49" s="101">
        <v>44963</v>
      </c>
      <c r="G49" s="90">
        <v>65507.15400000001</v>
      </c>
      <c r="H49" s="102">
        <v>-12.345098</v>
      </c>
      <c r="I49" s="90">
        <v>-8.0869223790000007</v>
      </c>
      <c r="J49" s="91">
        <f t="shared" si="0"/>
        <v>8.6536772744272555E-3</v>
      </c>
      <c r="K49" s="91">
        <f>I49/'סכום נכסי הקרן'!$C$42</f>
        <v>-4.8859810859628297E-5</v>
      </c>
    </row>
    <row r="50" spans="2:11">
      <c r="B50" s="86" t="s">
        <v>2276</v>
      </c>
      <c r="C50" s="87" t="s">
        <v>2277</v>
      </c>
      <c r="D50" s="88" t="s">
        <v>680</v>
      </c>
      <c r="E50" s="88" t="s">
        <v>132</v>
      </c>
      <c r="F50" s="101">
        <v>44964</v>
      </c>
      <c r="G50" s="90">
        <v>221861.54629200004</v>
      </c>
      <c r="H50" s="102">
        <v>-11.543341</v>
      </c>
      <c r="I50" s="90">
        <v>-25.610235926000005</v>
      </c>
      <c r="J50" s="91">
        <f t="shared" si="0"/>
        <v>2.7405075285630697E-2</v>
      </c>
      <c r="K50" s="91">
        <f>I50/'סכום נכסי הקרן'!$C$42</f>
        <v>-1.5473269369620812E-4</v>
      </c>
    </row>
    <row r="51" spans="2:11">
      <c r="B51" s="86" t="s">
        <v>2278</v>
      </c>
      <c r="C51" s="87" t="s">
        <v>2279</v>
      </c>
      <c r="D51" s="88" t="s">
        <v>680</v>
      </c>
      <c r="E51" s="88" t="s">
        <v>132</v>
      </c>
      <c r="F51" s="101">
        <v>44964</v>
      </c>
      <c r="G51" s="90">
        <v>174602.12209400002</v>
      </c>
      <c r="H51" s="102">
        <v>-11.540084</v>
      </c>
      <c r="I51" s="90">
        <v>-20.149231534000002</v>
      </c>
      <c r="J51" s="91">
        <f t="shared" si="0"/>
        <v>2.1561347920902165E-2</v>
      </c>
      <c r="K51" s="91">
        <f>I51/'סכום נכסי הקרן'!$C$42</f>
        <v>-1.2173823311011381E-4</v>
      </c>
    </row>
    <row r="52" spans="2:11">
      <c r="B52" s="86" t="s">
        <v>2278</v>
      </c>
      <c r="C52" s="87" t="s">
        <v>2280</v>
      </c>
      <c r="D52" s="88" t="s">
        <v>680</v>
      </c>
      <c r="E52" s="88" t="s">
        <v>132</v>
      </c>
      <c r="F52" s="101">
        <v>44964</v>
      </c>
      <c r="G52" s="90">
        <v>54681.73464000001</v>
      </c>
      <c r="H52" s="102">
        <v>-11.540084</v>
      </c>
      <c r="I52" s="90">
        <v>-6.3103181050000012</v>
      </c>
      <c r="J52" s="91">
        <f t="shared" si="0"/>
        <v>6.7525634376619228E-3</v>
      </c>
      <c r="K52" s="91">
        <f>I52/'סכום נכסי הקרן'!$C$42</f>
        <v>-3.8125869722087519E-5</v>
      </c>
    </row>
    <row r="53" spans="2:11">
      <c r="B53" s="86" t="s">
        <v>2281</v>
      </c>
      <c r="C53" s="87" t="s">
        <v>2282</v>
      </c>
      <c r="D53" s="88" t="s">
        <v>680</v>
      </c>
      <c r="E53" s="88" t="s">
        <v>132</v>
      </c>
      <c r="F53" s="101">
        <v>44964</v>
      </c>
      <c r="G53" s="90">
        <v>21288.582030000001</v>
      </c>
      <c r="H53" s="102">
        <v>-11.504263999999999</v>
      </c>
      <c r="I53" s="90">
        <v>-2.4490946860000005</v>
      </c>
      <c r="J53" s="91">
        <f t="shared" si="0"/>
        <v>2.6207343206600051E-3</v>
      </c>
      <c r="K53" s="91">
        <f>I53/'סכום נכסי הקרן'!$C$42</f>
        <v>-1.4797013935241676E-5</v>
      </c>
    </row>
    <row r="54" spans="2:11">
      <c r="B54" s="86" t="s">
        <v>2281</v>
      </c>
      <c r="C54" s="87" t="s">
        <v>2283</v>
      </c>
      <c r="D54" s="88" t="s">
        <v>680</v>
      </c>
      <c r="E54" s="88" t="s">
        <v>132</v>
      </c>
      <c r="F54" s="101">
        <v>44964</v>
      </c>
      <c r="G54" s="90">
        <v>54699.300760000006</v>
      </c>
      <c r="H54" s="102">
        <v>-11.504263999999999</v>
      </c>
      <c r="I54" s="90">
        <v>-6.2927519850000007</v>
      </c>
      <c r="J54" s="91">
        <f t="shared" si="0"/>
        <v>6.733766233197761E-3</v>
      </c>
      <c r="K54" s="91">
        <f>I54/'סכום נכסי הקרן'!$C$42</f>
        <v>-3.8019738209935715E-5</v>
      </c>
    </row>
    <row r="55" spans="2:11">
      <c r="B55" s="86" t="s">
        <v>2281</v>
      </c>
      <c r="C55" s="87" t="s">
        <v>2284</v>
      </c>
      <c r="D55" s="88" t="s">
        <v>680</v>
      </c>
      <c r="E55" s="88" t="s">
        <v>132</v>
      </c>
      <c r="F55" s="101">
        <v>44964</v>
      </c>
      <c r="G55" s="90">
        <v>19065.356812000005</v>
      </c>
      <c r="H55" s="102">
        <v>-11.504263999999999</v>
      </c>
      <c r="I55" s="90">
        <v>-2.1933289870000001</v>
      </c>
      <c r="J55" s="91">
        <f t="shared" si="0"/>
        <v>2.3470438221878291E-3</v>
      </c>
      <c r="K55" s="91">
        <f>I55/'סכום נכסי הקרן'!$C$42</f>
        <v>-1.3251721042364183E-5</v>
      </c>
    </row>
    <row r="56" spans="2:11">
      <c r="B56" s="86" t="s">
        <v>2285</v>
      </c>
      <c r="C56" s="87" t="s">
        <v>2286</v>
      </c>
      <c r="D56" s="88" t="s">
        <v>680</v>
      </c>
      <c r="E56" s="88" t="s">
        <v>132</v>
      </c>
      <c r="F56" s="101">
        <v>44964</v>
      </c>
      <c r="G56" s="90">
        <v>164141.01912000004</v>
      </c>
      <c r="H56" s="102">
        <v>-11.474974</v>
      </c>
      <c r="I56" s="90">
        <v>-18.835139115000004</v>
      </c>
      <c r="J56" s="91">
        <f t="shared" si="0"/>
        <v>2.0155160106817616E-2</v>
      </c>
      <c r="K56" s="91">
        <f>I56/'סכום נכסי הקרן'!$C$42</f>
        <v>-1.137987100090709E-4</v>
      </c>
    </row>
    <row r="57" spans="2:11">
      <c r="B57" s="86" t="s">
        <v>2287</v>
      </c>
      <c r="C57" s="87" t="s">
        <v>2288</v>
      </c>
      <c r="D57" s="88" t="s">
        <v>680</v>
      </c>
      <c r="E57" s="88" t="s">
        <v>132</v>
      </c>
      <c r="F57" s="101">
        <v>44964</v>
      </c>
      <c r="G57" s="90">
        <v>37294.173683000008</v>
      </c>
      <c r="H57" s="102">
        <v>-11.392704</v>
      </c>
      <c r="I57" s="90">
        <v>-4.2488149970000011</v>
      </c>
      <c r="J57" s="91">
        <f t="shared" si="0"/>
        <v>4.5465842331147985E-3</v>
      </c>
      <c r="K57" s="91">
        <f>I57/'סכום נכסי הקרן'!$C$42</f>
        <v>-2.5670618240389594E-5</v>
      </c>
    </row>
    <row r="58" spans="2:11">
      <c r="B58" s="86" t="s">
        <v>2289</v>
      </c>
      <c r="C58" s="87" t="s">
        <v>2290</v>
      </c>
      <c r="D58" s="88" t="s">
        <v>680</v>
      </c>
      <c r="E58" s="88" t="s">
        <v>132</v>
      </c>
      <c r="F58" s="101">
        <v>44956</v>
      </c>
      <c r="G58" s="90">
        <v>47965.034250000004</v>
      </c>
      <c r="H58" s="102">
        <v>-11.39711</v>
      </c>
      <c r="I58" s="90">
        <v>-5.4666274900000005</v>
      </c>
      <c r="J58" s="91">
        <f t="shared" si="0"/>
        <v>5.8497445456898349E-3</v>
      </c>
      <c r="K58" s="91">
        <f>I58/'סכום נכסי הקרן'!$C$42</f>
        <v>-3.3028434388716488E-5</v>
      </c>
    </row>
    <row r="59" spans="2:11">
      <c r="B59" s="86" t="s">
        <v>2291</v>
      </c>
      <c r="C59" s="87" t="s">
        <v>2292</v>
      </c>
      <c r="D59" s="88" t="s">
        <v>680</v>
      </c>
      <c r="E59" s="88" t="s">
        <v>132</v>
      </c>
      <c r="F59" s="101">
        <v>44956</v>
      </c>
      <c r="G59" s="90">
        <v>21317.793000000001</v>
      </c>
      <c r="H59" s="102">
        <v>-11.39711</v>
      </c>
      <c r="I59" s="90">
        <v>-2.4296122180000008</v>
      </c>
      <c r="J59" s="91">
        <f t="shared" si="0"/>
        <v>2.5998864649888344E-3</v>
      </c>
      <c r="K59" s="91">
        <f>I59/'סכום נכסי הקרן'!$C$42</f>
        <v>-1.4679304174105518E-5</v>
      </c>
    </row>
    <row r="60" spans="2:11">
      <c r="B60" s="86" t="s">
        <v>2293</v>
      </c>
      <c r="C60" s="87" t="s">
        <v>2294</v>
      </c>
      <c r="D60" s="88" t="s">
        <v>680</v>
      </c>
      <c r="E60" s="88" t="s">
        <v>132</v>
      </c>
      <c r="F60" s="101">
        <v>44957</v>
      </c>
      <c r="G60" s="90">
        <v>165309.22980000003</v>
      </c>
      <c r="H60" s="102">
        <v>-11.327669999999999</v>
      </c>
      <c r="I60" s="90">
        <v>-18.725684444000002</v>
      </c>
      <c r="J60" s="91">
        <f t="shared" si="0"/>
        <v>2.0038034536097135E-2</v>
      </c>
      <c r="K60" s="91">
        <f>I60/'סכום נכסי הקרן'!$C$42</f>
        <v>-1.1313740348575736E-4</v>
      </c>
    </row>
    <row r="61" spans="2:11">
      <c r="B61" s="86" t="s">
        <v>2295</v>
      </c>
      <c r="C61" s="87" t="s">
        <v>2296</v>
      </c>
      <c r="D61" s="88" t="s">
        <v>680</v>
      </c>
      <c r="E61" s="88" t="s">
        <v>132</v>
      </c>
      <c r="F61" s="101">
        <v>44964</v>
      </c>
      <c r="G61" s="90">
        <v>198863.46480000002</v>
      </c>
      <c r="H61" s="102">
        <v>-11.292088</v>
      </c>
      <c r="I61" s="90">
        <v>-22.455836509000001</v>
      </c>
      <c r="J61" s="91">
        <f t="shared" si="0"/>
        <v>2.4029606439751286E-2</v>
      </c>
      <c r="K61" s="91">
        <f>I61/'סכום נכסי הקרן'!$C$42</f>
        <v>-1.3567434842377577E-4</v>
      </c>
    </row>
    <row r="62" spans="2:11">
      <c r="B62" s="86" t="s">
        <v>2295</v>
      </c>
      <c r="C62" s="87" t="s">
        <v>2297</v>
      </c>
      <c r="D62" s="88" t="s">
        <v>680</v>
      </c>
      <c r="E62" s="88" t="s">
        <v>132</v>
      </c>
      <c r="F62" s="101">
        <v>44964</v>
      </c>
      <c r="G62" s="90">
        <v>234328.69621100006</v>
      </c>
      <c r="H62" s="102">
        <v>-11.292088</v>
      </c>
      <c r="I62" s="90">
        <v>-26.460601484000001</v>
      </c>
      <c r="J62" s="91">
        <f t="shared" si="0"/>
        <v>2.8315036919902024E-2</v>
      </c>
      <c r="K62" s="91">
        <f>I62/'סכום נכסי הקרן'!$C$42</f>
        <v>-1.5987045790095863E-4</v>
      </c>
    </row>
    <row r="63" spans="2:11">
      <c r="B63" s="86" t="s">
        <v>2298</v>
      </c>
      <c r="C63" s="87" t="s">
        <v>2299</v>
      </c>
      <c r="D63" s="88" t="s">
        <v>680</v>
      </c>
      <c r="E63" s="88" t="s">
        <v>132</v>
      </c>
      <c r="F63" s="101">
        <v>44956</v>
      </c>
      <c r="G63" s="90">
        <v>49080.95545500001</v>
      </c>
      <c r="H63" s="102">
        <v>-11.283555</v>
      </c>
      <c r="I63" s="90">
        <v>-5.5380765470000002</v>
      </c>
      <c r="J63" s="91">
        <f t="shared" si="0"/>
        <v>5.926200959126637E-3</v>
      </c>
      <c r="K63" s="91">
        <f>I63/'סכום נכסי הקרן'!$C$42</f>
        <v>-3.3460117450270804E-5</v>
      </c>
    </row>
    <row r="64" spans="2:11">
      <c r="B64" s="86" t="s">
        <v>2300</v>
      </c>
      <c r="C64" s="87" t="s">
        <v>2301</v>
      </c>
      <c r="D64" s="88" t="s">
        <v>680</v>
      </c>
      <c r="E64" s="88" t="s">
        <v>132</v>
      </c>
      <c r="F64" s="101">
        <v>44956</v>
      </c>
      <c r="G64" s="90">
        <v>38412.301248000011</v>
      </c>
      <c r="H64" s="102">
        <v>-11.280314000000001</v>
      </c>
      <c r="I64" s="90">
        <v>-4.333028144</v>
      </c>
      <c r="J64" s="91">
        <f t="shared" si="0"/>
        <v>4.6366992808731782E-3</v>
      </c>
      <c r="K64" s="91">
        <f>I64/'סכום נכסי הקרן'!$C$42</f>
        <v>-2.6179419764811152E-5</v>
      </c>
    </row>
    <row r="65" spans="2:11">
      <c r="B65" s="86" t="s">
        <v>2302</v>
      </c>
      <c r="C65" s="87" t="s">
        <v>2303</v>
      </c>
      <c r="D65" s="88" t="s">
        <v>680</v>
      </c>
      <c r="E65" s="88" t="s">
        <v>132</v>
      </c>
      <c r="F65" s="101">
        <v>44972</v>
      </c>
      <c r="G65" s="90">
        <v>97475.996800000023</v>
      </c>
      <c r="H65" s="102">
        <v>-9.4944570000000006</v>
      </c>
      <c r="I65" s="90">
        <v>-9.2548167970000019</v>
      </c>
      <c r="J65" s="91">
        <f t="shared" si="0"/>
        <v>9.9034211090189769E-3</v>
      </c>
      <c r="K65" s="91">
        <f>I65/'סכום נכסי הקרן'!$C$42</f>
        <v>-5.5916030481035364E-5</v>
      </c>
    </row>
    <row r="66" spans="2:11">
      <c r="B66" s="86" t="s">
        <v>2304</v>
      </c>
      <c r="C66" s="87" t="s">
        <v>2305</v>
      </c>
      <c r="D66" s="88" t="s">
        <v>680</v>
      </c>
      <c r="E66" s="88" t="s">
        <v>132</v>
      </c>
      <c r="F66" s="101">
        <v>44972</v>
      </c>
      <c r="G66" s="90">
        <v>55732.508000000009</v>
      </c>
      <c r="H66" s="102">
        <v>-9.4317100000000007</v>
      </c>
      <c r="I66" s="90">
        <v>-5.2565283390000008</v>
      </c>
      <c r="J66" s="91">
        <f t="shared" si="0"/>
        <v>5.6249210388998536E-3</v>
      </c>
      <c r="K66" s="91">
        <f>I66/'סכום נכסי הקרן'!$C$42</f>
        <v>-3.1759051019057162E-5</v>
      </c>
    </row>
    <row r="67" spans="2:11">
      <c r="B67" s="86" t="s">
        <v>2306</v>
      </c>
      <c r="C67" s="87" t="s">
        <v>2307</v>
      </c>
      <c r="D67" s="88" t="s">
        <v>680</v>
      </c>
      <c r="E67" s="88" t="s">
        <v>132</v>
      </c>
      <c r="F67" s="101">
        <v>44972</v>
      </c>
      <c r="G67" s="90">
        <v>54242.285250000015</v>
      </c>
      <c r="H67" s="102">
        <v>-9.4003630000000005</v>
      </c>
      <c r="I67" s="90">
        <v>-5.0989716300000012</v>
      </c>
      <c r="J67" s="91">
        <f t="shared" si="0"/>
        <v>5.4563223003182369E-3</v>
      </c>
      <c r="K67" s="91">
        <f>I67/'סכום נכסי הקרן'!$C$42</f>
        <v>-3.08071201557913E-5</v>
      </c>
    </row>
    <row r="68" spans="2:11">
      <c r="B68" s="86" t="s">
        <v>2306</v>
      </c>
      <c r="C68" s="87" t="s">
        <v>2308</v>
      </c>
      <c r="D68" s="88" t="s">
        <v>680</v>
      </c>
      <c r="E68" s="88" t="s">
        <v>132</v>
      </c>
      <c r="F68" s="101">
        <v>44972</v>
      </c>
      <c r="G68" s="90">
        <v>38862.091280000008</v>
      </c>
      <c r="H68" s="102">
        <v>-9.4003630000000005</v>
      </c>
      <c r="I68" s="90">
        <v>-3.6531775900000003</v>
      </c>
      <c r="J68" s="91">
        <f t="shared" si="0"/>
        <v>3.9092028349527862E-3</v>
      </c>
      <c r="K68" s="91">
        <f>I68/'סכום נכסי הקרן'!$C$42</f>
        <v>-2.2071878239803831E-5</v>
      </c>
    </row>
    <row r="69" spans="2:11">
      <c r="B69" s="86" t="s">
        <v>2309</v>
      </c>
      <c r="C69" s="87" t="s">
        <v>2310</v>
      </c>
      <c r="D69" s="88" t="s">
        <v>680</v>
      </c>
      <c r="E69" s="88" t="s">
        <v>132</v>
      </c>
      <c r="F69" s="101">
        <v>44972</v>
      </c>
      <c r="G69" s="90">
        <v>10850.32158</v>
      </c>
      <c r="H69" s="102">
        <v>-9.3815629999999999</v>
      </c>
      <c r="I69" s="90">
        <v>-1.0179297960000002</v>
      </c>
      <c r="J69" s="91">
        <f t="shared" si="0"/>
        <v>1.0892692584118563E-3</v>
      </c>
      <c r="K69" s="91">
        <f>I69/'סכום נכסי הקרן'!$C$42</f>
        <v>-6.1501588577248317E-6</v>
      </c>
    </row>
    <row r="70" spans="2:11">
      <c r="B70" s="86" t="s">
        <v>2311</v>
      </c>
      <c r="C70" s="87" t="s">
        <v>2312</v>
      </c>
      <c r="D70" s="88" t="s">
        <v>680</v>
      </c>
      <c r="E70" s="88" t="s">
        <v>132</v>
      </c>
      <c r="F70" s="101">
        <v>44973</v>
      </c>
      <c r="G70" s="90">
        <v>54413.200500000006</v>
      </c>
      <c r="H70" s="102">
        <v>-9.0248799999999996</v>
      </c>
      <c r="I70" s="90">
        <v>-4.9107260870000013</v>
      </c>
      <c r="J70" s="91">
        <f t="shared" si="0"/>
        <v>5.2548839655443651E-3</v>
      </c>
      <c r="K70" s="91">
        <f>I70/'סכום נכסי הקרן'!$C$42</f>
        <v>-2.9669772572236853E-5</v>
      </c>
    </row>
    <row r="71" spans="2:11">
      <c r="B71" s="86" t="s">
        <v>2313</v>
      </c>
      <c r="C71" s="87" t="s">
        <v>2314</v>
      </c>
      <c r="D71" s="88" t="s">
        <v>680</v>
      </c>
      <c r="E71" s="88" t="s">
        <v>132</v>
      </c>
      <c r="F71" s="101">
        <v>44973</v>
      </c>
      <c r="G71" s="90">
        <v>134960.15068799999</v>
      </c>
      <c r="H71" s="102">
        <v>-9.0124289999999991</v>
      </c>
      <c r="I71" s="90">
        <v>-12.163187247000002</v>
      </c>
      <c r="J71" s="91">
        <f t="shared" si="0"/>
        <v>1.301561856674862E-2</v>
      </c>
      <c r="K71" s="91">
        <f>I71/'סכום נכסי הקרן'!$C$42</f>
        <v>-7.3487910540839257E-5</v>
      </c>
    </row>
    <row r="72" spans="2:11">
      <c r="B72" s="86" t="s">
        <v>2315</v>
      </c>
      <c r="C72" s="87" t="s">
        <v>2316</v>
      </c>
      <c r="D72" s="88" t="s">
        <v>680</v>
      </c>
      <c r="E72" s="88" t="s">
        <v>132</v>
      </c>
      <c r="F72" s="101">
        <v>44977</v>
      </c>
      <c r="G72" s="90">
        <v>94979.064974000008</v>
      </c>
      <c r="H72" s="102">
        <v>-8.6751989999999992</v>
      </c>
      <c r="I72" s="90">
        <v>-8.2396224600000032</v>
      </c>
      <c r="J72" s="91">
        <f t="shared" si="0"/>
        <v>8.8170790184806374E-3</v>
      </c>
      <c r="K72" s="91">
        <f>I72/'סכום נכסי הקרן'!$C$42</f>
        <v>-4.9782398801771078E-5</v>
      </c>
    </row>
    <row r="73" spans="2:11">
      <c r="B73" s="86" t="s">
        <v>2317</v>
      </c>
      <c r="C73" s="87" t="s">
        <v>2318</v>
      </c>
      <c r="D73" s="88" t="s">
        <v>680</v>
      </c>
      <c r="E73" s="88" t="s">
        <v>132</v>
      </c>
      <c r="F73" s="101">
        <v>44977</v>
      </c>
      <c r="G73" s="90">
        <v>91935.451548000012</v>
      </c>
      <c r="H73" s="102">
        <v>-8.63809</v>
      </c>
      <c r="I73" s="90">
        <v>-7.9414671290000003</v>
      </c>
      <c r="J73" s="91">
        <f t="shared" si="0"/>
        <v>8.4980281000714124E-3</v>
      </c>
      <c r="K73" s="91">
        <f>I73/'סכום נכסי הקרן'!$C$42</f>
        <v>-4.7980994955323945E-5</v>
      </c>
    </row>
    <row r="74" spans="2:11">
      <c r="B74" s="86" t="s">
        <v>2319</v>
      </c>
      <c r="C74" s="87" t="s">
        <v>2320</v>
      </c>
      <c r="D74" s="88" t="s">
        <v>680</v>
      </c>
      <c r="E74" s="88" t="s">
        <v>132</v>
      </c>
      <c r="F74" s="101">
        <v>45013</v>
      </c>
      <c r="G74" s="90">
        <v>54646.26675000001</v>
      </c>
      <c r="H74" s="102">
        <v>-8.4818820000000006</v>
      </c>
      <c r="I74" s="90">
        <v>-4.6350320190000014</v>
      </c>
      <c r="J74" s="91">
        <f t="shared" si="0"/>
        <v>4.9598684603700694E-3</v>
      </c>
      <c r="K74" s="91">
        <f>I74/'סכום נכסי הקרן'!$C$42</f>
        <v>-2.8004075860150049E-5</v>
      </c>
    </row>
    <row r="75" spans="2:11">
      <c r="B75" s="86" t="s">
        <v>2319</v>
      </c>
      <c r="C75" s="87" t="s">
        <v>2321</v>
      </c>
      <c r="D75" s="88" t="s">
        <v>680</v>
      </c>
      <c r="E75" s="88" t="s">
        <v>132</v>
      </c>
      <c r="F75" s="101">
        <v>45013</v>
      </c>
      <c r="G75" s="90">
        <v>14681.822010000002</v>
      </c>
      <c r="H75" s="102">
        <v>-8.4818820000000006</v>
      </c>
      <c r="I75" s="90">
        <v>-1.2452948600000002</v>
      </c>
      <c r="J75" s="91">
        <f t="shared" si="0"/>
        <v>1.3325687232916958E-3</v>
      </c>
      <c r="K75" s="91">
        <f>I75/'סכום נכסי הקרן'!$C$42</f>
        <v>-7.5238599398540486E-6</v>
      </c>
    </row>
    <row r="76" spans="2:11">
      <c r="B76" s="86" t="s">
        <v>2322</v>
      </c>
      <c r="C76" s="87" t="s">
        <v>2323</v>
      </c>
      <c r="D76" s="88" t="s">
        <v>680</v>
      </c>
      <c r="E76" s="88" t="s">
        <v>132</v>
      </c>
      <c r="F76" s="101">
        <v>45013</v>
      </c>
      <c r="G76" s="90">
        <v>18595.579200000004</v>
      </c>
      <c r="H76" s="102">
        <v>-8.3894260000000003</v>
      </c>
      <c r="I76" s="90">
        <v>-1.5600623820000004</v>
      </c>
      <c r="J76" s="91">
        <f t="shared" ref="J76:J139" si="1">IFERROR(I76/$I$11,0)</f>
        <v>1.6693960630634432E-3</v>
      </c>
      <c r="K76" s="91">
        <f>I76/'סכום נכסי הקרן'!$C$42</f>
        <v>-9.4256318215294694E-6</v>
      </c>
    </row>
    <row r="77" spans="2:11">
      <c r="B77" s="86" t="s">
        <v>2324</v>
      </c>
      <c r="C77" s="87" t="s">
        <v>2325</v>
      </c>
      <c r="D77" s="88" t="s">
        <v>680</v>
      </c>
      <c r="E77" s="88" t="s">
        <v>132</v>
      </c>
      <c r="F77" s="101">
        <v>45013</v>
      </c>
      <c r="G77" s="90">
        <v>21902.012400000003</v>
      </c>
      <c r="H77" s="102">
        <v>-8.2663960000000003</v>
      </c>
      <c r="I77" s="90">
        <v>-1.8105071080000001</v>
      </c>
      <c r="J77" s="91">
        <f t="shared" si="1"/>
        <v>1.9373926793675997E-3</v>
      </c>
      <c r="K77" s="91">
        <f>I77/'סכום נכסי הקרן'!$C$42</f>
        <v>-1.0938776299696769E-5</v>
      </c>
    </row>
    <row r="78" spans="2:11">
      <c r="B78" s="86" t="s">
        <v>2326</v>
      </c>
      <c r="C78" s="87" t="s">
        <v>2327</v>
      </c>
      <c r="D78" s="88" t="s">
        <v>680</v>
      </c>
      <c r="E78" s="88" t="s">
        <v>132</v>
      </c>
      <c r="F78" s="101">
        <v>45014</v>
      </c>
      <c r="G78" s="90">
        <v>18627.276210000004</v>
      </c>
      <c r="H78" s="102">
        <v>-8.1790500000000002</v>
      </c>
      <c r="I78" s="90">
        <v>-1.5235342190000001</v>
      </c>
      <c r="J78" s="91">
        <f t="shared" si="1"/>
        <v>1.6303079008163901E-3</v>
      </c>
      <c r="K78" s="91">
        <f>I78/'סכום נכסי הקרן'!$C$42</f>
        <v>-9.2049348676593145E-6</v>
      </c>
    </row>
    <row r="79" spans="2:11">
      <c r="B79" s="86" t="s">
        <v>2326</v>
      </c>
      <c r="C79" s="87" t="s">
        <v>2328</v>
      </c>
      <c r="D79" s="88" t="s">
        <v>680</v>
      </c>
      <c r="E79" s="88" t="s">
        <v>132</v>
      </c>
      <c r="F79" s="101">
        <v>45014</v>
      </c>
      <c r="G79" s="90">
        <v>24532.321300000003</v>
      </c>
      <c r="H79" s="102">
        <v>-8.1790500000000002</v>
      </c>
      <c r="I79" s="90">
        <v>-2.0065108040000004</v>
      </c>
      <c r="J79" s="91">
        <f t="shared" si="1"/>
        <v>2.1471328809285167E-3</v>
      </c>
      <c r="K79" s="91">
        <f>I79/'סכום נכסי הקרן'!$C$42</f>
        <v>-1.2122997325388414E-5</v>
      </c>
    </row>
    <row r="80" spans="2:11">
      <c r="B80" s="86" t="s">
        <v>2329</v>
      </c>
      <c r="C80" s="87" t="s">
        <v>2330</v>
      </c>
      <c r="D80" s="88" t="s">
        <v>680</v>
      </c>
      <c r="E80" s="88" t="s">
        <v>132</v>
      </c>
      <c r="F80" s="101">
        <v>45012</v>
      </c>
      <c r="G80" s="90">
        <v>76733.178375000018</v>
      </c>
      <c r="H80" s="102">
        <v>-8.1382340000000006</v>
      </c>
      <c r="I80" s="90">
        <v>-6.2447255170000009</v>
      </c>
      <c r="J80" s="91">
        <f t="shared" si="1"/>
        <v>6.6823739315006597E-3</v>
      </c>
      <c r="K80" s="91">
        <f>I80/'סכום נכסי הקרן'!$C$42</f>
        <v>-3.7729570451082297E-5</v>
      </c>
    </row>
    <row r="81" spans="2:11">
      <c r="B81" s="86" t="s">
        <v>2331</v>
      </c>
      <c r="C81" s="87" t="s">
        <v>2332</v>
      </c>
      <c r="D81" s="88" t="s">
        <v>680</v>
      </c>
      <c r="E81" s="88" t="s">
        <v>132</v>
      </c>
      <c r="F81" s="101">
        <v>45014</v>
      </c>
      <c r="G81" s="90">
        <v>93189.209400000007</v>
      </c>
      <c r="H81" s="102">
        <v>-8.1177240000000008</v>
      </c>
      <c r="I81" s="90">
        <v>-7.5648427450000009</v>
      </c>
      <c r="J81" s="91">
        <f t="shared" si="1"/>
        <v>8.0950087906145347E-3</v>
      </c>
      <c r="K81" s="91">
        <f>I81/'סכום נכסי הקרן'!$C$42</f>
        <v>-4.5705494424349454E-5</v>
      </c>
    </row>
    <row r="82" spans="2:11">
      <c r="B82" s="86" t="s">
        <v>2333</v>
      </c>
      <c r="C82" s="87" t="s">
        <v>2334</v>
      </c>
      <c r="D82" s="88" t="s">
        <v>680</v>
      </c>
      <c r="E82" s="88" t="s">
        <v>132</v>
      </c>
      <c r="F82" s="101">
        <v>45012</v>
      </c>
      <c r="G82" s="90">
        <v>32908.954500000007</v>
      </c>
      <c r="H82" s="102">
        <v>-8.0616489999999992</v>
      </c>
      <c r="I82" s="90">
        <v>-2.6530043110000006</v>
      </c>
      <c r="J82" s="91">
        <f t="shared" si="1"/>
        <v>2.8389345215771907E-3</v>
      </c>
      <c r="K82" s="91">
        <f>I82/'סכום נכסי הקרן'!$C$42</f>
        <v>-1.6029001240551971E-5</v>
      </c>
    </row>
    <row r="83" spans="2:11">
      <c r="B83" s="86" t="s">
        <v>2335</v>
      </c>
      <c r="C83" s="87" t="s">
        <v>2336</v>
      </c>
      <c r="D83" s="88" t="s">
        <v>680</v>
      </c>
      <c r="E83" s="88" t="s">
        <v>132</v>
      </c>
      <c r="F83" s="101">
        <v>45090</v>
      </c>
      <c r="G83" s="90">
        <v>93426.936975000019</v>
      </c>
      <c r="H83" s="102">
        <v>-7.7926339999999996</v>
      </c>
      <c r="I83" s="90">
        <v>-7.2804193180000008</v>
      </c>
      <c r="J83" s="91">
        <f t="shared" si="1"/>
        <v>7.7906521477294601E-3</v>
      </c>
      <c r="K83" s="91">
        <f>I83/'סכום נכסי הקרן'!$C$42</f>
        <v>-4.3987056408503713E-5</v>
      </c>
    </row>
    <row r="84" spans="2:11">
      <c r="B84" s="86" t="s">
        <v>2337</v>
      </c>
      <c r="C84" s="87" t="s">
        <v>2338</v>
      </c>
      <c r="D84" s="88" t="s">
        <v>680</v>
      </c>
      <c r="E84" s="88" t="s">
        <v>132</v>
      </c>
      <c r="F84" s="101">
        <v>45090</v>
      </c>
      <c r="G84" s="90">
        <v>38524.297350000008</v>
      </c>
      <c r="H84" s="102">
        <v>-7.6404709999999998</v>
      </c>
      <c r="I84" s="90">
        <v>-2.9434375930000005</v>
      </c>
      <c r="J84" s="91">
        <f t="shared" si="1"/>
        <v>3.1497222074720454E-3</v>
      </c>
      <c r="K84" s="91">
        <f>I84/'סכום נכסי הקרן'!$C$42</f>
        <v>-1.778374977909499E-5</v>
      </c>
    </row>
    <row r="85" spans="2:11">
      <c r="B85" s="86" t="s">
        <v>2339</v>
      </c>
      <c r="C85" s="87" t="s">
        <v>2340</v>
      </c>
      <c r="D85" s="88" t="s">
        <v>680</v>
      </c>
      <c r="E85" s="88" t="s">
        <v>132</v>
      </c>
      <c r="F85" s="101">
        <v>45090</v>
      </c>
      <c r="G85" s="90">
        <v>110984.58718200002</v>
      </c>
      <c r="H85" s="102">
        <v>-7.4887360000000003</v>
      </c>
      <c r="I85" s="90">
        <v>-8.3113427699999995</v>
      </c>
      <c r="J85" s="91">
        <f t="shared" si="1"/>
        <v>8.8938256951117279E-3</v>
      </c>
      <c r="K85" s="91">
        <f>I85/'סכום נכסי הקרן'!$C$42</f>
        <v>-5.0215720727859243E-5</v>
      </c>
    </row>
    <row r="86" spans="2:11">
      <c r="B86" s="86" t="s">
        <v>2339</v>
      </c>
      <c r="C86" s="87" t="s">
        <v>2341</v>
      </c>
      <c r="D86" s="88" t="s">
        <v>680</v>
      </c>
      <c r="E86" s="88" t="s">
        <v>132</v>
      </c>
      <c r="F86" s="101">
        <v>45090</v>
      </c>
      <c r="G86" s="90">
        <v>19742.743880000005</v>
      </c>
      <c r="H86" s="102">
        <v>-7.4887360000000003</v>
      </c>
      <c r="I86" s="90">
        <v>-1.4784819740000004</v>
      </c>
      <c r="J86" s="91">
        <f t="shared" si="1"/>
        <v>1.5820982642640684E-3</v>
      </c>
      <c r="K86" s="91">
        <f>I86/'סכום נכסי הקרן'!$C$42</f>
        <v>-8.932736858782936E-6</v>
      </c>
    </row>
    <row r="87" spans="2:11">
      <c r="B87" s="86" t="s">
        <v>2342</v>
      </c>
      <c r="C87" s="87" t="s">
        <v>2343</v>
      </c>
      <c r="D87" s="88" t="s">
        <v>680</v>
      </c>
      <c r="E87" s="88" t="s">
        <v>132</v>
      </c>
      <c r="F87" s="101">
        <v>44993</v>
      </c>
      <c r="G87" s="90">
        <v>99208.655000000013</v>
      </c>
      <c r="H87" s="102">
        <v>-7.4786109999999999</v>
      </c>
      <c r="I87" s="90">
        <v>-7.4194296510000015</v>
      </c>
      <c r="J87" s="91">
        <f t="shared" si="1"/>
        <v>7.9394047266730244E-3</v>
      </c>
      <c r="K87" s="91">
        <f>I87/'סכום נכסי הקרן'!$C$42</f>
        <v>-4.4826933219433839E-5</v>
      </c>
    </row>
    <row r="88" spans="2:11">
      <c r="B88" s="86" t="s">
        <v>2344</v>
      </c>
      <c r="C88" s="87" t="s">
        <v>2345</v>
      </c>
      <c r="D88" s="88" t="s">
        <v>680</v>
      </c>
      <c r="E88" s="88" t="s">
        <v>132</v>
      </c>
      <c r="F88" s="101">
        <v>45019</v>
      </c>
      <c r="G88" s="90">
        <v>93902.392124999998</v>
      </c>
      <c r="H88" s="102">
        <v>-7.2914320000000004</v>
      </c>
      <c r="I88" s="90">
        <v>-6.846828867000001</v>
      </c>
      <c r="J88" s="91">
        <f t="shared" si="1"/>
        <v>7.3266744246378059E-3</v>
      </c>
      <c r="K88" s="91">
        <f>I88/'סכום נכסי הקרן'!$C$42</f>
        <v>-4.1367376580561479E-5</v>
      </c>
    </row>
    <row r="89" spans="2:11">
      <c r="B89" s="86" t="s">
        <v>2344</v>
      </c>
      <c r="C89" s="87" t="s">
        <v>2346</v>
      </c>
      <c r="D89" s="88" t="s">
        <v>680</v>
      </c>
      <c r="E89" s="88" t="s">
        <v>132</v>
      </c>
      <c r="F89" s="101">
        <v>45019</v>
      </c>
      <c r="G89" s="90">
        <v>34627.726350000004</v>
      </c>
      <c r="H89" s="102">
        <v>-7.2914320000000004</v>
      </c>
      <c r="I89" s="90">
        <v>-2.5248570460000006</v>
      </c>
      <c r="J89" s="91">
        <f t="shared" si="1"/>
        <v>2.7018063258385746E-3</v>
      </c>
      <c r="K89" s="91">
        <f>I89/'סכום נכסי הקרן'!$C$42</f>
        <v>-1.5254757240592508E-5</v>
      </c>
    </row>
    <row r="90" spans="2:11">
      <c r="B90" s="86" t="s">
        <v>2347</v>
      </c>
      <c r="C90" s="87" t="s">
        <v>2348</v>
      </c>
      <c r="D90" s="88" t="s">
        <v>680</v>
      </c>
      <c r="E90" s="88" t="s">
        <v>132</v>
      </c>
      <c r="F90" s="101">
        <v>45019</v>
      </c>
      <c r="G90" s="90">
        <v>14847.968304000002</v>
      </c>
      <c r="H90" s="102">
        <v>-7.2371350000000003</v>
      </c>
      <c r="I90" s="90">
        <v>-1.0745674370000002</v>
      </c>
      <c r="J90" s="91">
        <f t="shared" si="1"/>
        <v>1.1498762290032417E-3</v>
      </c>
      <c r="K90" s="91">
        <f>I90/'סכום נכסי הקרן'!$C$42</f>
        <v>-6.4923538606077121E-6</v>
      </c>
    </row>
    <row r="91" spans="2:11">
      <c r="B91" s="86" t="s">
        <v>2347</v>
      </c>
      <c r="C91" s="87" t="s">
        <v>2349</v>
      </c>
      <c r="D91" s="88" t="s">
        <v>680</v>
      </c>
      <c r="E91" s="88" t="s">
        <v>132</v>
      </c>
      <c r="F91" s="101">
        <v>45019</v>
      </c>
      <c r="G91" s="90">
        <v>103047.43176000002</v>
      </c>
      <c r="H91" s="102">
        <v>-7.2371350000000003</v>
      </c>
      <c r="I91" s="90">
        <v>-7.4576812380000019</v>
      </c>
      <c r="J91" s="91">
        <f t="shared" si="1"/>
        <v>7.9803370954555242E-3</v>
      </c>
      <c r="K91" s="91">
        <f>I91/'סכום נכסי הקרן'!$C$42</f>
        <v>-4.5058042808262578E-5</v>
      </c>
    </row>
    <row r="92" spans="2:11">
      <c r="B92" s="86" t="s">
        <v>2347</v>
      </c>
      <c r="C92" s="87" t="s">
        <v>2350</v>
      </c>
      <c r="D92" s="88" t="s">
        <v>680</v>
      </c>
      <c r="E92" s="88" t="s">
        <v>132</v>
      </c>
      <c r="F92" s="101">
        <v>45019</v>
      </c>
      <c r="G92" s="90">
        <v>22105.867680000003</v>
      </c>
      <c r="H92" s="102">
        <v>-7.2371350000000003</v>
      </c>
      <c r="I92" s="90">
        <v>-1.5998313770000001</v>
      </c>
      <c r="J92" s="91">
        <f t="shared" si="1"/>
        <v>1.7119521841846238E-3</v>
      </c>
      <c r="K92" s="91">
        <f>I92/'סכום נכסי הקרן'!$C$42</f>
        <v>-9.6659093316516539E-6</v>
      </c>
    </row>
    <row r="93" spans="2:11">
      <c r="B93" s="86" t="s">
        <v>2351</v>
      </c>
      <c r="C93" s="87" t="s">
        <v>2352</v>
      </c>
      <c r="D93" s="88" t="s">
        <v>680</v>
      </c>
      <c r="E93" s="88" t="s">
        <v>132</v>
      </c>
      <c r="F93" s="101">
        <v>45091</v>
      </c>
      <c r="G93" s="90">
        <v>53470.719864000006</v>
      </c>
      <c r="H93" s="102">
        <v>-7.3895689999999998</v>
      </c>
      <c r="I93" s="90">
        <v>-3.9512556190000003</v>
      </c>
      <c r="J93" s="91">
        <f t="shared" si="1"/>
        <v>4.2281710338144081E-3</v>
      </c>
      <c r="K93" s="91">
        <f>I93/'סכום נכסי הקרן'!$C$42</f>
        <v>-2.3872815040702336E-5</v>
      </c>
    </row>
    <row r="94" spans="2:11">
      <c r="B94" s="86" t="s">
        <v>2353</v>
      </c>
      <c r="C94" s="87" t="s">
        <v>2354</v>
      </c>
      <c r="D94" s="88" t="s">
        <v>680</v>
      </c>
      <c r="E94" s="88" t="s">
        <v>132</v>
      </c>
      <c r="F94" s="101">
        <v>45019</v>
      </c>
      <c r="G94" s="90">
        <v>11056.662900000001</v>
      </c>
      <c r="H94" s="102">
        <v>-7.2009670000000003</v>
      </c>
      <c r="I94" s="90">
        <v>-0.79618662900000015</v>
      </c>
      <c r="J94" s="91">
        <f t="shared" si="1"/>
        <v>8.5198568932377101E-4</v>
      </c>
      <c r="K94" s="91">
        <f>I94/'סכום נכסי הקרן'!$C$42</f>
        <v>-4.8104243219798868E-6</v>
      </c>
    </row>
    <row r="95" spans="2:11">
      <c r="B95" s="86" t="s">
        <v>2355</v>
      </c>
      <c r="C95" s="87" t="s">
        <v>2356</v>
      </c>
      <c r="D95" s="88" t="s">
        <v>680</v>
      </c>
      <c r="E95" s="88" t="s">
        <v>132</v>
      </c>
      <c r="F95" s="101">
        <v>45091</v>
      </c>
      <c r="G95" s="90">
        <v>44583.980400000008</v>
      </c>
      <c r="H95" s="102">
        <v>-7.3292380000000001</v>
      </c>
      <c r="I95" s="90">
        <v>-3.2676658340000007</v>
      </c>
      <c r="J95" s="91">
        <f t="shared" si="1"/>
        <v>3.4966733007773549E-3</v>
      </c>
      <c r="K95" s="91">
        <f>I95/'סכום נכסי הקרן'!$C$42</f>
        <v>-1.9742681717374447E-5</v>
      </c>
    </row>
    <row r="96" spans="2:11">
      <c r="B96" s="86" t="s">
        <v>2355</v>
      </c>
      <c r="C96" s="87" t="s">
        <v>2357</v>
      </c>
      <c r="D96" s="88" t="s">
        <v>680</v>
      </c>
      <c r="E96" s="88" t="s">
        <v>132</v>
      </c>
      <c r="F96" s="101">
        <v>45091</v>
      </c>
      <c r="G96" s="90">
        <v>136440.84479999999</v>
      </c>
      <c r="H96" s="102">
        <v>-7.3292380000000001</v>
      </c>
      <c r="I96" s="90">
        <v>-10.000073642000002</v>
      </c>
      <c r="J96" s="91">
        <f t="shared" si="1"/>
        <v>1.0700907707868383E-2</v>
      </c>
      <c r="K96" s="91">
        <f>I96/'סכום נכסי הקרן'!$C$42</f>
        <v>-6.0418745702230057E-5</v>
      </c>
    </row>
    <row r="97" spans="2:11">
      <c r="B97" s="86" t="s">
        <v>2358</v>
      </c>
      <c r="C97" s="87" t="s">
        <v>2359</v>
      </c>
      <c r="D97" s="88" t="s">
        <v>680</v>
      </c>
      <c r="E97" s="88" t="s">
        <v>132</v>
      </c>
      <c r="F97" s="101">
        <v>45131</v>
      </c>
      <c r="G97" s="90">
        <v>113700.70400000003</v>
      </c>
      <c r="H97" s="102">
        <v>-6.7494379999999996</v>
      </c>
      <c r="I97" s="90">
        <v>-7.6741587520000012</v>
      </c>
      <c r="J97" s="91">
        <f t="shared" si="1"/>
        <v>8.2119859793610903E-3</v>
      </c>
      <c r="K97" s="91">
        <f>I97/'סכום נכסי הקרן'!$C$42</f>
        <v>-4.6365963163337187E-5</v>
      </c>
    </row>
    <row r="98" spans="2:11">
      <c r="B98" s="86" t="s">
        <v>2358</v>
      </c>
      <c r="C98" s="87" t="s">
        <v>2360</v>
      </c>
      <c r="D98" s="88" t="s">
        <v>680</v>
      </c>
      <c r="E98" s="88" t="s">
        <v>132</v>
      </c>
      <c r="F98" s="101">
        <v>45131</v>
      </c>
      <c r="G98" s="90">
        <v>39826.360800000009</v>
      </c>
      <c r="H98" s="102">
        <v>-6.7494379999999996</v>
      </c>
      <c r="I98" s="90">
        <v>-2.6880556100000002</v>
      </c>
      <c r="J98" s="91">
        <f t="shared" si="1"/>
        <v>2.8764423169262737E-3</v>
      </c>
      <c r="K98" s="91">
        <f>I98/'סכום נכסי הקרן'!$C$42</f>
        <v>-1.6240775233087316E-5</v>
      </c>
    </row>
    <row r="99" spans="2:11">
      <c r="B99" s="86" t="s">
        <v>2361</v>
      </c>
      <c r="C99" s="87" t="s">
        <v>2362</v>
      </c>
      <c r="D99" s="88" t="s">
        <v>680</v>
      </c>
      <c r="E99" s="88" t="s">
        <v>132</v>
      </c>
      <c r="F99" s="101">
        <v>45019</v>
      </c>
      <c r="G99" s="90">
        <v>116553.04265800003</v>
      </c>
      <c r="H99" s="102">
        <v>-7.1317139999999997</v>
      </c>
      <c r="I99" s="90">
        <v>-8.3122292170000023</v>
      </c>
      <c r="J99" s="91">
        <f t="shared" si="1"/>
        <v>8.8947742668797503E-3</v>
      </c>
      <c r="K99" s="91">
        <f>I99/'סכום נכסי הקרן'!$C$42</f>
        <v>-5.0221076490005504E-5</v>
      </c>
    </row>
    <row r="100" spans="2:11">
      <c r="B100" s="86" t="s">
        <v>2363</v>
      </c>
      <c r="C100" s="87" t="s">
        <v>2364</v>
      </c>
      <c r="D100" s="88" t="s">
        <v>680</v>
      </c>
      <c r="E100" s="88" t="s">
        <v>132</v>
      </c>
      <c r="F100" s="101">
        <v>44993</v>
      </c>
      <c r="G100" s="90">
        <v>30998.681364000007</v>
      </c>
      <c r="H100" s="102">
        <v>-7.1036210000000004</v>
      </c>
      <c r="I100" s="90">
        <v>-2.2020288240000006</v>
      </c>
      <c r="J100" s="91">
        <f t="shared" si="1"/>
        <v>2.3563533689115158E-3</v>
      </c>
      <c r="K100" s="91">
        <f>I100/'סכום נכסי הקרן'!$C$42</f>
        <v>-1.3304283979215592E-5</v>
      </c>
    </row>
    <row r="101" spans="2:11">
      <c r="B101" s="86" t="s">
        <v>2365</v>
      </c>
      <c r="C101" s="87" t="s">
        <v>2366</v>
      </c>
      <c r="D101" s="88" t="s">
        <v>680</v>
      </c>
      <c r="E101" s="88" t="s">
        <v>132</v>
      </c>
      <c r="F101" s="101">
        <v>45131</v>
      </c>
      <c r="G101" s="90">
        <v>150780.38794000002</v>
      </c>
      <c r="H101" s="102">
        <v>-6.6595570000000004</v>
      </c>
      <c r="I101" s="90">
        <v>-10.041305206000002</v>
      </c>
      <c r="J101" s="91">
        <f t="shared" si="1"/>
        <v>1.0745028899052614E-2</v>
      </c>
      <c r="K101" s="91">
        <f>I101/'סכום נכסי הקרן'!$C$42</f>
        <v>-6.0667859805726102E-5</v>
      </c>
    </row>
    <row r="102" spans="2:11">
      <c r="B102" s="86" t="s">
        <v>2367</v>
      </c>
      <c r="C102" s="87" t="s">
        <v>2368</v>
      </c>
      <c r="D102" s="88" t="s">
        <v>680</v>
      </c>
      <c r="E102" s="88" t="s">
        <v>132</v>
      </c>
      <c r="F102" s="101">
        <v>45131</v>
      </c>
      <c r="G102" s="90">
        <v>39929.919407000009</v>
      </c>
      <c r="H102" s="102">
        <v>-6.6296299999999997</v>
      </c>
      <c r="I102" s="90">
        <v>-2.6472057690000006</v>
      </c>
      <c r="J102" s="91">
        <f t="shared" si="1"/>
        <v>2.8327296009932473E-3</v>
      </c>
      <c r="K102" s="91">
        <f>I102/'סכום נכסי הקרן'!$C$42</f>
        <v>-1.5993967435093753E-5</v>
      </c>
    </row>
    <row r="103" spans="2:11">
      <c r="B103" s="86" t="s">
        <v>2369</v>
      </c>
      <c r="C103" s="87" t="s">
        <v>2370</v>
      </c>
      <c r="D103" s="88" t="s">
        <v>680</v>
      </c>
      <c r="E103" s="88" t="s">
        <v>132</v>
      </c>
      <c r="F103" s="101">
        <v>44993</v>
      </c>
      <c r="G103" s="90">
        <v>38780.980980000008</v>
      </c>
      <c r="H103" s="102">
        <v>-7.0135069999999997</v>
      </c>
      <c r="I103" s="90">
        <v>-2.7199067549999998</v>
      </c>
      <c r="J103" s="91">
        <f t="shared" si="1"/>
        <v>2.910525682233048E-3</v>
      </c>
      <c r="K103" s="91">
        <f>I103/'סכום נכסי הקרן'!$C$42</f>
        <v>-1.6433214438934498E-5</v>
      </c>
    </row>
    <row r="104" spans="2:11">
      <c r="B104" s="86" t="s">
        <v>2371</v>
      </c>
      <c r="C104" s="87" t="s">
        <v>2372</v>
      </c>
      <c r="D104" s="88" t="s">
        <v>680</v>
      </c>
      <c r="E104" s="88" t="s">
        <v>132</v>
      </c>
      <c r="F104" s="101">
        <v>44993</v>
      </c>
      <c r="G104" s="90">
        <v>198346.14166100003</v>
      </c>
      <c r="H104" s="102">
        <v>-7.0105060000000003</v>
      </c>
      <c r="I104" s="90">
        <v>-13.905067470000002</v>
      </c>
      <c r="J104" s="91">
        <f t="shared" si="1"/>
        <v>1.4879574790650616E-2</v>
      </c>
      <c r="K104" s="91">
        <f>I104/'סכום נכסי הקרן'!$C$42</f>
        <v>-8.4012054862653721E-5</v>
      </c>
    </row>
    <row r="105" spans="2:11">
      <c r="B105" s="86" t="s">
        <v>2371</v>
      </c>
      <c r="C105" s="87" t="s">
        <v>2373</v>
      </c>
      <c r="D105" s="88" t="s">
        <v>680</v>
      </c>
      <c r="E105" s="88" t="s">
        <v>132</v>
      </c>
      <c r="F105" s="101">
        <v>44993</v>
      </c>
      <c r="G105" s="90">
        <v>91410.637713000004</v>
      </c>
      <c r="H105" s="102">
        <v>-7.0105060000000003</v>
      </c>
      <c r="I105" s="90">
        <v>-6.4083479220000017</v>
      </c>
      <c r="J105" s="91">
        <f t="shared" si="1"/>
        <v>6.857463467590745E-3</v>
      </c>
      <c r="K105" s="91">
        <f>I105/'סכום נכסי הקרן'!$C$42</f>
        <v>-3.8718149218878767E-5</v>
      </c>
    </row>
    <row r="106" spans="2:11">
      <c r="B106" s="86" t="s">
        <v>2374</v>
      </c>
      <c r="C106" s="87" t="s">
        <v>2375</v>
      </c>
      <c r="D106" s="88" t="s">
        <v>680</v>
      </c>
      <c r="E106" s="88" t="s">
        <v>132</v>
      </c>
      <c r="F106" s="101">
        <v>44986</v>
      </c>
      <c r="G106" s="90">
        <v>167378.02430600004</v>
      </c>
      <c r="H106" s="102">
        <v>-7.0262739999999999</v>
      </c>
      <c r="I106" s="90">
        <v>-11.760439383000003</v>
      </c>
      <c r="J106" s="91">
        <f t="shared" si="1"/>
        <v>1.2584644968303882E-2</v>
      </c>
      <c r="K106" s="91">
        <f>I106/'סכום נכסי הקרן'!$C$42</f>
        <v>-7.105457638268545E-5</v>
      </c>
    </row>
    <row r="107" spans="2:11">
      <c r="B107" s="86" t="s">
        <v>2374</v>
      </c>
      <c r="C107" s="87" t="s">
        <v>2376</v>
      </c>
      <c r="D107" s="88" t="s">
        <v>680</v>
      </c>
      <c r="E107" s="88" t="s">
        <v>132</v>
      </c>
      <c r="F107" s="101">
        <v>44986</v>
      </c>
      <c r="G107" s="90">
        <v>56518.938531000007</v>
      </c>
      <c r="H107" s="102">
        <v>-7.0262739999999999</v>
      </c>
      <c r="I107" s="90">
        <v>-3.9711757460000006</v>
      </c>
      <c r="J107" s="91">
        <f t="shared" si="1"/>
        <v>4.249487220893345E-3</v>
      </c>
      <c r="K107" s="91">
        <f>I107/'סכום נכסי הקרן'!$C$42</f>
        <v>-2.3993169063148157E-5</v>
      </c>
    </row>
    <row r="108" spans="2:11">
      <c r="B108" s="86" t="s">
        <v>2377</v>
      </c>
      <c r="C108" s="87" t="s">
        <v>2378</v>
      </c>
      <c r="D108" s="88" t="s">
        <v>680</v>
      </c>
      <c r="E108" s="88" t="s">
        <v>132</v>
      </c>
      <c r="F108" s="101">
        <v>44986</v>
      </c>
      <c r="G108" s="90">
        <v>50992.16085600001</v>
      </c>
      <c r="H108" s="102">
        <v>-6.9962720000000003</v>
      </c>
      <c r="I108" s="90">
        <v>-3.5675500610000004</v>
      </c>
      <c r="J108" s="91">
        <f t="shared" si="1"/>
        <v>3.8175742812155996E-3</v>
      </c>
      <c r="K108" s="91">
        <f>I108/'סכום נכסי הקרן'!$C$42</f>
        <v>-2.1554531259674328E-5</v>
      </c>
    </row>
    <row r="109" spans="2:11">
      <c r="B109" s="86" t="s">
        <v>2379</v>
      </c>
      <c r="C109" s="87" t="s">
        <v>2380</v>
      </c>
      <c r="D109" s="88" t="s">
        <v>680</v>
      </c>
      <c r="E109" s="88" t="s">
        <v>132</v>
      </c>
      <c r="F109" s="101">
        <v>44993</v>
      </c>
      <c r="G109" s="90">
        <v>66563.72100000002</v>
      </c>
      <c r="H109" s="102">
        <v>-6.8816129999999998</v>
      </c>
      <c r="I109" s="90">
        <v>-4.5806579740000011</v>
      </c>
      <c r="J109" s="91">
        <f t="shared" si="1"/>
        <v>4.9016837251292479E-3</v>
      </c>
      <c r="K109" s="91">
        <f>I109/'סכום נכסי הקרן'!$C$42</f>
        <v>-2.7675557119662095E-5</v>
      </c>
    </row>
    <row r="110" spans="2:11">
      <c r="B110" s="86" t="s">
        <v>2379</v>
      </c>
      <c r="C110" s="87" t="s">
        <v>2381</v>
      </c>
      <c r="D110" s="88" t="s">
        <v>680</v>
      </c>
      <c r="E110" s="88" t="s">
        <v>132</v>
      </c>
      <c r="F110" s="101">
        <v>44993</v>
      </c>
      <c r="G110" s="90">
        <v>9935.381400000002</v>
      </c>
      <c r="H110" s="102">
        <v>-6.8816129999999998</v>
      </c>
      <c r="I110" s="90">
        <v>-0.68371454200000015</v>
      </c>
      <c r="J110" s="91">
        <f t="shared" si="1"/>
        <v>7.3163123336822129E-4</v>
      </c>
      <c r="K110" s="91">
        <f>I110/'סכום נכסי הקרן'!$C$42</f>
        <v>-4.1308870839228055E-6</v>
      </c>
    </row>
    <row r="111" spans="2:11">
      <c r="B111" s="86" t="s">
        <v>2382</v>
      </c>
      <c r="C111" s="87" t="s">
        <v>2383</v>
      </c>
      <c r="D111" s="88" t="s">
        <v>680</v>
      </c>
      <c r="E111" s="88" t="s">
        <v>132</v>
      </c>
      <c r="F111" s="101">
        <v>44980</v>
      </c>
      <c r="G111" s="90">
        <v>44730.506403000007</v>
      </c>
      <c r="H111" s="102">
        <v>-6.8717079999999999</v>
      </c>
      <c r="I111" s="90">
        <v>-3.0737498540000008</v>
      </c>
      <c r="J111" s="91">
        <f t="shared" si="1"/>
        <v>3.2891671283882245E-3</v>
      </c>
      <c r="K111" s="91">
        <f>I111/'סכום נכסי הקרן'!$C$42</f>
        <v>-1.8571074317003793E-5</v>
      </c>
    </row>
    <row r="112" spans="2:11">
      <c r="B112" s="86" t="s">
        <v>2382</v>
      </c>
      <c r="C112" s="87" t="s">
        <v>2384</v>
      </c>
      <c r="D112" s="88" t="s">
        <v>680</v>
      </c>
      <c r="E112" s="88" t="s">
        <v>132</v>
      </c>
      <c r="F112" s="101">
        <v>44980</v>
      </c>
      <c r="G112" s="90">
        <v>85555.787460000007</v>
      </c>
      <c r="H112" s="102">
        <v>-6.8717079999999999</v>
      </c>
      <c r="I112" s="90">
        <v>-5.87914402</v>
      </c>
      <c r="J112" s="91">
        <f t="shared" si="1"/>
        <v>6.2911714264840103E-3</v>
      </c>
      <c r="K112" s="91">
        <f>I112/'סכום נכסי הקרן'!$C$42</f>
        <v>-3.5520789166921067E-5</v>
      </c>
    </row>
    <row r="113" spans="2:11">
      <c r="B113" s="86" t="s">
        <v>2382</v>
      </c>
      <c r="C113" s="87" t="s">
        <v>2385</v>
      </c>
      <c r="D113" s="88" t="s">
        <v>680</v>
      </c>
      <c r="E113" s="88" t="s">
        <v>132</v>
      </c>
      <c r="F113" s="101">
        <v>44980</v>
      </c>
      <c r="G113" s="90">
        <v>44396.945340000006</v>
      </c>
      <c r="H113" s="102">
        <v>-6.8717079999999999</v>
      </c>
      <c r="I113" s="90">
        <v>-3.0508285110000011</v>
      </c>
      <c r="J113" s="91">
        <f t="shared" si="1"/>
        <v>3.2646393914170461E-3</v>
      </c>
      <c r="K113" s="91">
        <f>I113/'סכום נכסי הקרן'!$C$42</f>
        <v>-1.8432587457461666E-5</v>
      </c>
    </row>
    <row r="114" spans="2:11">
      <c r="B114" s="86" t="s">
        <v>2386</v>
      </c>
      <c r="C114" s="87" t="s">
        <v>2387</v>
      </c>
      <c r="D114" s="88" t="s">
        <v>680</v>
      </c>
      <c r="E114" s="88" t="s">
        <v>132</v>
      </c>
      <c r="F114" s="101">
        <v>44998</v>
      </c>
      <c r="G114" s="90">
        <v>33300.505800000006</v>
      </c>
      <c r="H114" s="102">
        <v>-6.6408940000000003</v>
      </c>
      <c r="I114" s="90">
        <v>-2.2114512850000008</v>
      </c>
      <c r="J114" s="91">
        <f t="shared" si="1"/>
        <v>2.3664361832138538E-3</v>
      </c>
      <c r="K114" s="91">
        <f>I114/'סכום נכסי הקרן'!$C$42</f>
        <v>-1.3361212887484545E-5</v>
      </c>
    </row>
    <row r="115" spans="2:11">
      <c r="B115" s="86" t="s">
        <v>2388</v>
      </c>
      <c r="C115" s="87" t="s">
        <v>2389</v>
      </c>
      <c r="D115" s="88" t="s">
        <v>680</v>
      </c>
      <c r="E115" s="88" t="s">
        <v>132</v>
      </c>
      <c r="F115" s="101">
        <v>45126</v>
      </c>
      <c r="G115" s="90">
        <v>72568.916312000016</v>
      </c>
      <c r="H115" s="102">
        <v>-6.7910469999999998</v>
      </c>
      <c r="I115" s="90">
        <v>-4.9281892380000007</v>
      </c>
      <c r="J115" s="91">
        <f t="shared" si="1"/>
        <v>5.2735709846433755E-3</v>
      </c>
      <c r="K115" s="91">
        <f>I115/'סכום נכסי הקרן'!$C$42</f>
        <v>-2.9775281963187457E-5</v>
      </c>
    </row>
    <row r="116" spans="2:11">
      <c r="B116" s="86" t="s">
        <v>2390</v>
      </c>
      <c r="C116" s="87" t="s">
        <v>2391</v>
      </c>
      <c r="D116" s="88" t="s">
        <v>680</v>
      </c>
      <c r="E116" s="88" t="s">
        <v>132</v>
      </c>
      <c r="F116" s="101">
        <v>44991</v>
      </c>
      <c r="G116" s="90">
        <v>114208.52456000002</v>
      </c>
      <c r="H116" s="102">
        <v>-6.7052659999999999</v>
      </c>
      <c r="I116" s="90">
        <v>-7.6579851460000006</v>
      </c>
      <c r="J116" s="91">
        <f t="shared" si="1"/>
        <v>8.194678880303086E-3</v>
      </c>
      <c r="K116" s="91">
        <f>I116/'סכום נכסי הקרן'!$C$42</f>
        <v>-4.6268244984153194E-5</v>
      </c>
    </row>
    <row r="117" spans="2:11">
      <c r="B117" s="86" t="s">
        <v>2392</v>
      </c>
      <c r="C117" s="87" t="s">
        <v>2393</v>
      </c>
      <c r="D117" s="88" t="s">
        <v>680</v>
      </c>
      <c r="E117" s="88" t="s">
        <v>132</v>
      </c>
      <c r="F117" s="101">
        <v>44991</v>
      </c>
      <c r="G117" s="90">
        <v>100047.038</v>
      </c>
      <c r="H117" s="102">
        <v>-6.757466</v>
      </c>
      <c r="I117" s="90">
        <v>-6.7606446660000019</v>
      </c>
      <c r="J117" s="91">
        <f t="shared" si="1"/>
        <v>7.2344501857178091E-3</v>
      </c>
      <c r="K117" s="91">
        <f>I117/'סכום נכסי הקרן'!$C$42</f>
        <v>-4.0846666282799368E-5</v>
      </c>
    </row>
    <row r="118" spans="2:11">
      <c r="B118" s="86" t="s">
        <v>2394</v>
      </c>
      <c r="C118" s="87" t="s">
        <v>2395</v>
      </c>
      <c r="D118" s="88" t="s">
        <v>680</v>
      </c>
      <c r="E118" s="88" t="s">
        <v>132</v>
      </c>
      <c r="F118" s="101">
        <v>45092</v>
      </c>
      <c r="G118" s="90">
        <v>59812.665840000009</v>
      </c>
      <c r="H118" s="102">
        <v>-6.6657080000000004</v>
      </c>
      <c r="I118" s="90">
        <v>-3.986937359000001</v>
      </c>
      <c r="J118" s="91">
        <f t="shared" si="1"/>
        <v>4.2663534532910502E-3</v>
      </c>
      <c r="K118" s="91">
        <f>I118/'סכום נכסי הקרן'!$C$42</f>
        <v>-2.4088398050633247E-5</v>
      </c>
    </row>
    <row r="119" spans="2:11">
      <c r="B119" s="86" t="s">
        <v>2396</v>
      </c>
      <c r="C119" s="87" t="s">
        <v>2397</v>
      </c>
      <c r="D119" s="88" t="s">
        <v>680</v>
      </c>
      <c r="E119" s="88" t="s">
        <v>132</v>
      </c>
      <c r="F119" s="101">
        <v>44998</v>
      </c>
      <c r="G119" s="90">
        <v>55752.554550000008</v>
      </c>
      <c r="H119" s="102">
        <v>-6.1594319999999998</v>
      </c>
      <c r="I119" s="90">
        <v>-3.4340405920000001</v>
      </c>
      <c r="J119" s="91">
        <f t="shared" si="1"/>
        <v>3.6747080827213069E-3</v>
      </c>
      <c r="K119" s="91">
        <f>I119/'סכום נכסי הקרן'!$C$42</f>
        <v>-2.0747889734308771E-5</v>
      </c>
    </row>
    <row r="120" spans="2:11">
      <c r="B120" s="86" t="s">
        <v>2396</v>
      </c>
      <c r="C120" s="87" t="s">
        <v>2398</v>
      </c>
      <c r="D120" s="88" t="s">
        <v>680</v>
      </c>
      <c r="E120" s="88" t="s">
        <v>132</v>
      </c>
      <c r="F120" s="101">
        <v>44998</v>
      </c>
      <c r="G120" s="90">
        <v>49930.161820000008</v>
      </c>
      <c r="H120" s="102">
        <v>-6.1594319999999998</v>
      </c>
      <c r="I120" s="90">
        <v>-3.0754142810000005</v>
      </c>
      <c r="J120" s="91">
        <f t="shared" si="1"/>
        <v>3.2909482032433815E-3</v>
      </c>
      <c r="K120" s="91">
        <f>I120/'סכום נכסי הקרן'!$C$42</f>
        <v>-1.8581130502113324E-5</v>
      </c>
    </row>
    <row r="121" spans="2:11">
      <c r="B121" s="86" t="s">
        <v>2399</v>
      </c>
      <c r="C121" s="87" t="s">
        <v>2400</v>
      </c>
      <c r="D121" s="88" t="s">
        <v>680</v>
      </c>
      <c r="E121" s="88" t="s">
        <v>132</v>
      </c>
      <c r="F121" s="101">
        <v>44987</v>
      </c>
      <c r="G121" s="90">
        <v>14352.318500000001</v>
      </c>
      <c r="H121" s="102">
        <v>-6.2355119999999999</v>
      </c>
      <c r="I121" s="90">
        <v>-0.89494058900000018</v>
      </c>
      <c r="J121" s="91">
        <f t="shared" si="1"/>
        <v>9.5766061228715592E-4</v>
      </c>
      <c r="K121" s="91">
        <f>I121/'סכום נכסי הקרן'!$C$42</f>
        <v>-5.4070789677285643E-6</v>
      </c>
    </row>
    <row r="122" spans="2:11">
      <c r="B122" s="86" t="s">
        <v>2399</v>
      </c>
      <c r="C122" s="87" t="s">
        <v>2401</v>
      </c>
      <c r="D122" s="88" t="s">
        <v>680</v>
      </c>
      <c r="E122" s="88" t="s">
        <v>132</v>
      </c>
      <c r="F122" s="101">
        <v>44987</v>
      </c>
      <c r="G122" s="90">
        <v>35017.349150000002</v>
      </c>
      <c r="H122" s="102">
        <v>-6.2355119999999999</v>
      </c>
      <c r="I122" s="90">
        <v>-2.1835111130000007</v>
      </c>
      <c r="J122" s="91">
        <f t="shared" si="1"/>
        <v>2.3365378831995179E-3</v>
      </c>
      <c r="K122" s="91">
        <f>I122/'סכום נכסי הקרן'!$C$42</f>
        <v>-1.3192403115939008E-5</v>
      </c>
    </row>
    <row r="123" spans="2:11">
      <c r="B123" s="86" t="s">
        <v>2402</v>
      </c>
      <c r="C123" s="87" t="s">
        <v>2403</v>
      </c>
      <c r="D123" s="88" t="s">
        <v>680</v>
      </c>
      <c r="E123" s="88" t="s">
        <v>132</v>
      </c>
      <c r="F123" s="101">
        <v>45097</v>
      </c>
      <c r="G123" s="90">
        <v>33524.249400000001</v>
      </c>
      <c r="H123" s="102">
        <v>-6.216475</v>
      </c>
      <c r="I123" s="90">
        <v>-2.0840266109999996</v>
      </c>
      <c r="J123" s="91">
        <f t="shared" si="1"/>
        <v>2.2300812197411529E-3</v>
      </c>
      <c r="K123" s="91">
        <f>I123/'סכום נכסי הקרן'!$C$42</f>
        <v>-1.2591334659562227E-5</v>
      </c>
    </row>
    <row r="124" spans="2:11">
      <c r="B124" s="86" t="s">
        <v>2404</v>
      </c>
      <c r="C124" s="87" t="s">
        <v>2405</v>
      </c>
      <c r="D124" s="88" t="s">
        <v>680</v>
      </c>
      <c r="E124" s="88" t="s">
        <v>132</v>
      </c>
      <c r="F124" s="101">
        <v>44987</v>
      </c>
      <c r="G124" s="90">
        <v>86137.86480000001</v>
      </c>
      <c r="H124" s="102">
        <v>-6.2059699999999998</v>
      </c>
      <c r="I124" s="90">
        <v>-5.3456897080000001</v>
      </c>
      <c r="J124" s="91">
        <f t="shared" si="1"/>
        <v>5.7203310943587417E-3</v>
      </c>
      <c r="K124" s="91">
        <f>I124/'סכום נכסי הקרן'!$C$42</f>
        <v>-3.2297748859985882E-5</v>
      </c>
    </row>
    <row r="125" spans="2:11">
      <c r="B125" s="86" t="s">
        <v>2406</v>
      </c>
      <c r="C125" s="87" t="s">
        <v>2407</v>
      </c>
      <c r="D125" s="88" t="s">
        <v>680</v>
      </c>
      <c r="E125" s="88" t="s">
        <v>132</v>
      </c>
      <c r="F125" s="101">
        <v>44987</v>
      </c>
      <c r="G125" s="90">
        <v>49250.938440000005</v>
      </c>
      <c r="H125" s="102">
        <v>-5.957471</v>
      </c>
      <c r="I125" s="90">
        <v>-2.934110301</v>
      </c>
      <c r="J125" s="91">
        <f t="shared" si="1"/>
        <v>3.1397412318883112E-3</v>
      </c>
      <c r="K125" s="91">
        <f>I125/'סכום נכסי הקרן'!$C$42</f>
        <v>-1.7727395865752632E-5</v>
      </c>
    </row>
    <row r="126" spans="2:11">
      <c r="B126" s="86" t="s">
        <v>2408</v>
      </c>
      <c r="C126" s="87" t="s">
        <v>2409</v>
      </c>
      <c r="D126" s="88" t="s">
        <v>680</v>
      </c>
      <c r="E126" s="88" t="s">
        <v>132</v>
      </c>
      <c r="F126" s="101">
        <v>44987</v>
      </c>
      <c r="G126" s="90">
        <v>67160.370600000009</v>
      </c>
      <c r="H126" s="102">
        <v>-5.957471</v>
      </c>
      <c r="I126" s="90">
        <v>-4.0010595010000003</v>
      </c>
      <c r="J126" s="91">
        <f t="shared" si="1"/>
        <v>4.2814653158222129E-3</v>
      </c>
      <c r="K126" s="91">
        <f>I126/'סכום נכסי הקרן'!$C$42</f>
        <v>-2.4173721632920195E-5</v>
      </c>
    </row>
    <row r="127" spans="2:11">
      <c r="B127" s="86" t="s">
        <v>2410</v>
      </c>
      <c r="C127" s="87" t="s">
        <v>2411</v>
      </c>
      <c r="D127" s="88" t="s">
        <v>680</v>
      </c>
      <c r="E127" s="88" t="s">
        <v>132</v>
      </c>
      <c r="F127" s="101">
        <v>44987</v>
      </c>
      <c r="G127" s="90">
        <v>20877.187170000005</v>
      </c>
      <c r="H127" s="102">
        <v>-5.9331389999999997</v>
      </c>
      <c r="I127" s="90">
        <v>-1.2386725450000002</v>
      </c>
      <c r="J127" s="91">
        <f t="shared" si="1"/>
        <v>1.3254822973148106E-3</v>
      </c>
      <c r="K127" s="91">
        <f>I127/'סכום נכסי הקרן'!$C$42</f>
        <v>-7.4838490379078272E-6</v>
      </c>
    </row>
    <row r="128" spans="2:11">
      <c r="B128" s="86" t="s">
        <v>2412</v>
      </c>
      <c r="C128" s="87" t="s">
        <v>2413</v>
      </c>
      <c r="D128" s="88" t="s">
        <v>680</v>
      </c>
      <c r="E128" s="88" t="s">
        <v>132</v>
      </c>
      <c r="F128" s="101">
        <v>44987</v>
      </c>
      <c r="G128" s="90">
        <v>55982.513250000011</v>
      </c>
      <c r="H128" s="102">
        <v>-5.9280629999999999</v>
      </c>
      <c r="I128" s="90">
        <v>-3.3186785010000004</v>
      </c>
      <c r="J128" s="91">
        <f t="shared" si="1"/>
        <v>3.5512610829319317E-3</v>
      </c>
      <c r="K128" s="91">
        <f>I128/'סכום נכסי הקרן'!$C$42</f>
        <v>-2.0050891583161906E-5</v>
      </c>
    </row>
    <row r="129" spans="2:11">
      <c r="B129" s="86" t="s">
        <v>2414</v>
      </c>
      <c r="C129" s="87" t="s">
        <v>2415</v>
      </c>
      <c r="D129" s="88" t="s">
        <v>680</v>
      </c>
      <c r="E129" s="88" t="s">
        <v>132</v>
      </c>
      <c r="F129" s="101">
        <v>44987</v>
      </c>
      <c r="G129" s="90">
        <v>76157.349360000007</v>
      </c>
      <c r="H129" s="102">
        <v>-5.8986710000000002</v>
      </c>
      <c r="I129" s="90">
        <v>-4.4922714210000017</v>
      </c>
      <c r="J129" s="91">
        <f t="shared" si="1"/>
        <v>4.8071027870152314E-3</v>
      </c>
      <c r="K129" s="91">
        <f>I129/'סכום נכסי הקרן'!$C$42</f>
        <v>-2.7141540585346293E-5</v>
      </c>
    </row>
    <row r="130" spans="2:11">
      <c r="B130" s="86" t="s">
        <v>2416</v>
      </c>
      <c r="C130" s="87" t="s">
        <v>2417</v>
      </c>
      <c r="D130" s="88" t="s">
        <v>680</v>
      </c>
      <c r="E130" s="88" t="s">
        <v>132</v>
      </c>
      <c r="F130" s="101">
        <v>45033</v>
      </c>
      <c r="G130" s="90">
        <v>55999.604775000007</v>
      </c>
      <c r="H130" s="102">
        <v>-5.8957329999999999</v>
      </c>
      <c r="I130" s="90">
        <v>-3.3015869760000003</v>
      </c>
      <c r="J130" s="91">
        <f t="shared" si="1"/>
        <v>3.5329717344571789E-3</v>
      </c>
      <c r="K130" s="91">
        <f>I130/'סכום נכסי הקרן'!$C$42</f>
        <v>-1.9947627493355484E-5</v>
      </c>
    </row>
    <row r="131" spans="2:11">
      <c r="B131" s="86" t="s">
        <v>2418</v>
      </c>
      <c r="C131" s="87" t="s">
        <v>2419</v>
      </c>
      <c r="D131" s="88" t="s">
        <v>680</v>
      </c>
      <c r="E131" s="88" t="s">
        <v>132</v>
      </c>
      <c r="F131" s="101">
        <v>45034</v>
      </c>
      <c r="G131" s="90">
        <v>44817.0861</v>
      </c>
      <c r="H131" s="102">
        <v>-5.7633029999999996</v>
      </c>
      <c r="I131" s="90">
        <v>-2.5829445960000004</v>
      </c>
      <c r="J131" s="91">
        <f t="shared" si="1"/>
        <v>2.7639648192436164E-3</v>
      </c>
      <c r="K131" s="91">
        <f>I131/'סכום נכסי הקרן'!$C$42</f>
        <v>-1.5605712347280467E-5</v>
      </c>
    </row>
    <row r="132" spans="2:11">
      <c r="B132" s="86" t="s">
        <v>2420</v>
      </c>
      <c r="C132" s="87" t="s">
        <v>2421</v>
      </c>
      <c r="D132" s="88" t="s">
        <v>680</v>
      </c>
      <c r="E132" s="88" t="s">
        <v>132</v>
      </c>
      <c r="F132" s="101">
        <v>45033</v>
      </c>
      <c r="G132" s="90">
        <v>44843.189520000007</v>
      </c>
      <c r="H132" s="102">
        <v>-5.7929950000000003</v>
      </c>
      <c r="I132" s="90">
        <v>-2.5977638810000001</v>
      </c>
      <c r="J132" s="91">
        <f t="shared" si="1"/>
        <v>2.7798226825712989E-3</v>
      </c>
      <c r="K132" s="91">
        <f>I132/'סכום נכסי הקרן'!$C$42</f>
        <v>-1.5695247949112774E-5</v>
      </c>
    </row>
    <row r="133" spans="2:11">
      <c r="B133" s="86" t="s">
        <v>2422</v>
      </c>
      <c r="C133" s="87" t="s">
        <v>2423</v>
      </c>
      <c r="D133" s="88" t="s">
        <v>680</v>
      </c>
      <c r="E133" s="88" t="s">
        <v>132</v>
      </c>
      <c r="F133" s="101">
        <v>45034</v>
      </c>
      <c r="G133" s="90">
        <v>43554.292137999997</v>
      </c>
      <c r="H133" s="102">
        <v>-5.6900190000000004</v>
      </c>
      <c r="I133" s="90">
        <v>-2.4782476720000006</v>
      </c>
      <c r="J133" s="91">
        <f t="shared" si="1"/>
        <v>2.6519304321850788E-3</v>
      </c>
      <c r="K133" s="91">
        <f>I133/'סכום נכסי הקרן'!$C$42</f>
        <v>-1.4973151322890193E-5</v>
      </c>
    </row>
    <row r="134" spans="2:11">
      <c r="B134" s="86" t="s">
        <v>2424</v>
      </c>
      <c r="C134" s="87" t="s">
        <v>2425</v>
      </c>
      <c r="D134" s="88" t="s">
        <v>680</v>
      </c>
      <c r="E134" s="88" t="s">
        <v>132</v>
      </c>
      <c r="F134" s="101">
        <v>45034</v>
      </c>
      <c r="G134" s="90">
        <v>56067.970875000006</v>
      </c>
      <c r="H134" s="102">
        <v>-5.6753749999999998</v>
      </c>
      <c r="I134" s="90">
        <v>-3.1820674950000001</v>
      </c>
      <c r="J134" s="91">
        <f t="shared" si="1"/>
        <v>3.4050759827597404E-3</v>
      </c>
      <c r="K134" s="91">
        <f>I134/'סכום נכסי הקרן'!$C$42</f>
        <v>-1.9225511098264889E-5</v>
      </c>
    </row>
    <row r="135" spans="2:11">
      <c r="B135" s="86" t="s">
        <v>2424</v>
      </c>
      <c r="C135" s="87" t="s">
        <v>2426</v>
      </c>
      <c r="D135" s="88" t="s">
        <v>680</v>
      </c>
      <c r="E135" s="88" t="s">
        <v>132</v>
      </c>
      <c r="F135" s="101">
        <v>45034</v>
      </c>
      <c r="G135" s="90">
        <v>60255.166020000011</v>
      </c>
      <c r="H135" s="102">
        <v>-5.6753749999999998</v>
      </c>
      <c r="I135" s="90">
        <v>-3.4197065140000005</v>
      </c>
      <c r="J135" s="91">
        <f t="shared" si="1"/>
        <v>3.6593694311026666E-3</v>
      </c>
      <c r="K135" s="91">
        <f>I135/'סכום נכסי הקרן'!$C$42</f>
        <v>-2.0661285670722626E-5</v>
      </c>
    </row>
    <row r="136" spans="2:11">
      <c r="B136" s="86" t="s">
        <v>2427</v>
      </c>
      <c r="C136" s="87" t="s">
        <v>2428</v>
      </c>
      <c r="D136" s="88" t="s">
        <v>680</v>
      </c>
      <c r="E136" s="88" t="s">
        <v>132</v>
      </c>
      <c r="F136" s="101">
        <v>45034</v>
      </c>
      <c r="G136" s="90">
        <v>50461.173788000007</v>
      </c>
      <c r="H136" s="102">
        <v>-5.6753749999999998</v>
      </c>
      <c r="I136" s="90">
        <v>-2.8638607460000003</v>
      </c>
      <c r="J136" s="91">
        <f t="shared" si="1"/>
        <v>3.0645683850188082E-3</v>
      </c>
      <c r="K136" s="91">
        <f>I136/'סכום נכסי הקרן'!$C$42</f>
        <v>-1.7302959991459317E-5</v>
      </c>
    </row>
    <row r="137" spans="2:11">
      <c r="B137" s="86" t="s">
        <v>2429</v>
      </c>
      <c r="C137" s="87" t="s">
        <v>2430</v>
      </c>
      <c r="D137" s="88" t="s">
        <v>680</v>
      </c>
      <c r="E137" s="88" t="s">
        <v>132</v>
      </c>
      <c r="F137" s="101">
        <v>45034</v>
      </c>
      <c r="G137" s="90">
        <v>44863.077839999998</v>
      </c>
      <c r="H137" s="102">
        <v>-5.7156900000000004</v>
      </c>
      <c r="I137" s="90">
        <v>-2.5642346590000007</v>
      </c>
      <c r="J137" s="91">
        <f t="shared" si="1"/>
        <v>2.7439436357779129E-3</v>
      </c>
      <c r="K137" s="91">
        <f>I137/'סכום נכסי הקרן'!$C$42</f>
        <v>-1.5492670087175506E-5</v>
      </c>
    </row>
    <row r="138" spans="2:11">
      <c r="B138" s="86" t="s">
        <v>2431</v>
      </c>
      <c r="C138" s="87" t="s">
        <v>2432</v>
      </c>
      <c r="D138" s="88" t="s">
        <v>680</v>
      </c>
      <c r="E138" s="88" t="s">
        <v>132</v>
      </c>
      <c r="F138" s="101">
        <v>45007</v>
      </c>
      <c r="G138" s="90">
        <v>65083.905690000014</v>
      </c>
      <c r="H138" s="102">
        <v>-5.4958879999999999</v>
      </c>
      <c r="I138" s="90">
        <v>-3.5769382800000002</v>
      </c>
      <c r="J138" s="91">
        <f t="shared" si="1"/>
        <v>3.8276204537396013E-3</v>
      </c>
      <c r="K138" s="91">
        <f>I138/'סכום נכסי הקרן'!$C$42</f>
        <v>-2.1611253283597783E-5</v>
      </c>
    </row>
    <row r="139" spans="2:11">
      <c r="B139" s="86" t="s">
        <v>2433</v>
      </c>
      <c r="C139" s="87" t="s">
        <v>2434</v>
      </c>
      <c r="D139" s="88" t="s">
        <v>680</v>
      </c>
      <c r="E139" s="88" t="s">
        <v>132</v>
      </c>
      <c r="F139" s="101">
        <v>45007</v>
      </c>
      <c r="G139" s="90">
        <v>84183.529500000004</v>
      </c>
      <c r="H139" s="102">
        <v>-5.4666810000000003</v>
      </c>
      <c r="I139" s="90">
        <v>-4.602044599000001</v>
      </c>
      <c r="J139" s="91">
        <f t="shared" si="1"/>
        <v>4.924569186626912E-3</v>
      </c>
      <c r="K139" s="91">
        <f>I139/'סכום נכסי הקרן'!$C$42</f>
        <v>-2.7804771473832144E-5</v>
      </c>
    </row>
    <row r="140" spans="2:11">
      <c r="B140" s="86" t="s">
        <v>2435</v>
      </c>
      <c r="C140" s="87" t="s">
        <v>2436</v>
      </c>
      <c r="D140" s="88" t="s">
        <v>680</v>
      </c>
      <c r="E140" s="88" t="s">
        <v>132</v>
      </c>
      <c r="F140" s="101">
        <v>45034</v>
      </c>
      <c r="G140" s="90">
        <v>56125.460550000018</v>
      </c>
      <c r="H140" s="102">
        <v>-5.6278920000000001</v>
      </c>
      <c r="I140" s="90">
        <v>-3.1586800740000007</v>
      </c>
      <c r="J140" s="91">
        <f t="shared" ref="J140:J203" si="2">IFERROR(I140/$I$11,0)</f>
        <v>3.380049503695132E-3</v>
      </c>
      <c r="K140" s="91">
        <f>I140/'סכום נכסי הקרן'!$C$42</f>
        <v>-1.9084208274644146E-5</v>
      </c>
    </row>
    <row r="141" spans="2:11">
      <c r="B141" s="86" t="s">
        <v>2437</v>
      </c>
      <c r="C141" s="87" t="s">
        <v>2438</v>
      </c>
      <c r="D141" s="88" t="s">
        <v>680</v>
      </c>
      <c r="E141" s="88" t="s">
        <v>132</v>
      </c>
      <c r="F141" s="101">
        <v>44985</v>
      </c>
      <c r="G141" s="90">
        <v>33678.07312500001</v>
      </c>
      <c r="H141" s="102">
        <v>-5.659624</v>
      </c>
      <c r="I141" s="90">
        <v>-1.9060521510000004</v>
      </c>
      <c r="J141" s="91">
        <f t="shared" si="2"/>
        <v>2.0396337951523067E-3</v>
      </c>
      <c r="K141" s="91">
        <f>I141/'סכום נכסי הקרן'!$C$42</f>
        <v>-1.1516043214200323E-5</v>
      </c>
    </row>
    <row r="142" spans="2:11">
      <c r="B142" s="86" t="s">
        <v>2437</v>
      </c>
      <c r="C142" s="87" t="s">
        <v>2439</v>
      </c>
      <c r="D142" s="88" t="s">
        <v>680</v>
      </c>
      <c r="E142" s="88" t="s">
        <v>132</v>
      </c>
      <c r="F142" s="101">
        <v>44985</v>
      </c>
      <c r="G142" s="90">
        <v>144221.83750000002</v>
      </c>
      <c r="H142" s="102">
        <v>-5.659624</v>
      </c>
      <c r="I142" s="90">
        <v>-8.1624130500000014</v>
      </c>
      <c r="J142" s="91">
        <f t="shared" si="2"/>
        <v>8.7344585498553944E-3</v>
      </c>
      <c r="K142" s="91">
        <f>I142/'סכום נכסי הקרן'!$C$42</f>
        <v>-4.9315912666207343E-5</v>
      </c>
    </row>
    <row r="143" spans="2:11">
      <c r="B143" s="86" t="s">
        <v>2440</v>
      </c>
      <c r="C143" s="87" t="s">
        <v>2441</v>
      </c>
      <c r="D143" s="88" t="s">
        <v>680</v>
      </c>
      <c r="E143" s="88" t="s">
        <v>132</v>
      </c>
      <c r="F143" s="101">
        <v>44991</v>
      </c>
      <c r="G143" s="90">
        <v>86533.102499999994</v>
      </c>
      <c r="H143" s="102">
        <v>-5.6292460000000002</v>
      </c>
      <c r="I143" s="90">
        <v>-4.8711609300000012</v>
      </c>
      <c r="J143" s="91">
        <f t="shared" si="2"/>
        <v>5.2125459679794144E-3</v>
      </c>
      <c r="K143" s="91">
        <f>I143/'סכום נכסי הקרן'!$C$42</f>
        <v>-2.9430726616673898E-5</v>
      </c>
    </row>
    <row r="144" spans="2:11">
      <c r="B144" s="86" t="s">
        <v>2442</v>
      </c>
      <c r="C144" s="87" t="s">
        <v>2443</v>
      </c>
      <c r="D144" s="88" t="s">
        <v>680</v>
      </c>
      <c r="E144" s="88" t="s">
        <v>132</v>
      </c>
      <c r="F144" s="101">
        <v>44985</v>
      </c>
      <c r="G144" s="90">
        <v>15082.168621000003</v>
      </c>
      <c r="H144" s="102">
        <v>-5.6478609999999998</v>
      </c>
      <c r="I144" s="90">
        <v>-0.85181994300000008</v>
      </c>
      <c r="J144" s="91">
        <f t="shared" si="2"/>
        <v>9.115179467760068E-4</v>
      </c>
      <c r="K144" s="91">
        <f>I144/'סכום נכסי הקרן'!$C$42</f>
        <v>-5.1465513517870446E-6</v>
      </c>
    </row>
    <row r="145" spans="2:11">
      <c r="B145" s="86" t="s">
        <v>2444</v>
      </c>
      <c r="C145" s="87" t="s">
        <v>2445</v>
      </c>
      <c r="D145" s="88" t="s">
        <v>680</v>
      </c>
      <c r="E145" s="88" t="s">
        <v>132</v>
      </c>
      <c r="F145" s="101">
        <v>44985</v>
      </c>
      <c r="G145" s="90">
        <v>33682.734450000011</v>
      </c>
      <c r="H145" s="102">
        <v>-5.6450009999999997</v>
      </c>
      <c r="I145" s="90">
        <v>-1.9013908260000003</v>
      </c>
      <c r="J145" s="91">
        <f t="shared" si="2"/>
        <v>2.0346457910228287E-3</v>
      </c>
      <c r="K145" s="91">
        <f>I145/'סכום נכסי הקרן'!$C$42</f>
        <v>-1.1487880280616753E-5</v>
      </c>
    </row>
    <row r="146" spans="2:11">
      <c r="B146" s="86" t="s">
        <v>2446</v>
      </c>
      <c r="C146" s="87" t="s">
        <v>2447</v>
      </c>
      <c r="D146" s="88" t="s">
        <v>680</v>
      </c>
      <c r="E146" s="88" t="s">
        <v>132</v>
      </c>
      <c r="F146" s="101">
        <v>44985</v>
      </c>
      <c r="G146" s="90">
        <v>128051.07262200002</v>
      </c>
      <c r="H146" s="102">
        <v>-5.5982380000000003</v>
      </c>
      <c r="I146" s="90">
        <v>-7.1686034260000007</v>
      </c>
      <c r="J146" s="91">
        <f t="shared" si="2"/>
        <v>7.6709998748162303E-3</v>
      </c>
      <c r="K146" s="91">
        <f>I146/'סכום נכסי הקרן'!$C$42</f>
        <v>-4.331148378913399E-5</v>
      </c>
    </row>
    <row r="147" spans="2:11">
      <c r="B147" s="86" t="s">
        <v>2446</v>
      </c>
      <c r="C147" s="87" t="s">
        <v>2448</v>
      </c>
      <c r="D147" s="88" t="s">
        <v>680</v>
      </c>
      <c r="E147" s="88" t="s">
        <v>132</v>
      </c>
      <c r="F147" s="101">
        <v>44985</v>
      </c>
      <c r="G147" s="90">
        <v>1005.9504090000003</v>
      </c>
      <c r="H147" s="102">
        <v>-5.5982380000000003</v>
      </c>
      <c r="I147" s="90">
        <v>-5.6315495000000014E-2</v>
      </c>
      <c r="J147" s="91">
        <f t="shared" si="2"/>
        <v>6.0262247668548058E-5</v>
      </c>
      <c r="K147" s="91">
        <f>I147/'סכום נכסי הקרן'!$C$42</f>
        <v>-3.4024865149090157E-7</v>
      </c>
    </row>
    <row r="148" spans="2:11">
      <c r="B148" s="86" t="s">
        <v>2449</v>
      </c>
      <c r="C148" s="87" t="s">
        <v>2450</v>
      </c>
      <c r="D148" s="88" t="s">
        <v>680</v>
      </c>
      <c r="E148" s="88" t="s">
        <v>132</v>
      </c>
      <c r="F148" s="101">
        <v>44991</v>
      </c>
      <c r="G148" s="90">
        <v>40241.355991999997</v>
      </c>
      <c r="H148" s="102">
        <v>-5.5591160000000004</v>
      </c>
      <c r="I148" s="90">
        <v>-2.2370638350000003</v>
      </c>
      <c r="J148" s="91">
        <f t="shared" si="2"/>
        <v>2.3938437347504784E-3</v>
      </c>
      <c r="K148" s="91">
        <f>I148/'סכום נכסי הקרן'!$C$42</f>
        <v>-1.3515959562422644E-5</v>
      </c>
    </row>
    <row r="149" spans="2:11">
      <c r="B149" s="86" t="s">
        <v>2451</v>
      </c>
      <c r="C149" s="87" t="s">
        <v>2452</v>
      </c>
      <c r="D149" s="88" t="s">
        <v>680</v>
      </c>
      <c r="E149" s="88" t="s">
        <v>132</v>
      </c>
      <c r="F149" s="101">
        <v>45035</v>
      </c>
      <c r="G149" s="90">
        <v>149409.45022500004</v>
      </c>
      <c r="H149" s="102">
        <v>-5.4803040000000003</v>
      </c>
      <c r="I149" s="90">
        <v>-8.1880925070000004</v>
      </c>
      <c r="J149" s="91">
        <f t="shared" si="2"/>
        <v>8.7619376974279722E-3</v>
      </c>
      <c r="K149" s="91">
        <f>I149/'סכום נכסי הקרן'!$C$42</f>
        <v>-4.9471063581870401E-5</v>
      </c>
    </row>
    <row r="150" spans="2:11">
      <c r="B150" s="86" t="s">
        <v>2453</v>
      </c>
      <c r="C150" s="87" t="s">
        <v>2454</v>
      </c>
      <c r="D150" s="88" t="s">
        <v>680</v>
      </c>
      <c r="E150" s="88" t="s">
        <v>132</v>
      </c>
      <c r="F150" s="101">
        <v>45035</v>
      </c>
      <c r="G150" s="90">
        <v>39049.256320000008</v>
      </c>
      <c r="H150" s="102">
        <v>-5.4511339999999997</v>
      </c>
      <c r="I150" s="90">
        <v>-2.1286272290000006</v>
      </c>
      <c r="J150" s="91">
        <f t="shared" si="2"/>
        <v>2.2778075779678959E-3</v>
      </c>
      <c r="K150" s="91">
        <f>I150/'סכום נכסי הקרן'!$C$42</f>
        <v>-1.2860804014846438E-5</v>
      </c>
    </row>
    <row r="151" spans="2:11">
      <c r="B151" s="86" t="s">
        <v>2453</v>
      </c>
      <c r="C151" s="87" t="s">
        <v>2455</v>
      </c>
      <c r="D151" s="88" t="s">
        <v>680</v>
      </c>
      <c r="E151" s="88" t="s">
        <v>132</v>
      </c>
      <c r="F151" s="101">
        <v>45035</v>
      </c>
      <c r="G151" s="90">
        <v>83810.056960000016</v>
      </c>
      <c r="H151" s="102">
        <v>-5.4511339999999997</v>
      </c>
      <c r="I151" s="90">
        <v>-4.5685983840000004</v>
      </c>
      <c r="J151" s="91">
        <f t="shared" si="2"/>
        <v>4.8887789642040142E-3</v>
      </c>
      <c r="K151" s="91">
        <f>I151/'סכום נכסי הקרן'!$C$42</f>
        <v>-2.7602695126084068E-5</v>
      </c>
    </row>
    <row r="152" spans="2:11">
      <c r="B152" s="86" t="s">
        <v>2456</v>
      </c>
      <c r="C152" s="87" t="s">
        <v>2457</v>
      </c>
      <c r="D152" s="88" t="s">
        <v>680</v>
      </c>
      <c r="E152" s="88" t="s">
        <v>132</v>
      </c>
      <c r="F152" s="101">
        <v>45035</v>
      </c>
      <c r="G152" s="90">
        <v>124150.94848000004</v>
      </c>
      <c r="H152" s="102">
        <v>-5.4511339999999997</v>
      </c>
      <c r="I152" s="90">
        <v>-6.7676343770000011</v>
      </c>
      <c r="J152" s="91">
        <f t="shared" si="2"/>
        <v>7.2419297558683248E-3</v>
      </c>
      <c r="K152" s="91">
        <f>I152/'סכום נכסי הקרן'!$C$42</f>
        <v>-4.0888896928948551E-5</v>
      </c>
    </row>
    <row r="153" spans="2:11">
      <c r="B153" s="86" t="s">
        <v>2458</v>
      </c>
      <c r="C153" s="87" t="s">
        <v>2459</v>
      </c>
      <c r="D153" s="88" t="s">
        <v>680</v>
      </c>
      <c r="E153" s="88" t="s">
        <v>132</v>
      </c>
      <c r="F153" s="101">
        <v>44991</v>
      </c>
      <c r="G153" s="90">
        <v>124185.28226000002</v>
      </c>
      <c r="H153" s="102">
        <v>-5.4978300000000004</v>
      </c>
      <c r="I153" s="90">
        <v>-6.8274953230000008</v>
      </c>
      <c r="J153" s="91">
        <f t="shared" si="2"/>
        <v>7.3059859299910166E-3</v>
      </c>
      <c r="K153" s="91">
        <f>I153/'סכום נכסי הקרן'!$C$42</f>
        <v>-4.1250566592927699E-5</v>
      </c>
    </row>
    <row r="154" spans="2:11">
      <c r="B154" s="86" t="s">
        <v>2460</v>
      </c>
      <c r="C154" s="87" t="s">
        <v>2461</v>
      </c>
      <c r="D154" s="88" t="s">
        <v>680</v>
      </c>
      <c r="E154" s="88" t="s">
        <v>132</v>
      </c>
      <c r="F154" s="101">
        <v>45007</v>
      </c>
      <c r="G154" s="90">
        <v>44960.033400000008</v>
      </c>
      <c r="H154" s="102">
        <v>-5.4826600000000001</v>
      </c>
      <c r="I154" s="90">
        <v>-2.4650056160000005</v>
      </c>
      <c r="J154" s="91">
        <f t="shared" si="2"/>
        <v>2.6377603346246685E-3</v>
      </c>
      <c r="K154" s="91">
        <f>I154/'סכום נכסי הקרן'!$C$42</f>
        <v>-1.4893145070668367E-5</v>
      </c>
    </row>
    <row r="155" spans="2:11">
      <c r="B155" s="86" t="s">
        <v>2460</v>
      </c>
      <c r="C155" s="87" t="s">
        <v>2462</v>
      </c>
      <c r="D155" s="88" t="s">
        <v>680</v>
      </c>
      <c r="E155" s="88" t="s">
        <v>132</v>
      </c>
      <c r="F155" s="101">
        <v>45007</v>
      </c>
      <c r="G155" s="90">
        <v>43320.447300000007</v>
      </c>
      <c r="H155" s="102">
        <v>-5.4826600000000001</v>
      </c>
      <c r="I155" s="90">
        <v>-2.3751126900000004</v>
      </c>
      <c r="J155" s="91">
        <f t="shared" si="2"/>
        <v>2.5415674525366668E-3</v>
      </c>
      <c r="K155" s="91">
        <f>I155/'סכום נכסי הקרן'!$C$42</f>
        <v>-1.4350027286654012E-5</v>
      </c>
    </row>
    <row r="156" spans="2:11">
      <c r="B156" s="86" t="s">
        <v>2460</v>
      </c>
      <c r="C156" s="87" t="s">
        <v>2463</v>
      </c>
      <c r="D156" s="88" t="s">
        <v>680</v>
      </c>
      <c r="E156" s="88" t="s">
        <v>132</v>
      </c>
      <c r="F156" s="101">
        <v>45007</v>
      </c>
      <c r="G156" s="90">
        <v>41916.617260000006</v>
      </c>
      <c r="H156" s="102">
        <v>-5.4826600000000001</v>
      </c>
      <c r="I156" s="90">
        <v>-2.2981454660000002</v>
      </c>
      <c r="J156" s="91">
        <f t="shared" si="2"/>
        <v>2.4592061430063388E-3</v>
      </c>
      <c r="K156" s="91">
        <f>I156/'סכום נכסי הקרן'!$C$42</f>
        <v>-1.3885004397749312E-5</v>
      </c>
    </row>
    <row r="157" spans="2:11">
      <c r="B157" s="86" t="s">
        <v>2464</v>
      </c>
      <c r="C157" s="87" t="s">
        <v>2465</v>
      </c>
      <c r="D157" s="88" t="s">
        <v>680</v>
      </c>
      <c r="E157" s="88" t="s">
        <v>132</v>
      </c>
      <c r="F157" s="101">
        <v>45036</v>
      </c>
      <c r="G157" s="90">
        <v>89920.066800000015</v>
      </c>
      <c r="H157" s="102">
        <v>-5.4152399999999998</v>
      </c>
      <c r="I157" s="90">
        <v>-4.8693874800000012</v>
      </c>
      <c r="J157" s="91">
        <f t="shared" si="2"/>
        <v>5.2106482294772887E-3</v>
      </c>
      <c r="K157" s="91">
        <f>I157/'סכום נכסי הקרן'!$C$42</f>
        <v>-2.9420011733123882E-5</v>
      </c>
    </row>
    <row r="158" spans="2:11">
      <c r="B158" s="86" t="s">
        <v>2466</v>
      </c>
      <c r="C158" s="87" t="s">
        <v>2467</v>
      </c>
      <c r="D158" s="88" t="s">
        <v>680</v>
      </c>
      <c r="E158" s="88" t="s">
        <v>132</v>
      </c>
      <c r="F158" s="101">
        <v>45055</v>
      </c>
      <c r="G158" s="90">
        <v>121397.85840000001</v>
      </c>
      <c r="H158" s="102">
        <v>-5.2874759999999998</v>
      </c>
      <c r="I158" s="90">
        <v>-6.4188826910000003</v>
      </c>
      <c r="J158" s="91">
        <f t="shared" si="2"/>
        <v>6.8687365436528288E-3</v>
      </c>
      <c r="K158" s="91">
        <f>I158/'סכום נכסי הקרן'!$C$42</f>
        <v>-3.8781798503076974E-5</v>
      </c>
    </row>
    <row r="159" spans="2:11">
      <c r="B159" s="86" t="s">
        <v>2468</v>
      </c>
      <c r="C159" s="87" t="s">
        <v>2469</v>
      </c>
      <c r="D159" s="88" t="s">
        <v>680</v>
      </c>
      <c r="E159" s="88" t="s">
        <v>132</v>
      </c>
      <c r="F159" s="101">
        <v>45055</v>
      </c>
      <c r="G159" s="90">
        <v>101164.88200000001</v>
      </c>
      <c r="H159" s="102">
        <v>-5.2874759999999998</v>
      </c>
      <c r="I159" s="90">
        <v>-5.3490689100000006</v>
      </c>
      <c r="J159" s="91">
        <f t="shared" si="2"/>
        <v>5.7239471206024265E-3</v>
      </c>
      <c r="K159" s="91">
        <f>I159/'סכום נכסי הקרן'!$C$42</f>
        <v>-3.2318165424265674E-5</v>
      </c>
    </row>
    <row r="160" spans="2:11">
      <c r="B160" s="86" t="s">
        <v>2470</v>
      </c>
      <c r="C160" s="87" t="s">
        <v>2471</v>
      </c>
      <c r="D160" s="88" t="s">
        <v>680</v>
      </c>
      <c r="E160" s="88" t="s">
        <v>132</v>
      </c>
      <c r="F160" s="101">
        <v>45036</v>
      </c>
      <c r="G160" s="90">
        <v>44997.324000000001</v>
      </c>
      <c r="H160" s="102">
        <v>-5.3278790000000003</v>
      </c>
      <c r="I160" s="90">
        <v>-2.3974031400000002</v>
      </c>
      <c r="J160" s="91">
        <f t="shared" si="2"/>
        <v>2.5654200817028204E-3</v>
      </c>
      <c r="K160" s="91">
        <f>I160/'סכום נכסי הקרן'!$C$42</f>
        <v>-1.4484702397893384E-5</v>
      </c>
    </row>
    <row r="161" spans="2:11">
      <c r="B161" s="86" t="s">
        <v>2470</v>
      </c>
      <c r="C161" s="87" t="s">
        <v>2472</v>
      </c>
      <c r="D161" s="88" t="s">
        <v>680</v>
      </c>
      <c r="E161" s="88" t="s">
        <v>132</v>
      </c>
      <c r="F161" s="101">
        <v>45036</v>
      </c>
      <c r="G161" s="90">
        <v>57808.504000000015</v>
      </c>
      <c r="H161" s="102">
        <v>-5.3278790000000003</v>
      </c>
      <c r="I161" s="90">
        <v>-3.0799673560000005</v>
      </c>
      <c r="J161" s="91">
        <f t="shared" si="2"/>
        <v>3.2958203708999645E-3</v>
      </c>
      <c r="K161" s="91">
        <f>I161/'סכום נכסי הקרן'!$C$42</f>
        <v>-1.8608639407591062E-5</v>
      </c>
    </row>
    <row r="162" spans="2:11">
      <c r="B162" s="86" t="s">
        <v>2473</v>
      </c>
      <c r="C162" s="87" t="s">
        <v>2474</v>
      </c>
      <c r="D162" s="88" t="s">
        <v>680</v>
      </c>
      <c r="E162" s="88" t="s">
        <v>132</v>
      </c>
      <c r="F162" s="101">
        <v>45036</v>
      </c>
      <c r="G162" s="90">
        <v>72260.630000000019</v>
      </c>
      <c r="H162" s="102">
        <v>-5.3278790000000003</v>
      </c>
      <c r="I162" s="90">
        <v>-3.8499591910000004</v>
      </c>
      <c r="J162" s="91">
        <f t="shared" si="2"/>
        <v>4.119775459344624E-3</v>
      </c>
      <c r="K162" s="91">
        <f>I162/'סכום נכסי הקרן'!$C$42</f>
        <v>-2.3260799235321504E-5</v>
      </c>
    </row>
    <row r="163" spans="2:11">
      <c r="B163" s="86" t="s">
        <v>2473</v>
      </c>
      <c r="C163" s="87" t="s">
        <v>2475</v>
      </c>
      <c r="D163" s="88" t="s">
        <v>680</v>
      </c>
      <c r="E163" s="88" t="s">
        <v>132</v>
      </c>
      <c r="F163" s="101">
        <v>45036</v>
      </c>
      <c r="G163" s="90">
        <v>56246.655000000006</v>
      </c>
      <c r="H163" s="102">
        <v>-5.3278790000000003</v>
      </c>
      <c r="I163" s="90">
        <v>-2.9967539250000002</v>
      </c>
      <c r="J163" s="91">
        <f t="shared" si="2"/>
        <v>3.2067751021285251E-3</v>
      </c>
      <c r="K163" s="91">
        <f>I163/'סכום נכסי הקרן'!$C$42</f>
        <v>-1.8105877997366729E-5</v>
      </c>
    </row>
    <row r="164" spans="2:11">
      <c r="B164" s="86" t="s">
        <v>2476</v>
      </c>
      <c r="C164" s="87" t="s">
        <v>2477</v>
      </c>
      <c r="D164" s="88" t="s">
        <v>680</v>
      </c>
      <c r="E164" s="88" t="s">
        <v>132</v>
      </c>
      <c r="F164" s="101">
        <v>45036</v>
      </c>
      <c r="G164" s="90">
        <v>44997.324000000001</v>
      </c>
      <c r="H164" s="102">
        <v>-5.3278790000000003</v>
      </c>
      <c r="I164" s="90">
        <v>-2.3974031400000002</v>
      </c>
      <c r="J164" s="91">
        <f t="shared" si="2"/>
        <v>2.5654200817028204E-3</v>
      </c>
      <c r="K164" s="91">
        <f>I164/'סכום נכסי הקרן'!$C$42</f>
        <v>-1.4484702397893384E-5</v>
      </c>
    </row>
    <row r="165" spans="2:11">
      <c r="B165" s="86" t="s">
        <v>2478</v>
      </c>
      <c r="C165" s="87" t="s">
        <v>2479</v>
      </c>
      <c r="D165" s="88" t="s">
        <v>680</v>
      </c>
      <c r="E165" s="88" t="s">
        <v>132</v>
      </c>
      <c r="F165" s="101">
        <v>45061</v>
      </c>
      <c r="G165" s="90">
        <v>130069.13400000002</v>
      </c>
      <c r="H165" s="102">
        <v>-5.3211459999999997</v>
      </c>
      <c r="I165" s="90">
        <v>-6.9211678710000006</v>
      </c>
      <c r="J165" s="91">
        <f t="shared" si="2"/>
        <v>7.4062233209137096E-3</v>
      </c>
      <c r="K165" s="91">
        <f>I165/'סכום נכסי הקרן'!$C$42</f>
        <v>-4.1816520210821259E-5</v>
      </c>
    </row>
    <row r="166" spans="2:11">
      <c r="B166" s="86" t="s">
        <v>2480</v>
      </c>
      <c r="C166" s="87" t="s">
        <v>2481</v>
      </c>
      <c r="D166" s="88" t="s">
        <v>680</v>
      </c>
      <c r="E166" s="88" t="s">
        <v>132</v>
      </c>
      <c r="F166" s="101">
        <v>45055</v>
      </c>
      <c r="G166" s="90">
        <v>153234.85398000004</v>
      </c>
      <c r="H166" s="102">
        <v>-5.2583989999999998</v>
      </c>
      <c r="I166" s="90">
        <v>-8.0577002510000018</v>
      </c>
      <c r="J166" s="91">
        <f t="shared" si="2"/>
        <v>8.6224071752309707E-3</v>
      </c>
      <c r="K166" s="91">
        <f>I166/'סכום נכסי הקרן'!$C$42</f>
        <v>-4.8683255727764602E-5</v>
      </c>
    </row>
    <row r="167" spans="2:11">
      <c r="B167" s="86" t="s">
        <v>2482</v>
      </c>
      <c r="C167" s="87" t="s">
        <v>2483</v>
      </c>
      <c r="D167" s="88" t="s">
        <v>680</v>
      </c>
      <c r="E167" s="88" t="s">
        <v>132</v>
      </c>
      <c r="F167" s="101">
        <v>44984</v>
      </c>
      <c r="G167" s="90">
        <v>33794.606249999997</v>
      </c>
      <c r="H167" s="102">
        <v>-5.29528</v>
      </c>
      <c r="I167" s="90">
        <v>-1.7895190260000005</v>
      </c>
      <c r="J167" s="91">
        <f t="shared" si="2"/>
        <v>1.9149336919153581E-3</v>
      </c>
      <c r="K167" s="91">
        <f>I167/'סכום נכסי הקרן'!$C$42</f>
        <v>-1.0811969874611093E-5</v>
      </c>
    </row>
    <row r="168" spans="2:11">
      <c r="B168" s="86" t="s">
        <v>2484</v>
      </c>
      <c r="C168" s="87" t="s">
        <v>2485</v>
      </c>
      <c r="D168" s="88" t="s">
        <v>680</v>
      </c>
      <c r="E168" s="88" t="s">
        <v>132</v>
      </c>
      <c r="F168" s="101">
        <v>45061</v>
      </c>
      <c r="G168" s="90">
        <v>45121.626000000004</v>
      </c>
      <c r="H168" s="102">
        <v>-5.0310050000000004</v>
      </c>
      <c r="I168" s="90">
        <v>-2.2700710800000001</v>
      </c>
      <c r="J168" s="91">
        <f t="shared" si="2"/>
        <v>2.4291642228869395E-3</v>
      </c>
      <c r="K168" s="91">
        <f>I168/'סכום נכסי הקרן'!$C$42</f>
        <v>-1.3715383728021822E-5</v>
      </c>
    </row>
    <row r="169" spans="2:11">
      <c r="B169" s="86" t="s">
        <v>2486</v>
      </c>
      <c r="C169" s="87" t="s">
        <v>2487</v>
      </c>
      <c r="D169" s="88" t="s">
        <v>680</v>
      </c>
      <c r="E169" s="88" t="s">
        <v>132</v>
      </c>
      <c r="F169" s="101">
        <v>45061</v>
      </c>
      <c r="G169" s="90">
        <v>67682.438999999998</v>
      </c>
      <c r="H169" s="102">
        <v>-5.0310050000000004</v>
      </c>
      <c r="I169" s="90">
        <v>-3.4051066200000006</v>
      </c>
      <c r="J169" s="91">
        <f t="shared" si="2"/>
        <v>3.6437463343304099E-3</v>
      </c>
      <c r="K169" s="91">
        <f>I169/'סכום נכסי הקרן'!$C$42</f>
        <v>-2.0573075592032736E-5</v>
      </c>
    </row>
    <row r="170" spans="2:11">
      <c r="B170" s="86" t="s">
        <v>2488</v>
      </c>
      <c r="C170" s="87" t="s">
        <v>2489</v>
      </c>
      <c r="D170" s="88" t="s">
        <v>680</v>
      </c>
      <c r="E170" s="88" t="s">
        <v>132</v>
      </c>
      <c r="F170" s="101">
        <v>45061</v>
      </c>
      <c r="G170" s="90">
        <v>144920.49000000002</v>
      </c>
      <c r="H170" s="102">
        <v>-5.0310050000000004</v>
      </c>
      <c r="I170" s="90">
        <v>-7.2909565190000025</v>
      </c>
      <c r="J170" s="91">
        <f t="shared" si="2"/>
        <v>7.8019278262331359E-3</v>
      </c>
      <c r="K170" s="91">
        <f>I170/'סכום נכסי הקרן'!$C$42</f>
        <v>-4.4050720386432683E-5</v>
      </c>
    </row>
    <row r="171" spans="2:11">
      <c r="B171" s="86" t="s">
        <v>2490</v>
      </c>
      <c r="C171" s="87" t="s">
        <v>2491</v>
      </c>
      <c r="D171" s="88" t="s">
        <v>680</v>
      </c>
      <c r="E171" s="88" t="s">
        <v>132</v>
      </c>
      <c r="F171" s="101">
        <v>45061</v>
      </c>
      <c r="G171" s="90">
        <v>90285.514680000008</v>
      </c>
      <c r="H171" s="102">
        <v>-4.98184</v>
      </c>
      <c r="I171" s="90">
        <v>-4.4978794800000008</v>
      </c>
      <c r="J171" s="91">
        <f t="shared" si="2"/>
        <v>4.8131038749999466E-3</v>
      </c>
      <c r="K171" s="91">
        <f>I171/'סכום נכסי הקרן'!$C$42</f>
        <v>-2.7175423524885955E-5</v>
      </c>
    </row>
    <row r="172" spans="2:11">
      <c r="B172" s="86" t="s">
        <v>2492</v>
      </c>
      <c r="C172" s="87" t="s">
        <v>2493</v>
      </c>
      <c r="D172" s="88" t="s">
        <v>680</v>
      </c>
      <c r="E172" s="88" t="s">
        <v>132</v>
      </c>
      <c r="F172" s="101">
        <v>45005</v>
      </c>
      <c r="G172" s="90">
        <v>50859.717075000008</v>
      </c>
      <c r="H172" s="102">
        <v>-4.907635</v>
      </c>
      <c r="I172" s="90">
        <v>-2.4960094870000002</v>
      </c>
      <c r="J172" s="91">
        <f t="shared" si="2"/>
        <v>2.6709370465204923E-3</v>
      </c>
      <c r="K172" s="91">
        <f>I172/'סכום נכסי הקרן'!$C$42</f>
        <v>-1.5080465190978909E-5</v>
      </c>
    </row>
    <row r="173" spans="2:11">
      <c r="B173" s="86" t="s">
        <v>2494</v>
      </c>
      <c r="C173" s="87" t="s">
        <v>2495</v>
      </c>
      <c r="D173" s="88" t="s">
        <v>680</v>
      </c>
      <c r="E173" s="88" t="s">
        <v>132</v>
      </c>
      <c r="F173" s="101">
        <v>45105</v>
      </c>
      <c r="G173" s="90">
        <v>81446.11384000002</v>
      </c>
      <c r="H173" s="102">
        <v>-4.9064059999999996</v>
      </c>
      <c r="I173" s="90">
        <v>-3.9960767160000006</v>
      </c>
      <c r="J173" s="91">
        <f t="shared" si="2"/>
        <v>4.2761333228467611E-3</v>
      </c>
      <c r="K173" s="91">
        <f>I173/'סכום נכסי הקרן'!$C$42</f>
        <v>-2.4143616492640086E-5</v>
      </c>
    </row>
    <row r="174" spans="2:11">
      <c r="B174" s="86" t="s">
        <v>2496</v>
      </c>
      <c r="C174" s="87" t="s">
        <v>2497</v>
      </c>
      <c r="D174" s="88" t="s">
        <v>680</v>
      </c>
      <c r="E174" s="88" t="s">
        <v>132</v>
      </c>
      <c r="F174" s="101">
        <v>45106</v>
      </c>
      <c r="G174" s="90">
        <v>49490.147720000008</v>
      </c>
      <c r="H174" s="102">
        <v>-4.5232890000000001</v>
      </c>
      <c r="I174" s="90">
        <v>-2.2385821780000006</v>
      </c>
      <c r="J174" s="91">
        <f t="shared" si="2"/>
        <v>2.3954684876166627E-3</v>
      </c>
      <c r="K174" s="91">
        <f>I174/'סכום נכסי הקרן'!$C$42</f>
        <v>-1.3525133132827215E-5</v>
      </c>
    </row>
    <row r="175" spans="2:11">
      <c r="B175" s="86" t="s">
        <v>2498</v>
      </c>
      <c r="C175" s="87" t="s">
        <v>2499</v>
      </c>
      <c r="D175" s="88" t="s">
        <v>680</v>
      </c>
      <c r="E175" s="88" t="s">
        <v>132</v>
      </c>
      <c r="F175" s="101">
        <v>45106</v>
      </c>
      <c r="G175" s="90">
        <v>107724.77452500003</v>
      </c>
      <c r="H175" s="102">
        <v>-4.4373550000000002</v>
      </c>
      <c r="I175" s="90">
        <v>-4.780131142000001</v>
      </c>
      <c r="J175" s="91">
        <f t="shared" si="2"/>
        <v>5.1151365493163729E-3</v>
      </c>
      <c r="K175" s="91">
        <f>I175/'סכום נכסי הקרן'!$C$42</f>
        <v>-2.8880740105634572E-5</v>
      </c>
    </row>
    <row r="176" spans="2:11">
      <c r="B176" s="86" t="s">
        <v>2500</v>
      </c>
      <c r="C176" s="87" t="s">
        <v>2501</v>
      </c>
      <c r="D176" s="88" t="s">
        <v>680</v>
      </c>
      <c r="E176" s="88" t="s">
        <v>132</v>
      </c>
      <c r="F176" s="101">
        <v>45138</v>
      </c>
      <c r="G176" s="90">
        <v>85132.109138000014</v>
      </c>
      <c r="H176" s="102">
        <v>-4.0221640000000001</v>
      </c>
      <c r="I176" s="90">
        <v>-3.4241534090000005</v>
      </c>
      <c r="J176" s="91">
        <f t="shared" si="2"/>
        <v>3.6641279773579386E-3</v>
      </c>
      <c r="K176" s="91">
        <f>I176/'סכום נכסי הקרן'!$C$42</f>
        <v>-2.0688153054682788E-5</v>
      </c>
    </row>
    <row r="177" spans="2:11">
      <c r="B177" s="86" t="s">
        <v>2502</v>
      </c>
      <c r="C177" s="87" t="s">
        <v>2503</v>
      </c>
      <c r="D177" s="88" t="s">
        <v>680</v>
      </c>
      <c r="E177" s="88" t="s">
        <v>132</v>
      </c>
      <c r="F177" s="101">
        <v>45106</v>
      </c>
      <c r="G177" s="90">
        <v>73118.974500000011</v>
      </c>
      <c r="H177" s="102">
        <v>-4.038195</v>
      </c>
      <c r="I177" s="90">
        <v>-2.9526871150000003</v>
      </c>
      <c r="J177" s="91">
        <f t="shared" si="2"/>
        <v>3.159619962709386E-3</v>
      </c>
      <c r="K177" s="91">
        <f>I177/'סכום נכסי הקרן'!$C$42</f>
        <v>-1.7839633819312257E-5</v>
      </c>
    </row>
    <row r="178" spans="2:11">
      <c r="B178" s="86" t="s">
        <v>2504</v>
      </c>
      <c r="C178" s="87" t="s">
        <v>2505</v>
      </c>
      <c r="D178" s="88" t="s">
        <v>680</v>
      </c>
      <c r="E178" s="88" t="s">
        <v>132</v>
      </c>
      <c r="F178" s="101">
        <v>45132</v>
      </c>
      <c r="G178" s="90">
        <v>31622.732675000007</v>
      </c>
      <c r="H178" s="102">
        <v>-3.6737929999999999</v>
      </c>
      <c r="I178" s="90">
        <v>-1.1617536650000002</v>
      </c>
      <c r="J178" s="91">
        <f t="shared" si="2"/>
        <v>1.2431727198717404E-3</v>
      </c>
      <c r="K178" s="91">
        <f>I178/'סכום נכסי הקרן'!$C$42</f>
        <v>-7.0191182352363692E-6</v>
      </c>
    </row>
    <row r="179" spans="2:11">
      <c r="B179" s="86" t="s">
        <v>2506</v>
      </c>
      <c r="C179" s="87" t="s">
        <v>2507</v>
      </c>
      <c r="D179" s="88" t="s">
        <v>680</v>
      </c>
      <c r="E179" s="88" t="s">
        <v>132</v>
      </c>
      <c r="F179" s="101">
        <v>45132</v>
      </c>
      <c r="G179" s="90">
        <v>30682.795500000004</v>
      </c>
      <c r="H179" s="102">
        <v>-3.402971</v>
      </c>
      <c r="I179" s="90">
        <v>-1.0441267640000003</v>
      </c>
      <c r="J179" s="91">
        <f t="shared" si="2"/>
        <v>1.1173021856511717E-3</v>
      </c>
      <c r="K179" s="91">
        <f>I179/'סכום נכסי הקרן'!$C$42</f>
        <v>-6.308436486912861E-6</v>
      </c>
    </row>
    <row r="180" spans="2:11">
      <c r="B180" s="86" t="s">
        <v>2508</v>
      </c>
      <c r="C180" s="87" t="s">
        <v>2509</v>
      </c>
      <c r="D180" s="88" t="s">
        <v>680</v>
      </c>
      <c r="E180" s="88" t="s">
        <v>132</v>
      </c>
      <c r="F180" s="101">
        <v>45132</v>
      </c>
      <c r="G180" s="90">
        <v>83205.13528800002</v>
      </c>
      <c r="H180" s="102">
        <v>-3.3804669999999999</v>
      </c>
      <c r="I180" s="90">
        <v>-2.8127220050000004</v>
      </c>
      <c r="J180" s="91">
        <f t="shared" si="2"/>
        <v>3.0098456932338966E-3</v>
      </c>
      <c r="K180" s="91">
        <f>I180/'סכום נכסי הקרן'!$C$42</f>
        <v>-1.6993988407986732E-5</v>
      </c>
    </row>
    <row r="181" spans="2:11">
      <c r="B181" s="86" t="s">
        <v>2510</v>
      </c>
      <c r="C181" s="87" t="s">
        <v>2511</v>
      </c>
      <c r="D181" s="88" t="s">
        <v>680</v>
      </c>
      <c r="E181" s="88" t="s">
        <v>132</v>
      </c>
      <c r="F181" s="101">
        <v>45132</v>
      </c>
      <c r="G181" s="90">
        <v>45694.658220000005</v>
      </c>
      <c r="H181" s="102">
        <v>-3.3720300000000001</v>
      </c>
      <c r="I181" s="90">
        <v>-1.5408376479999999</v>
      </c>
      <c r="J181" s="91">
        <f t="shared" si="2"/>
        <v>1.6488240041359671E-3</v>
      </c>
      <c r="K181" s="91">
        <f>I181/'סכום נכסי הקרן'!$C$42</f>
        <v>-9.3094792454263654E-6</v>
      </c>
    </row>
    <row r="182" spans="2:11">
      <c r="B182" s="86" t="s">
        <v>2512</v>
      </c>
      <c r="C182" s="87" t="s">
        <v>2513</v>
      </c>
      <c r="D182" s="88" t="s">
        <v>680</v>
      </c>
      <c r="E182" s="88" t="s">
        <v>132</v>
      </c>
      <c r="F182" s="101">
        <v>45133</v>
      </c>
      <c r="G182" s="90">
        <v>99555.346332000016</v>
      </c>
      <c r="H182" s="102">
        <v>-3.3246329999999999</v>
      </c>
      <c r="I182" s="90">
        <v>-3.3098498500000004</v>
      </c>
      <c r="J182" s="91">
        <f t="shared" si="2"/>
        <v>3.541813694550791E-3</v>
      </c>
      <c r="K182" s="91">
        <f>I182/'סכום נכסי הקרן'!$C$42</f>
        <v>-1.9997550374010965E-5</v>
      </c>
    </row>
    <row r="183" spans="2:11">
      <c r="B183" s="86" t="s">
        <v>2514</v>
      </c>
      <c r="C183" s="87" t="s">
        <v>2515</v>
      </c>
      <c r="D183" s="88" t="s">
        <v>680</v>
      </c>
      <c r="E183" s="88" t="s">
        <v>132</v>
      </c>
      <c r="F183" s="101">
        <v>45132</v>
      </c>
      <c r="G183" s="90">
        <v>34308.284265000002</v>
      </c>
      <c r="H183" s="102">
        <v>-3.2596720000000001</v>
      </c>
      <c r="I183" s="90">
        <v>-1.1183376360000001</v>
      </c>
      <c r="J183" s="91">
        <f t="shared" si="2"/>
        <v>1.196713970066152E-3</v>
      </c>
      <c r="K183" s="91">
        <f>I183/'סכום נכסי הקרן'!$C$42</f>
        <v>-6.7568059654012215E-6</v>
      </c>
    </row>
    <row r="184" spans="2:11">
      <c r="B184" s="86" t="s">
        <v>2516</v>
      </c>
      <c r="C184" s="87" t="s">
        <v>2517</v>
      </c>
      <c r="D184" s="88" t="s">
        <v>680</v>
      </c>
      <c r="E184" s="88" t="s">
        <v>132</v>
      </c>
      <c r="F184" s="101">
        <v>45110</v>
      </c>
      <c r="G184" s="90">
        <v>22958.579400000002</v>
      </c>
      <c r="H184" s="102">
        <v>-3.2179000000000002</v>
      </c>
      <c r="I184" s="90">
        <v>-0.73878417000000018</v>
      </c>
      <c r="J184" s="91">
        <f t="shared" si="2"/>
        <v>7.9056030007625274E-4</v>
      </c>
      <c r="K184" s="91">
        <f>I184/'סכום נכסי הקרן'!$C$42</f>
        <v>-4.4636084187011931E-6</v>
      </c>
    </row>
    <row r="185" spans="2:11">
      <c r="B185" s="86" t="s">
        <v>2516</v>
      </c>
      <c r="C185" s="87" t="s">
        <v>2518</v>
      </c>
      <c r="D185" s="88" t="s">
        <v>680</v>
      </c>
      <c r="E185" s="88" t="s">
        <v>132</v>
      </c>
      <c r="F185" s="101">
        <v>45110</v>
      </c>
      <c r="G185" s="90">
        <v>29495.112400000005</v>
      </c>
      <c r="H185" s="102">
        <v>-3.2179000000000002</v>
      </c>
      <c r="I185" s="90">
        <v>-0.94912327800000018</v>
      </c>
      <c r="J185" s="91">
        <f t="shared" si="2"/>
        <v>1.0156405807463858E-3</v>
      </c>
      <c r="K185" s="91">
        <f>I185/'סכום נכסי הקרן'!$C$42</f>
        <v>-5.7344415677803073E-6</v>
      </c>
    </row>
    <row r="186" spans="2:11">
      <c r="B186" s="86" t="s">
        <v>2519</v>
      </c>
      <c r="C186" s="87" t="s">
        <v>2520</v>
      </c>
      <c r="D186" s="88" t="s">
        <v>680</v>
      </c>
      <c r="E186" s="88" t="s">
        <v>132</v>
      </c>
      <c r="F186" s="101">
        <v>45110</v>
      </c>
      <c r="G186" s="90">
        <v>81547.084080000001</v>
      </c>
      <c r="H186" s="102">
        <v>-3.109283</v>
      </c>
      <c r="I186" s="90">
        <v>-2.5355296290000005</v>
      </c>
      <c r="J186" s="91">
        <f t="shared" si="2"/>
        <v>2.7132268743041282E-3</v>
      </c>
      <c r="K186" s="91">
        <f>I186/'סכום נכסי הקרן'!$C$42</f>
        <v>-1.5319239173560951E-5</v>
      </c>
    </row>
    <row r="187" spans="2:11">
      <c r="B187" s="86" t="s">
        <v>2521</v>
      </c>
      <c r="C187" s="87" t="s">
        <v>2522</v>
      </c>
      <c r="D187" s="88" t="s">
        <v>680</v>
      </c>
      <c r="E187" s="88" t="s">
        <v>132</v>
      </c>
      <c r="F187" s="101">
        <v>45110</v>
      </c>
      <c r="G187" s="90">
        <v>103311.14248000001</v>
      </c>
      <c r="H187" s="102">
        <v>-3.1397219999999999</v>
      </c>
      <c r="I187" s="90">
        <v>-3.2436823880000007</v>
      </c>
      <c r="J187" s="91">
        <f t="shared" si="2"/>
        <v>3.4710090255579461E-3</v>
      </c>
      <c r="K187" s="91">
        <f>I187/'סכום נכסי הקרן'!$C$42</f>
        <v>-1.9597777811982071E-5</v>
      </c>
    </row>
    <row r="188" spans="2:11">
      <c r="B188" s="86" t="s">
        <v>2521</v>
      </c>
      <c r="C188" s="87" t="s">
        <v>2523</v>
      </c>
      <c r="D188" s="88" t="s">
        <v>680</v>
      </c>
      <c r="E188" s="88" t="s">
        <v>132</v>
      </c>
      <c r="F188" s="101">
        <v>45110</v>
      </c>
      <c r="G188" s="90">
        <v>25720.670840000002</v>
      </c>
      <c r="H188" s="102">
        <v>-3.1397219999999999</v>
      </c>
      <c r="I188" s="90">
        <v>-0.80755749100000018</v>
      </c>
      <c r="J188" s="91">
        <f t="shared" si="2"/>
        <v>8.6415345420000778E-4</v>
      </c>
      <c r="K188" s="91">
        <f>I188/'סכום נכסי הקרן'!$C$42</f>
        <v>-4.8791251380126529E-6</v>
      </c>
    </row>
    <row r="189" spans="2:11">
      <c r="B189" s="86" t="s">
        <v>2524</v>
      </c>
      <c r="C189" s="87" t="s">
        <v>2525</v>
      </c>
      <c r="D189" s="88" t="s">
        <v>680</v>
      </c>
      <c r="E189" s="88" t="s">
        <v>132</v>
      </c>
      <c r="F189" s="101">
        <v>45152</v>
      </c>
      <c r="G189" s="90">
        <v>116094.96045000001</v>
      </c>
      <c r="H189" s="102">
        <v>-2.1598039999999998</v>
      </c>
      <c r="I189" s="90">
        <v>-2.507423052</v>
      </c>
      <c r="J189" s="91">
        <f t="shared" si="2"/>
        <v>2.6831505071464009E-3</v>
      </c>
      <c r="K189" s="91">
        <f>I189/'סכום נכסי הקרן'!$C$42</f>
        <v>-1.5149424011281451E-5</v>
      </c>
    </row>
    <row r="190" spans="2:11">
      <c r="B190" s="86" t="s">
        <v>2526</v>
      </c>
      <c r="C190" s="87" t="s">
        <v>2527</v>
      </c>
      <c r="D190" s="88" t="s">
        <v>680</v>
      </c>
      <c r="E190" s="88" t="s">
        <v>132</v>
      </c>
      <c r="F190" s="101">
        <v>45160</v>
      </c>
      <c r="G190" s="90">
        <v>40688.705925000009</v>
      </c>
      <c r="H190" s="102">
        <v>-1.5459579999999999</v>
      </c>
      <c r="I190" s="90">
        <v>-0.62903042600000014</v>
      </c>
      <c r="J190" s="91">
        <f t="shared" si="2"/>
        <v>6.7311469645546561E-4</v>
      </c>
      <c r="K190" s="91">
        <f>I190/'סכום נכסי הקרן'!$C$42</f>
        <v>-3.8004949471410546E-6</v>
      </c>
    </row>
    <row r="191" spans="2:11">
      <c r="B191" s="86" t="s">
        <v>2528</v>
      </c>
      <c r="C191" s="87" t="s">
        <v>2529</v>
      </c>
      <c r="D191" s="88" t="s">
        <v>680</v>
      </c>
      <c r="E191" s="88" t="s">
        <v>132</v>
      </c>
      <c r="F191" s="101">
        <v>45155</v>
      </c>
      <c r="G191" s="90">
        <v>69802.409610000017</v>
      </c>
      <c r="H191" s="102">
        <v>-1.4936449999999999</v>
      </c>
      <c r="I191" s="90">
        <v>-1.0426004270000002</v>
      </c>
      <c r="J191" s="91">
        <f t="shared" si="2"/>
        <v>1.1156688785423613E-3</v>
      </c>
      <c r="K191" s="91">
        <f>I191/'סכום נכסי הקרן'!$C$42</f>
        <v>-6.2992146181186567E-6</v>
      </c>
    </row>
    <row r="192" spans="2:11">
      <c r="B192" s="86" t="s">
        <v>2530</v>
      </c>
      <c r="C192" s="87" t="s">
        <v>2531</v>
      </c>
      <c r="D192" s="88" t="s">
        <v>680</v>
      </c>
      <c r="E192" s="88" t="s">
        <v>132</v>
      </c>
      <c r="F192" s="101">
        <v>45155</v>
      </c>
      <c r="G192" s="90">
        <v>69808.003200000006</v>
      </c>
      <c r="H192" s="102">
        <v>-1.4855130000000001</v>
      </c>
      <c r="I192" s="90">
        <v>-1.0370068370000001</v>
      </c>
      <c r="J192" s="91">
        <f t="shared" si="2"/>
        <v>1.1096832735869877E-3</v>
      </c>
      <c r="K192" s="91">
        <f>I192/'סכום נכסי הקרן'!$C$42</f>
        <v>-6.2654190978183731E-6</v>
      </c>
    </row>
    <row r="193" spans="2:11">
      <c r="B193" s="86" t="s">
        <v>2532</v>
      </c>
      <c r="C193" s="87" t="s">
        <v>2533</v>
      </c>
      <c r="D193" s="88" t="s">
        <v>680</v>
      </c>
      <c r="E193" s="88" t="s">
        <v>132</v>
      </c>
      <c r="F193" s="101">
        <v>45160</v>
      </c>
      <c r="G193" s="90">
        <v>58173.336000000018</v>
      </c>
      <c r="H193" s="102">
        <v>-1.464591</v>
      </c>
      <c r="I193" s="90">
        <v>-0.8520016450000002</v>
      </c>
      <c r="J193" s="91">
        <f t="shared" si="2"/>
        <v>9.1171238297737341E-4</v>
      </c>
      <c r="K193" s="91">
        <f>I193/'סכום נכסי הקרן'!$C$42</f>
        <v>-5.1476491643956928E-6</v>
      </c>
    </row>
    <row r="194" spans="2:11">
      <c r="B194" s="86" t="s">
        <v>2534</v>
      </c>
      <c r="C194" s="87" t="s">
        <v>2535</v>
      </c>
      <c r="D194" s="88" t="s">
        <v>680</v>
      </c>
      <c r="E194" s="88" t="s">
        <v>132</v>
      </c>
      <c r="F194" s="101">
        <v>45160</v>
      </c>
      <c r="G194" s="90">
        <v>58173.336000000018</v>
      </c>
      <c r="H194" s="102">
        <v>-1.464591</v>
      </c>
      <c r="I194" s="90">
        <v>-0.8520016450000002</v>
      </c>
      <c r="J194" s="91">
        <f t="shared" si="2"/>
        <v>9.1171238297737341E-4</v>
      </c>
      <c r="K194" s="91">
        <f>I194/'סכום נכסי הקרן'!$C$42</f>
        <v>-5.1476491643956928E-6</v>
      </c>
    </row>
    <row r="195" spans="2:11">
      <c r="B195" s="86" t="s">
        <v>2536</v>
      </c>
      <c r="C195" s="87" t="s">
        <v>2537</v>
      </c>
      <c r="D195" s="88" t="s">
        <v>680</v>
      </c>
      <c r="E195" s="88" t="s">
        <v>132</v>
      </c>
      <c r="F195" s="101">
        <v>45168</v>
      </c>
      <c r="G195" s="90">
        <v>81594.940350000019</v>
      </c>
      <c r="H195" s="102">
        <v>-1.2752410000000001</v>
      </c>
      <c r="I195" s="90">
        <v>-1.0405323530000001</v>
      </c>
      <c r="J195" s="91">
        <f t="shared" si="2"/>
        <v>1.1134558679387096E-3</v>
      </c>
      <c r="K195" s="91">
        <f>I195/'סכום נכסי הקרן'!$C$42</f>
        <v>-6.2867196664240402E-6</v>
      </c>
    </row>
    <row r="196" spans="2:11">
      <c r="B196" s="86" t="s">
        <v>2538</v>
      </c>
      <c r="C196" s="87" t="s">
        <v>2539</v>
      </c>
      <c r="D196" s="88" t="s">
        <v>680</v>
      </c>
      <c r="E196" s="88" t="s">
        <v>132</v>
      </c>
      <c r="F196" s="101">
        <v>45174</v>
      </c>
      <c r="G196" s="90">
        <v>80681.141310000021</v>
      </c>
      <c r="H196" s="102">
        <v>-0.79428299999999996</v>
      </c>
      <c r="I196" s="90">
        <v>-0.64083648400000015</v>
      </c>
      <c r="J196" s="91">
        <f t="shared" si="2"/>
        <v>6.8574815712530866E-4</v>
      </c>
      <c r="K196" s="91">
        <f>I196/'סכום נכסי הקרן'!$C$42</f>
        <v>-3.8718251434560012E-6</v>
      </c>
    </row>
    <row r="197" spans="2:11">
      <c r="B197" s="86" t="s">
        <v>2538</v>
      </c>
      <c r="C197" s="87" t="s">
        <v>2540</v>
      </c>
      <c r="D197" s="88" t="s">
        <v>680</v>
      </c>
      <c r="E197" s="88" t="s">
        <v>132</v>
      </c>
      <c r="F197" s="101">
        <v>45174</v>
      </c>
      <c r="G197" s="90">
        <v>11699.925750000002</v>
      </c>
      <c r="H197" s="102">
        <v>-0.79428299999999996</v>
      </c>
      <c r="I197" s="90">
        <v>-9.293050600000001E-2</v>
      </c>
      <c r="J197" s="91">
        <f t="shared" si="2"/>
        <v>9.9443344474473499E-5</v>
      </c>
      <c r="K197" s="91">
        <f>I197/'סכום נכסי הקרן'!$C$42</f>
        <v>-5.6147032621958003E-7</v>
      </c>
    </row>
    <row r="198" spans="2:11">
      <c r="B198" s="86" t="s">
        <v>2541</v>
      </c>
      <c r="C198" s="87" t="s">
        <v>2542</v>
      </c>
      <c r="D198" s="88" t="s">
        <v>680</v>
      </c>
      <c r="E198" s="88" t="s">
        <v>132</v>
      </c>
      <c r="F198" s="101">
        <v>45169</v>
      </c>
      <c r="G198" s="90">
        <v>35108.167635000005</v>
      </c>
      <c r="H198" s="102">
        <v>-0.801952</v>
      </c>
      <c r="I198" s="90">
        <v>-0.28155055599999995</v>
      </c>
      <c r="J198" s="91">
        <f t="shared" si="2"/>
        <v>3.0128243278141123E-4</v>
      </c>
      <c r="K198" s="91">
        <f>I198/'סכום נכסי הקרן'!$C$42</f>
        <v>-1.7010806174306648E-6</v>
      </c>
    </row>
    <row r="199" spans="2:11">
      <c r="B199" s="86" t="s">
        <v>2543</v>
      </c>
      <c r="C199" s="87" t="s">
        <v>2544</v>
      </c>
      <c r="D199" s="88" t="s">
        <v>680</v>
      </c>
      <c r="E199" s="88" t="s">
        <v>132</v>
      </c>
      <c r="F199" s="101">
        <v>45174</v>
      </c>
      <c r="G199" s="90">
        <v>29280.889875000004</v>
      </c>
      <c r="H199" s="102">
        <v>-0.68731100000000001</v>
      </c>
      <c r="I199" s="90">
        <v>-0.20125076500000003</v>
      </c>
      <c r="J199" s="91">
        <f t="shared" si="2"/>
        <v>2.1535500032299743E-4</v>
      </c>
      <c r="K199" s="91">
        <f>I199/'סכום נכסי הקרן'!$C$42</f>
        <v>-1.2159229249918218E-6</v>
      </c>
    </row>
    <row r="200" spans="2:11">
      <c r="B200" s="86" t="s">
        <v>2543</v>
      </c>
      <c r="C200" s="87" t="s">
        <v>2545</v>
      </c>
      <c r="D200" s="88" t="s">
        <v>680</v>
      </c>
      <c r="E200" s="88" t="s">
        <v>132</v>
      </c>
      <c r="F200" s="101">
        <v>45174</v>
      </c>
      <c r="G200" s="90">
        <v>196551.50319000002</v>
      </c>
      <c r="H200" s="102">
        <v>-0.68731100000000001</v>
      </c>
      <c r="I200" s="90">
        <v>-1.3509200190000001</v>
      </c>
      <c r="J200" s="91">
        <f t="shared" si="2"/>
        <v>1.4455963987420803E-3</v>
      </c>
      <c r="K200" s="91">
        <f>I200/'סכום נכסי הקרן'!$C$42</f>
        <v>-8.1620292023858275E-6</v>
      </c>
    </row>
    <row r="201" spans="2:11">
      <c r="B201" s="86" t="s">
        <v>2543</v>
      </c>
      <c r="C201" s="87" t="s">
        <v>2546</v>
      </c>
      <c r="D201" s="88" t="s">
        <v>680</v>
      </c>
      <c r="E201" s="88" t="s">
        <v>132</v>
      </c>
      <c r="F201" s="101">
        <v>45174</v>
      </c>
      <c r="G201" s="90">
        <v>1048.9202380000002</v>
      </c>
      <c r="H201" s="102">
        <v>-0.68731100000000001</v>
      </c>
      <c r="I201" s="90">
        <v>-7.2093440000000003E-3</v>
      </c>
      <c r="J201" s="91">
        <f t="shared" si="2"/>
        <v>7.7145956660020625E-6</v>
      </c>
      <c r="K201" s="91">
        <f>I201/'סכום נכסי הקרן'!$C$42</f>
        <v>-4.3557631414480535E-8</v>
      </c>
    </row>
    <row r="202" spans="2:11">
      <c r="B202" s="86" t="s">
        <v>2547</v>
      </c>
      <c r="C202" s="87" t="s">
        <v>2548</v>
      </c>
      <c r="D202" s="88" t="s">
        <v>680</v>
      </c>
      <c r="E202" s="88" t="s">
        <v>132</v>
      </c>
      <c r="F202" s="101">
        <v>45159</v>
      </c>
      <c r="G202" s="90">
        <v>196588.00784700003</v>
      </c>
      <c r="H202" s="102">
        <v>-0.79363300000000003</v>
      </c>
      <c r="I202" s="90">
        <v>-1.5601881800000004</v>
      </c>
      <c r="J202" s="91">
        <f t="shared" si="2"/>
        <v>1.6695306773509002E-3</v>
      </c>
      <c r="K202" s="91">
        <f>I202/'סכום נכסי הקרן'!$C$42</f>
        <v>-9.4263918716694922E-6</v>
      </c>
    </row>
    <row r="203" spans="2:11">
      <c r="B203" s="86" t="s">
        <v>2549</v>
      </c>
      <c r="C203" s="87" t="s">
        <v>2550</v>
      </c>
      <c r="D203" s="88" t="s">
        <v>680</v>
      </c>
      <c r="E203" s="88" t="s">
        <v>132</v>
      </c>
      <c r="F203" s="101">
        <v>45181</v>
      </c>
      <c r="G203" s="90">
        <v>41967.941599999998</v>
      </c>
      <c r="H203" s="102">
        <v>-0.62833700000000003</v>
      </c>
      <c r="I203" s="90">
        <v>-0.26370005100000005</v>
      </c>
      <c r="J203" s="91">
        <f t="shared" si="2"/>
        <v>2.8218091279444055E-4</v>
      </c>
      <c r="K203" s="91">
        <f>I203/'סכום נכסי הקרן'!$C$42</f>
        <v>-1.5932308994324201E-6</v>
      </c>
    </row>
    <row r="204" spans="2:11">
      <c r="B204" s="86" t="s">
        <v>2549</v>
      </c>
      <c r="C204" s="87" t="s">
        <v>2551</v>
      </c>
      <c r="D204" s="88" t="s">
        <v>680</v>
      </c>
      <c r="E204" s="88" t="s">
        <v>132</v>
      </c>
      <c r="F204" s="101">
        <v>45181</v>
      </c>
      <c r="G204" s="90">
        <v>25774.019700000008</v>
      </c>
      <c r="H204" s="102">
        <v>-0.62833700000000003</v>
      </c>
      <c r="I204" s="90">
        <v>-0.16194766900000002</v>
      </c>
      <c r="J204" s="91">
        <f t="shared" ref="J204:J267" si="3">IFERROR(I204/$I$11,0)</f>
        <v>1.7329742975040957E-4</v>
      </c>
      <c r="K204" s="91">
        <f>I204/'סכום נכסי הקרן'!$C$42</f>
        <v>-9.7846029746066999E-7</v>
      </c>
    </row>
    <row r="205" spans="2:11">
      <c r="B205" s="86" t="s">
        <v>2552</v>
      </c>
      <c r="C205" s="87" t="s">
        <v>2553</v>
      </c>
      <c r="D205" s="88" t="s">
        <v>680</v>
      </c>
      <c r="E205" s="88" t="s">
        <v>132</v>
      </c>
      <c r="F205" s="101">
        <v>45181</v>
      </c>
      <c r="G205" s="90">
        <v>35151.051825000002</v>
      </c>
      <c r="H205" s="102">
        <v>-0.61499300000000001</v>
      </c>
      <c r="I205" s="90">
        <v>-0.21617640500000002</v>
      </c>
      <c r="J205" s="91">
        <f t="shared" si="3"/>
        <v>2.3132667231649741E-4</v>
      </c>
      <c r="K205" s="91">
        <f>I205/'סכום נכסי הקרן'!$C$42</f>
        <v>-1.306101105661967E-6</v>
      </c>
    </row>
    <row r="206" spans="2:11">
      <c r="B206" s="86" t="s">
        <v>2552</v>
      </c>
      <c r="C206" s="87" t="s">
        <v>2554</v>
      </c>
      <c r="D206" s="88" t="s">
        <v>680</v>
      </c>
      <c r="E206" s="88" t="s">
        <v>132</v>
      </c>
      <c r="F206" s="101">
        <v>45181</v>
      </c>
      <c r="G206" s="90">
        <v>19662.972745999999</v>
      </c>
      <c r="H206" s="102">
        <v>-0.61499300000000001</v>
      </c>
      <c r="I206" s="90">
        <v>-0.12092584800000003</v>
      </c>
      <c r="J206" s="91">
        <f t="shared" si="3"/>
        <v>1.294006809618773E-4</v>
      </c>
      <c r="K206" s="91">
        <f>I206/'סכום נכסי הקרן'!$C$42</f>
        <v>-7.3061342553046427E-7</v>
      </c>
    </row>
    <row r="207" spans="2:11">
      <c r="B207" s="86" t="s">
        <v>2555</v>
      </c>
      <c r="C207" s="87" t="s">
        <v>2556</v>
      </c>
      <c r="D207" s="88" t="s">
        <v>680</v>
      </c>
      <c r="E207" s="88" t="s">
        <v>132</v>
      </c>
      <c r="F207" s="101">
        <v>45159</v>
      </c>
      <c r="G207" s="90">
        <v>46892.929499999998</v>
      </c>
      <c r="H207" s="102">
        <v>-0.71882299999999999</v>
      </c>
      <c r="I207" s="90">
        <v>-0.33707719200000008</v>
      </c>
      <c r="J207" s="91">
        <f t="shared" si="3"/>
        <v>3.6070053593105635E-4</v>
      </c>
      <c r="K207" s="91">
        <f>I207/'סכום נכסי הקרן'!$C$42</f>
        <v>-2.0365631168888723E-6</v>
      </c>
    </row>
    <row r="208" spans="2:11">
      <c r="B208" s="86" t="s">
        <v>2557</v>
      </c>
      <c r="C208" s="87" t="s">
        <v>2558</v>
      </c>
      <c r="D208" s="88" t="s">
        <v>680</v>
      </c>
      <c r="E208" s="88" t="s">
        <v>132</v>
      </c>
      <c r="F208" s="101">
        <v>45167</v>
      </c>
      <c r="G208" s="90">
        <v>41038.926810000004</v>
      </c>
      <c r="H208" s="102">
        <v>-0.67937800000000004</v>
      </c>
      <c r="I208" s="90">
        <v>-0.27880954100000011</v>
      </c>
      <c r="J208" s="91">
        <f t="shared" si="3"/>
        <v>2.9834931952735575E-4</v>
      </c>
      <c r="K208" s="91">
        <f>I208/'סכום נכסי הקרן'!$C$42</f>
        <v>-1.6845198705622181E-6</v>
      </c>
    </row>
    <row r="209" spans="2:11">
      <c r="B209" s="86" t="s">
        <v>2559</v>
      </c>
      <c r="C209" s="87" t="s">
        <v>2560</v>
      </c>
      <c r="D209" s="88" t="s">
        <v>680</v>
      </c>
      <c r="E209" s="88" t="s">
        <v>132</v>
      </c>
      <c r="F209" s="101">
        <v>45189</v>
      </c>
      <c r="G209" s="90">
        <v>173355.07700200003</v>
      </c>
      <c r="H209" s="102">
        <v>-0.49394500000000002</v>
      </c>
      <c r="I209" s="90">
        <v>-0.85627834200000008</v>
      </c>
      <c r="J209" s="91">
        <f t="shared" si="3"/>
        <v>9.1628880326485071E-4</v>
      </c>
      <c r="K209" s="91">
        <f>I209/'סכום נכסי הקרן'!$C$42</f>
        <v>-5.1734882409604136E-6</v>
      </c>
    </row>
    <row r="210" spans="2:11">
      <c r="B210" s="86" t="s">
        <v>2561</v>
      </c>
      <c r="C210" s="87" t="s">
        <v>2562</v>
      </c>
      <c r="D210" s="88" t="s">
        <v>680</v>
      </c>
      <c r="E210" s="88" t="s">
        <v>132</v>
      </c>
      <c r="F210" s="101">
        <v>45174</v>
      </c>
      <c r="G210" s="90">
        <v>241198.79680000004</v>
      </c>
      <c r="H210" s="102">
        <v>-0.50065499999999996</v>
      </c>
      <c r="I210" s="90">
        <v>-1.2075749350000002</v>
      </c>
      <c r="J210" s="91">
        <f t="shared" si="3"/>
        <v>1.2922052769189158E-3</v>
      </c>
      <c r="K210" s="91">
        <f>I210/'סכום נכסי הקרן'!$C$42</f>
        <v>-7.2959625624876966E-6</v>
      </c>
    </row>
    <row r="211" spans="2:11">
      <c r="B211" s="86" t="s">
        <v>2561</v>
      </c>
      <c r="C211" s="87" t="s">
        <v>2563</v>
      </c>
      <c r="D211" s="88" t="s">
        <v>680</v>
      </c>
      <c r="E211" s="88" t="s">
        <v>132</v>
      </c>
      <c r="F211" s="101">
        <v>45174</v>
      </c>
      <c r="G211" s="90">
        <v>24641.628480000003</v>
      </c>
      <c r="H211" s="102">
        <v>-0.50065499999999996</v>
      </c>
      <c r="I211" s="90">
        <v>-0.12336965700000002</v>
      </c>
      <c r="J211" s="91">
        <f t="shared" si="3"/>
        <v>1.3201575916038424E-4</v>
      </c>
      <c r="K211" s="91">
        <f>I211/'סכום נכסי הקרן'!$C$42</f>
        <v>-7.4537850424905367E-7</v>
      </c>
    </row>
    <row r="212" spans="2:11">
      <c r="B212" s="86" t="s">
        <v>2564</v>
      </c>
      <c r="C212" s="87" t="s">
        <v>2565</v>
      </c>
      <c r="D212" s="88" t="s">
        <v>680</v>
      </c>
      <c r="E212" s="88" t="s">
        <v>132</v>
      </c>
      <c r="F212" s="101">
        <v>45167</v>
      </c>
      <c r="G212" s="90">
        <v>47289.075840000005</v>
      </c>
      <c r="H212" s="102">
        <v>-0.60472199999999998</v>
      </c>
      <c r="I212" s="90">
        <v>-0.28596741100000006</v>
      </c>
      <c r="J212" s="91">
        <f t="shared" si="3"/>
        <v>3.0600883374665307E-4</v>
      </c>
      <c r="K212" s="91">
        <f>I212/'סכום נכסי הקרן'!$C$42</f>
        <v>-1.7277665048153158E-6</v>
      </c>
    </row>
    <row r="213" spans="2:11">
      <c r="B213" s="86" t="s">
        <v>2566</v>
      </c>
      <c r="C213" s="87" t="s">
        <v>2567</v>
      </c>
      <c r="D213" s="88" t="s">
        <v>680</v>
      </c>
      <c r="E213" s="88" t="s">
        <v>132</v>
      </c>
      <c r="F213" s="101">
        <v>45189</v>
      </c>
      <c r="G213" s="90">
        <v>63062.119992000007</v>
      </c>
      <c r="H213" s="102">
        <v>-0.41411599999999998</v>
      </c>
      <c r="I213" s="90">
        <v>-0.26115024800000003</v>
      </c>
      <c r="J213" s="91">
        <f t="shared" si="3"/>
        <v>2.7945241223003978E-4</v>
      </c>
      <c r="K213" s="91">
        <f>I213/'סכום נכסי הקרן'!$C$42</f>
        <v>-1.5778254229766513E-6</v>
      </c>
    </row>
    <row r="214" spans="2:11">
      <c r="B214" s="86" t="s">
        <v>2568</v>
      </c>
      <c r="C214" s="87" t="s">
        <v>2569</v>
      </c>
      <c r="D214" s="88" t="s">
        <v>680</v>
      </c>
      <c r="E214" s="88" t="s">
        <v>132</v>
      </c>
      <c r="F214" s="101">
        <v>45189</v>
      </c>
      <c r="G214" s="90">
        <v>41075.906655000006</v>
      </c>
      <c r="H214" s="102">
        <v>-0.41411599999999998</v>
      </c>
      <c r="I214" s="90">
        <v>-0.17010184900000003</v>
      </c>
      <c r="J214" s="91">
        <f t="shared" si="3"/>
        <v>1.8202307825432347E-4</v>
      </c>
      <c r="K214" s="91">
        <f>I214/'סכום נכסי הקרן'!$C$42</f>
        <v>-1.0277264674377622E-6</v>
      </c>
    </row>
    <row r="215" spans="2:11">
      <c r="B215" s="86" t="s">
        <v>2570</v>
      </c>
      <c r="C215" s="87" t="s">
        <v>2571</v>
      </c>
      <c r="D215" s="88" t="s">
        <v>680</v>
      </c>
      <c r="E215" s="88" t="s">
        <v>132</v>
      </c>
      <c r="F215" s="101">
        <v>45190</v>
      </c>
      <c r="G215" s="90">
        <v>46948.86540000001</v>
      </c>
      <c r="H215" s="102">
        <v>-0.37950800000000001</v>
      </c>
      <c r="I215" s="90">
        <v>-0.17817448699999999</v>
      </c>
      <c r="J215" s="91">
        <f t="shared" si="3"/>
        <v>1.9066147005918164E-4</v>
      </c>
      <c r="K215" s="91">
        <f>I215/'סכום נכסי הקרן'!$C$42</f>
        <v>-1.076499974506717E-6</v>
      </c>
    </row>
    <row r="216" spans="2:11">
      <c r="B216" s="86" t="s">
        <v>2572</v>
      </c>
      <c r="C216" s="87" t="s">
        <v>2573</v>
      </c>
      <c r="D216" s="88" t="s">
        <v>680</v>
      </c>
      <c r="E216" s="88" t="s">
        <v>132</v>
      </c>
      <c r="F216" s="101">
        <v>45188</v>
      </c>
      <c r="G216" s="90">
        <v>58732.695000000007</v>
      </c>
      <c r="H216" s="102">
        <v>-0.32858700000000002</v>
      </c>
      <c r="I216" s="90">
        <v>-0.19298817800000004</v>
      </c>
      <c r="J216" s="91">
        <f t="shared" si="3"/>
        <v>2.0651334734317502E-4</v>
      </c>
      <c r="K216" s="91">
        <f>I216/'סכום נכסי הקרן'!$C$42</f>
        <v>-1.166001778341575E-6</v>
      </c>
    </row>
    <row r="217" spans="2:11">
      <c r="B217" s="86" t="s">
        <v>2574</v>
      </c>
      <c r="C217" s="87" t="s">
        <v>2575</v>
      </c>
      <c r="D217" s="88" t="s">
        <v>680</v>
      </c>
      <c r="E217" s="88" t="s">
        <v>132</v>
      </c>
      <c r="F217" s="101">
        <v>45188</v>
      </c>
      <c r="G217" s="90">
        <v>117465.39000000001</v>
      </c>
      <c r="H217" s="102">
        <v>-0.32858700000000002</v>
      </c>
      <c r="I217" s="90">
        <v>-0.38597635499999999</v>
      </c>
      <c r="J217" s="91">
        <f t="shared" si="3"/>
        <v>4.1302669361626706E-4</v>
      </c>
      <c r="K217" s="91">
        <f>I217/'סכום נכסי הקרן'!$C$42</f>
        <v>-2.3320035506413194E-6</v>
      </c>
    </row>
    <row r="218" spans="2:11">
      <c r="B218" s="86" t="s">
        <v>2576</v>
      </c>
      <c r="C218" s="87" t="s">
        <v>2577</v>
      </c>
      <c r="D218" s="88" t="s">
        <v>680</v>
      </c>
      <c r="E218" s="88" t="s">
        <v>132</v>
      </c>
      <c r="F218" s="101">
        <v>45190</v>
      </c>
      <c r="G218" s="90">
        <v>82225.773000000016</v>
      </c>
      <c r="H218" s="102">
        <v>-0.29984100000000002</v>
      </c>
      <c r="I218" s="90">
        <v>-0.24654680200000006</v>
      </c>
      <c r="J218" s="91">
        <f t="shared" si="3"/>
        <v>2.6382551452335597E-4</v>
      </c>
      <c r="K218" s="91">
        <f>I218/'סכום נכסי הקרן'!$C$42</f>
        <v>-1.4895938837063283E-6</v>
      </c>
    </row>
    <row r="219" spans="2:11">
      <c r="B219" s="86" t="s">
        <v>2576</v>
      </c>
      <c r="C219" s="87" t="s">
        <v>2578</v>
      </c>
      <c r="D219" s="88" t="s">
        <v>680</v>
      </c>
      <c r="E219" s="88" t="s">
        <v>132</v>
      </c>
      <c r="F219" s="101">
        <v>45190</v>
      </c>
      <c r="G219" s="90">
        <v>30181.788000000004</v>
      </c>
      <c r="H219" s="102">
        <v>-0.29984100000000002</v>
      </c>
      <c r="I219" s="90">
        <v>-9.0497456000000018E-2</v>
      </c>
      <c r="J219" s="91">
        <f t="shared" si="3"/>
        <v>9.6839779297785264E-5</v>
      </c>
      <c r="K219" s="91">
        <f>I219/'סכום נכסי הקרן'!$C$42</f>
        <v>-5.4677025155078887E-7</v>
      </c>
    </row>
    <row r="220" spans="2:11">
      <c r="B220" s="86" t="s">
        <v>2579</v>
      </c>
      <c r="C220" s="87" t="s">
        <v>2580</v>
      </c>
      <c r="D220" s="88" t="s">
        <v>680</v>
      </c>
      <c r="E220" s="88" t="s">
        <v>132</v>
      </c>
      <c r="F220" s="101">
        <v>45182</v>
      </c>
      <c r="G220" s="90">
        <v>58779.308250000009</v>
      </c>
      <c r="H220" s="102">
        <v>-0.27774799999999999</v>
      </c>
      <c r="I220" s="90">
        <v>-0.16325824700000005</v>
      </c>
      <c r="J220" s="91">
        <f t="shared" si="3"/>
        <v>1.7469985684485226E-4</v>
      </c>
      <c r="K220" s="91">
        <f>I220/'סכום נכסי הקרן'!$C$42</f>
        <v>-9.8637858703929569E-7</v>
      </c>
    </row>
    <row r="221" spans="2:11">
      <c r="B221" s="86" t="s">
        <v>2581</v>
      </c>
      <c r="C221" s="87" t="s">
        <v>2582</v>
      </c>
      <c r="D221" s="88" t="s">
        <v>680</v>
      </c>
      <c r="E221" s="88" t="s">
        <v>132</v>
      </c>
      <c r="F221" s="101">
        <v>45182</v>
      </c>
      <c r="G221" s="90">
        <v>60427.452800000014</v>
      </c>
      <c r="H221" s="102">
        <v>-0.251247</v>
      </c>
      <c r="I221" s="90">
        <v>-0.15182237800000001</v>
      </c>
      <c r="J221" s="91">
        <f t="shared" si="3"/>
        <v>1.6246252909015395E-4</v>
      </c>
      <c r="K221" s="91">
        <f>I221/'סכום נכסי הקרן'!$C$42</f>
        <v>-9.1728500975871571E-7</v>
      </c>
    </row>
    <row r="222" spans="2:11">
      <c r="B222" s="86" t="s">
        <v>2583</v>
      </c>
      <c r="C222" s="87" t="s">
        <v>2584</v>
      </c>
      <c r="D222" s="88" t="s">
        <v>680</v>
      </c>
      <c r="E222" s="88" t="s">
        <v>132</v>
      </c>
      <c r="F222" s="101">
        <v>45182</v>
      </c>
      <c r="G222" s="90">
        <v>35283.433455000006</v>
      </c>
      <c r="H222" s="102">
        <v>-0.232705</v>
      </c>
      <c r="I222" s="90">
        <v>-8.2106443000000015E-2</v>
      </c>
      <c r="J222" s="91">
        <f t="shared" si="3"/>
        <v>8.7860699852669743E-5</v>
      </c>
      <c r="K222" s="91">
        <f>I222/'סכום נכסי הקרן'!$C$42</f>
        <v>-4.9607317683107591E-7</v>
      </c>
    </row>
    <row r="223" spans="2:11">
      <c r="B223" s="86" t="s">
        <v>2583</v>
      </c>
      <c r="C223" s="87" t="s">
        <v>2585</v>
      </c>
      <c r="D223" s="88" t="s">
        <v>680</v>
      </c>
      <c r="E223" s="88" t="s">
        <v>132</v>
      </c>
      <c r="F223" s="101">
        <v>45182</v>
      </c>
      <c r="G223" s="90">
        <v>60438.63124000001</v>
      </c>
      <c r="H223" s="102">
        <v>-0.232705</v>
      </c>
      <c r="I223" s="90">
        <v>-0.14064393800000002</v>
      </c>
      <c r="J223" s="91">
        <f t="shared" si="3"/>
        <v>1.5050067170386972E-4</v>
      </c>
      <c r="K223" s="91">
        <f>I223/'סכום נכסי הקרן'!$C$42</f>
        <v>-8.4974677475302239E-7</v>
      </c>
    </row>
    <row r="224" spans="2:11">
      <c r="B224" s="86" t="s">
        <v>2586</v>
      </c>
      <c r="C224" s="87" t="s">
        <v>2587</v>
      </c>
      <c r="D224" s="88" t="s">
        <v>680</v>
      </c>
      <c r="E224" s="88" t="s">
        <v>132</v>
      </c>
      <c r="F224" s="101">
        <v>45182</v>
      </c>
      <c r="G224" s="90">
        <v>47048.307000000008</v>
      </c>
      <c r="H224" s="102">
        <v>-0.22476099999999999</v>
      </c>
      <c r="I224" s="90">
        <v>-0.10574619700000001</v>
      </c>
      <c r="J224" s="91">
        <f t="shared" si="3"/>
        <v>1.1315719614328299E-4</v>
      </c>
      <c r="K224" s="91">
        <f>I224/'סכום נכסי הקרן'!$C$42</f>
        <v>-6.3890055356063579E-7</v>
      </c>
    </row>
    <row r="225" spans="2:11">
      <c r="B225" s="86" t="s">
        <v>2588</v>
      </c>
      <c r="C225" s="87" t="s">
        <v>2589</v>
      </c>
      <c r="D225" s="88" t="s">
        <v>680</v>
      </c>
      <c r="E225" s="88" t="s">
        <v>132</v>
      </c>
      <c r="F225" s="101">
        <v>45173</v>
      </c>
      <c r="G225" s="90">
        <v>111769.25085000001</v>
      </c>
      <c r="H225" s="102">
        <v>-0.26227800000000001</v>
      </c>
      <c r="I225" s="90">
        <v>-0.293146301</v>
      </c>
      <c r="J225" s="91">
        <f t="shared" si="3"/>
        <v>3.1369084110830831E-4</v>
      </c>
      <c r="K225" s="91">
        <f>I225/'סכום נכסי הקרן'!$C$42</f>
        <v>-1.7711401383366318E-6</v>
      </c>
    </row>
    <row r="226" spans="2:11">
      <c r="B226" s="86" t="s">
        <v>2590</v>
      </c>
      <c r="C226" s="87" t="s">
        <v>2591</v>
      </c>
      <c r="D226" s="88" t="s">
        <v>680</v>
      </c>
      <c r="E226" s="88" t="s">
        <v>132</v>
      </c>
      <c r="F226" s="101">
        <v>45173</v>
      </c>
      <c r="G226" s="90">
        <v>100004.06655000002</v>
      </c>
      <c r="H226" s="102">
        <v>-0.26227800000000001</v>
      </c>
      <c r="I226" s="90">
        <v>-0.26228879600000005</v>
      </c>
      <c r="J226" s="91">
        <f t="shared" si="3"/>
        <v>2.806707529648328E-4</v>
      </c>
      <c r="K226" s="91">
        <f>I226/'סכום נכסי הקרן'!$C$42</f>
        <v>-1.5847043365271345E-6</v>
      </c>
    </row>
    <row r="227" spans="2:11">
      <c r="B227" s="86" t="s">
        <v>2592</v>
      </c>
      <c r="C227" s="87" t="s">
        <v>2593</v>
      </c>
      <c r="D227" s="88" t="s">
        <v>680</v>
      </c>
      <c r="E227" s="88" t="s">
        <v>132</v>
      </c>
      <c r="F227" s="101">
        <v>45173</v>
      </c>
      <c r="G227" s="90">
        <v>42162.753000000004</v>
      </c>
      <c r="H227" s="102">
        <v>-0.22256999999999999</v>
      </c>
      <c r="I227" s="90">
        <v>-9.3841765000000008E-2</v>
      </c>
      <c r="J227" s="91">
        <f t="shared" si="3"/>
        <v>1.0041846713917162E-4</v>
      </c>
      <c r="K227" s="91">
        <f>I227/'סכום נכסי הקרן'!$C$42</f>
        <v>-5.6697599825369696E-7</v>
      </c>
    </row>
    <row r="228" spans="2:11">
      <c r="B228" s="86" t="s">
        <v>2592</v>
      </c>
      <c r="C228" s="87" t="s">
        <v>2594</v>
      </c>
      <c r="D228" s="88" t="s">
        <v>680</v>
      </c>
      <c r="E228" s="88" t="s">
        <v>132</v>
      </c>
      <c r="F228" s="101">
        <v>45173</v>
      </c>
      <c r="G228" s="90">
        <v>35309.536875000005</v>
      </c>
      <c r="H228" s="102">
        <v>-0.22256999999999999</v>
      </c>
      <c r="I228" s="90">
        <v>-7.8588541000000026E-2</v>
      </c>
      <c r="J228" s="91">
        <f t="shared" si="3"/>
        <v>8.4096253112075884E-5</v>
      </c>
      <c r="K228" s="91">
        <f>I228/'סכום נכסי הקרן'!$C$42</f>
        <v>-4.7481861071961505E-7</v>
      </c>
    </row>
    <row r="229" spans="2:11">
      <c r="B229" s="86" t="s">
        <v>2595</v>
      </c>
      <c r="C229" s="87" t="s">
        <v>2596</v>
      </c>
      <c r="D229" s="88" t="s">
        <v>680</v>
      </c>
      <c r="E229" s="88" t="s">
        <v>132</v>
      </c>
      <c r="F229" s="101">
        <v>45195</v>
      </c>
      <c r="G229" s="90">
        <v>97231.75904400002</v>
      </c>
      <c r="H229" s="102">
        <v>-8.3234000000000002E-2</v>
      </c>
      <c r="I229" s="90">
        <v>-8.092978200000002E-2</v>
      </c>
      <c r="J229" s="91">
        <f t="shared" si="3"/>
        <v>8.6601575048671814E-5</v>
      </c>
      <c r="K229" s="91">
        <f>I229/'סכום נכסי הקרן'!$C$42</f>
        <v>-4.8896399101086895E-7</v>
      </c>
    </row>
    <row r="230" spans="2:11">
      <c r="B230" s="86" t="s">
        <v>2597</v>
      </c>
      <c r="C230" s="87" t="s">
        <v>2598</v>
      </c>
      <c r="D230" s="88" t="s">
        <v>680</v>
      </c>
      <c r="E230" s="88" t="s">
        <v>132</v>
      </c>
      <c r="F230" s="101">
        <v>45173</v>
      </c>
      <c r="G230" s="90">
        <v>58856.99700000001</v>
      </c>
      <c r="H230" s="102">
        <v>-0.209341</v>
      </c>
      <c r="I230" s="90">
        <v>-0.12321202700000002</v>
      </c>
      <c r="J230" s="91">
        <f t="shared" si="3"/>
        <v>1.318470819943575E-4</v>
      </c>
      <c r="K230" s="91">
        <f>I230/'סכום נכסי הקרן'!$C$42</f>
        <v>-7.4442613057401956E-7</v>
      </c>
    </row>
    <row r="231" spans="2:11">
      <c r="B231" s="86" t="s">
        <v>2599</v>
      </c>
      <c r="C231" s="87" t="s">
        <v>2600</v>
      </c>
      <c r="D231" s="88" t="s">
        <v>680</v>
      </c>
      <c r="E231" s="88" t="s">
        <v>132</v>
      </c>
      <c r="F231" s="101">
        <v>45195</v>
      </c>
      <c r="G231" s="90">
        <v>64770.043140000009</v>
      </c>
      <c r="H231" s="102">
        <v>-4.0978000000000001E-2</v>
      </c>
      <c r="I231" s="90">
        <v>-2.6541429000000005E-2</v>
      </c>
      <c r="J231" s="91">
        <f t="shared" si="3"/>
        <v>2.8401529061853824E-5</v>
      </c>
      <c r="K231" s="91">
        <f>I231/'סכום נכסי הקרן'!$C$42</f>
        <v>-1.6035880401817488E-7</v>
      </c>
    </row>
    <row r="232" spans="2:11">
      <c r="B232" s="86" t="s">
        <v>2599</v>
      </c>
      <c r="C232" s="87" t="s">
        <v>2601</v>
      </c>
      <c r="D232" s="88" t="s">
        <v>680</v>
      </c>
      <c r="E232" s="88" t="s">
        <v>132</v>
      </c>
      <c r="F232" s="101">
        <v>45195</v>
      </c>
      <c r="G232" s="90">
        <v>21093.065184000003</v>
      </c>
      <c r="H232" s="102">
        <v>-4.0978000000000001E-2</v>
      </c>
      <c r="I232" s="90">
        <v>-8.6435040000000015E-3</v>
      </c>
      <c r="J232" s="91">
        <f t="shared" si="3"/>
        <v>9.2492657442163245E-6</v>
      </c>
      <c r="K232" s="91">
        <f>I232/'סכום נכסי הקרן'!$C$42</f>
        <v>-5.2222582437679245E-8</v>
      </c>
    </row>
    <row r="233" spans="2:11">
      <c r="B233" s="86" t="s">
        <v>2602</v>
      </c>
      <c r="C233" s="87" t="s">
        <v>2603</v>
      </c>
      <c r="D233" s="88" t="s">
        <v>680</v>
      </c>
      <c r="E233" s="88" t="s">
        <v>132</v>
      </c>
      <c r="F233" s="101">
        <v>45187</v>
      </c>
      <c r="G233" s="90">
        <v>23555.229000000003</v>
      </c>
      <c r="H233" s="102">
        <v>-6.8645999999999999E-2</v>
      </c>
      <c r="I233" s="90">
        <v>-1.6169826000000005E-2</v>
      </c>
      <c r="J233" s="91">
        <f t="shared" si="3"/>
        <v>1.7303054144677728E-5</v>
      </c>
      <c r="K233" s="91">
        <f>I233/'סכום נכסי הקרן'!$C$42</f>
        <v>-9.7695341066300123E-8</v>
      </c>
    </row>
    <row r="234" spans="2:11">
      <c r="B234" s="86" t="s">
        <v>2604</v>
      </c>
      <c r="C234" s="87" t="s">
        <v>2605</v>
      </c>
      <c r="D234" s="88" t="s">
        <v>680</v>
      </c>
      <c r="E234" s="88" t="s">
        <v>132</v>
      </c>
      <c r="F234" s="101">
        <v>45195</v>
      </c>
      <c r="G234" s="90">
        <v>123664.95225000002</v>
      </c>
      <c r="H234" s="102">
        <v>-3.0419999999999999E-2</v>
      </c>
      <c r="I234" s="90">
        <v>-3.7618291000000005E-2</v>
      </c>
      <c r="J234" s="91">
        <f t="shared" si="3"/>
        <v>4.0254689568288657E-5</v>
      </c>
      <c r="K234" s="91">
        <f>I234/'סכום נכסי הקרן'!$C$42</f>
        <v>-2.2728332200830901E-7</v>
      </c>
    </row>
    <row r="235" spans="2:11">
      <c r="B235" s="86" t="s">
        <v>2606</v>
      </c>
      <c r="C235" s="87" t="s">
        <v>2607</v>
      </c>
      <c r="D235" s="88" t="s">
        <v>680</v>
      </c>
      <c r="E235" s="88" t="s">
        <v>132</v>
      </c>
      <c r="F235" s="101">
        <v>45175</v>
      </c>
      <c r="G235" s="90">
        <v>47110.458000000006</v>
      </c>
      <c r="H235" s="102">
        <v>-0.124905</v>
      </c>
      <c r="I235" s="90">
        <v>-5.8843324000000009E-2</v>
      </c>
      <c r="J235" s="91">
        <f t="shared" si="3"/>
        <v>6.2967234231513331E-5</v>
      </c>
      <c r="K235" s="91">
        <f>I235/'סכום נכסי הקרן'!$C$42</f>
        <v>-3.555213647725586E-7</v>
      </c>
    </row>
    <row r="236" spans="2:11">
      <c r="B236" s="86" t="s">
        <v>2608</v>
      </c>
      <c r="C236" s="87" t="s">
        <v>2609</v>
      </c>
      <c r="D236" s="88" t="s">
        <v>680</v>
      </c>
      <c r="E236" s="88" t="s">
        <v>132</v>
      </c>
      <c r="F236" s="101">
        <v>45173</v>
      </c>
      <c r="G236" s="90">
        <v>14133.883212000004</v>
      </c>
      <c r="H236" s="102">
        <v>-0.26594899999999999</v>
      </c>
      <c r="I236" s="90">
        <v>-3.7588925000000009E-2</v>
      </c>
      <c r="J236" s="91">
        <f t="shared" si="3"/>
        <v>4.0223265514126755E-5</v>
      </c>
      <c r="K236" s="91">
        <f>I236/'סכום נכסי הקרן'!$C$42</f>
        <v>-2.2710589762626852E-7</v>
      </c>
    </row>
    <row r="237" spans="2:11">
      <c r="B237" s="86" t="s">
        <v>2610</v>
      </c>
      <c r="C237" s="87" t="s">
        <v>2611</v>
      </c>
      <c r="D237" s="88" t="s">
        <v>680</v>
      </c>
      <c r="E237" s="88" t="s">
        <v>132</v>
      </c>
      <c r="F237" s="101">
        <v>45175</v>
      </c>
      <c r="G237" s="90">
        <v>41235.790103000007</v>
      </c>
      <c r="H237" s="102">
        <v>-9.0573000000000001E-2</v>
      </c>
      <c r="I237" s="90">
        <v>-3.7348556000000012E-2</v>
      </c>
      <c r="J237" s="91">
        <f t="shared" si="3"/>
        <v>3.9966050759824387E-5</v>
      </c>
      <c r="K237" s="91">
        <f>I237/'סכום נכסי הקרן'!$C$42</f>
        <v>-2.2565362897249541E-7</v>
      </c>
    </row>
    <row r="238" spans="2:11">
      <c r="B238" s="86" t="s">
        <v>2612</v>
      </c>
      <c r="C238" s="87" t="s">
        <v>2613</v>
      </c>
      <c r="D238" s="88" t="s">
        <v>680</v>
      </c>
      <c r="E238" s="88" t="s">
        <v>132</v>
      </c>
      <c r="F238" s="101">
        <v>45175</v>
      </c>
      <c r="G238" s="90">
        <v>129622.12560000003</v>
      </c>
      <c r="H238" s="102">
        <v>-7.2096999999999994E-2</v>
      </c>
      <c r="I238" s="90">
        <v>-9.3453040000000015E-2</v>
      </c>
      <c r="J238" s="91">
        <f t="shared" si="3"/>
        <v>1.0000249916756885E-4</v>
      </c>
      <c r="K238" s="91">
        <f>I238/'סכום נכסי הקרן'!$C$42</f>
        <v>-5.6462738785702369E-7</v>
      </c>
    </row>
    <row r="239" spans="2:11">
      <c r="B239" s="86" t="s">
        <v>2614</v>
      </c>
      <c r="C239" s="87" t="s">
        <v>2615</v>
      </c>
      <c r="D239" s="88" t="s">
        <v>680</v>
      </c>
      <c r="E239" s="88" t="s">
        <v>132</v>
      </c>
      <c r="F239" s="101">
        <v>45187</v>
      </c>
      <c r="G239" s="90">
        <v>84788.467400000009</v>
      </c>
      <c r="H239" s="102">
        <v>-2.6819999999999999E-3</v>
      </c>
      <c r="I239" s="90">
        <v>-2.2736950000000005E-3</v>
      </c>
      <c r="J239" s="91">
        <f t="shared" si="3"/>
        <v>2.4330421176754173E-6</v>
      </c>
      <c r="K239" s="91">
        <f>I239/'סכום נכסי הקרן'!$C$42</f>
        <v>-1.3737278836874387E-8</v>
      </c>
    </row>
    <row r="240" spans="2:11">
      <c r="B240" s="86" t="s">
        <v>2614</v>
      </c>
      <c r="C240" s="87" t="s">
        <v>2616</v>
      </c>
      <c r="D240" s="88" t="s">
        <v>680</v>
      </c>
      <c r="E240" s="88" t="s">
        <v>132</v>
      </c>
      <c r="F240" s="101">
        <v>45187</v>
      </c>
      <c r="G240" s="90">
        <v>58926.91687500001</v>
      </c>
      <c r="H240" s="102">
        <v>-2.6819999999999999E-3</v>
      </c>
      <c r="I240" s="90">
        <v>-1.5801890000000003E-3</v>
      </c>
      <c r="J240" s="91">
        <f t="shared" si="3"/>
        <v>1.6909332126285185E-6</v>
      </c>
      <c r="K240" s="91">
        <f>I240/'סכום נכסי הקרן'!$C$42</f>
        <v>-9.5472334275097137E-9</v>
      </c>
    </row>
    <row r="241" spans="2:11">
      <c r="B241" s="86" t="s">
        <v>2617</v>
      </c>
      <c r="C241" s="87" t="s">
        <v>2618</v>
      </c>
      <c r="D241" s="88" t="s">
        <v>680</v>
      </c>
      <c r="E241" s="88" t="s">
        <v>132</v>
      </c>
      <c r="F241" s="101">
        <v>45175</v>
      </c>
      <c r="G241" s="90">
        <v>147336.71437500004</v>
      </c>
      <c r="H241" s="102">
        <v>-4.5712999999999997E-2</v>
      </c>
      <c r="I241" s="90">
        <v>-6.735226200000001E-2</v>
      </c>
      <c r="J241" s="91">
        <f t="shared" si="3"/>
        <v>7.2072503201488992E-5</v>
      </c>
      <c r="K241" s="91">
        <f>I241/'סכום נכסי הקרן'!$C$42</f>
        <v>-4.0693092230409924E-7</v>
      </c>
    </row>
    <row r="242" spans="2:11">
      <c r="B242" s="86" t="s">
        <v>2619</v>
      </c>
      <c r="C242" s="87" t="s">
        <v>2620</v>
      </c>
      <c r="D242" s="88" t="s">
        <v>680</v>
      </c>
      <c r="E242" s="88" t="s">
        <v>132</v>
      </c>
      <c r="F242" s="101">
        <v>45187</v>
      </c>
      <c r="G242" s="90">
        <v>82521.611760000014</v>
      </c>
      <c r="H242" s="102">
        <v>2.6315000000000002E-2</v>
      </c>
      <c r="I242" s="90">
        <v>2.1715869999999998E-2</v>
      </c>
      <c r="J242" s="91">
        <f t="shared" si="3"/>
        <v>-2.3237780938940377E-5</v>
      </c>
      <c r="K242" s="91">
        <f>I242/'סכום נכסי הקרן'!$C$42</f>
        <v>1.3120359651374317E-7</v>
      </c>
    </row>
    <row r="243" spans="2:11">
      <c r="B243" s="86" t="s">
        <v>2621</v>
      </c>
      <c r="C243" s="87" t="s">
        <v>2622</v>
      </c>
      <c r="D243" s="88" t="s">
        <v>680</v>
      </c>
      <c r="E243" s="88" t="s">
        <v>132</v>
      </c>
      <c r="F243" s="101">
        <v>45175</v>
      </c>
      <c r="G243" s="90">
        <v>175885.23181600004</v>
      </c>
      <c r="H243" s="102">
        <v>-1.1436E-2</v>
      </c>
      <c r="I243" s="90">
        <v>-2.0113487000000003E-2</v>
      </c>
      <c r="J243" s="91">
        <f t="shared" si="3"/>
        <v>2.1523098306640498E-5</v>
      </c>
      <c r="K243" s="91">
        <f>I243/'סכום נכסי הקרן'!$C$42</f>
        <v>-1.2152227070950505E-7</v>
      </c>
    </row>
    <row r="244" spans="2:11">
      <c r="B244" s="86" t="s">
        <v>2623</v>
      </c>
      <c r="C244" s="87" t="s">
        <v>2624</v>
      </c>
      <c r="D244" s="88" t="s">
        <v>680</v>
      </c>
      <c r="E244" s="88" t="s">
        <v>132</v>
      </c>
      <c r="F244" s="101">
        <v>45180</v>
      </c>
      <c r="G244" s="90">
        <v>148121.37075000003</v>
      </c>
      <c r="H244" s="102">
        <v>0.50219000000000003</v>
      </c>
      <c r="I244" s="90">
        <v>0.74385035900000018</v>
      </c>
      <c r="J244" s="91">
        <f t="shared" si="3"/>
        <v>-7.9598154224510295E-4</v>
      </c>
      <c r="K244" s="91">
        <f>I244/'סכום נכסי הקרן'!$C$42</f>
        <v>4.4942174717770482E-6</v>
      </c>
    </row>
    <row r="245" spans="2:11">
      <c r="B245" s="86" t="s">
        <v>2625</v>
      </c>
      <c r="C245" s="87" t="s">
        <v>2626</v>
      </c>
      <c r="D245" s="88" t="s">
        <v>680</v>
      </c>
      <c r="E245" s="88" t="s">
        <v>132</v>
      </c>
      <c r="F245" s="101">
        <v>45180</v>
      </c>
      <c r="G245" s="90">
        <v>132581.43759000002</v>
      </c>
      <c r="H245" s="102">
        <v>0.51001700000000005</v>
      </c>
      <c r="I245" s="90">
        <v>0.67618793000000021</v>
      </c>
      <c r="J245" s="91">
        <f t="shared" si="3"/>
        <v>-7.2357713464372172E-4</v>
      </c>
      <c r="K245" s="91">
        <f>I245/'סכום נכסי הקרן'!$C$42</f>
        <v>4.0854125731634635E-6</v>
      </c>
    </row>
    <row r="246" spans="2:11">
      <c r="B246" s="86" t="s">
        <v>2627</v>
      </c>
      <c r="C246" s="87" t="s">
        <v>2628</v>
      </c>
      <c r="D246" s="88" t="s">
        <v>680</v>
      </c>
      <c r="E246" s="88" t="s">
        <v>132</v>
      </c>
      <c r="F246" s="101">
        <v>45197</v>
      </c>
      <c r="G246" s="90">
        <v>47458.503600000004</v>
      </c>
      <c r="H246" s="102">
        <v>0.609379</v>
      </c>
      <c r="I246" s="90">
        <v>0.28920227600000004</v>
      </c>
      <c r="J246" s="91">
        <f t="shared" si="3"/>
        <v>-3.0947040743617345E-4</v>
      </c>
      <c r="K246" s="91">
        <f>I246/'סכום נכסי הקרן'!$C$42</f>
        <v>1.7473110094672791E-6</v>
      </c>
    </row>
    <row r="247" spans="2:11">
      <c r="B247" s="86" t="s">
        <v>2629</v>
      </c>
      <c r="C247" s="87" t="s">
        <v>2630</v>
      </c>
      <c r="D247" s="88" t="s">
        <v>680</v>
      </c>
      <c r="E247" s="88" t="s">
        <v>132</v>
      </c>
      <c r="F247" s="101">
        <v>45090</v>
      </c>
      <c r="G247" s="90">
        <v>35649.813600000009</v>
      </c>
      <c r="H247" s="102">
        <v>7.2873749999999999</v>
      </c>
      <c r="I247" s="90">
        <v>2.5979357250000001</v>
      </c>
      <c r="J247" s="91">
        <f t="shared" si="3"/>
        <v>-2.7800065698955307E-3</v>
      </c>
      <c r="K247" s="91">
        <f>I247/'סכום נכסי הקרן'!$C$42</f>
        <v>1.569628620136052E-5</v>
      </c>
    </row>
    <row r="248" spans="2:11">
      <c r="B248" s="86" t="s">
        <v>2631</v>
      </c>
      <c r="C248" s="87" t="s">
        <v>2632</v>
      </c>
      <c r="D248" s="88" t="s">
        <v>680</v>
      </c>
      <c r="E248" s="88" t="s">
        <v>132</v>
      </c>
      <c r="F248" s="101">
        <v>45090</v>
      </c>
      <c r="G248" s="90">
        <v>35649.813600000009</v>
      </c>
      <c r="H248" s="102">
        <v>7.1618519999999997</v>
      </c>
      <c r="I248" s="90">
        <v>2.5531870050000007</v>
      </c>
      <c r="J248" s="91">
        <f t="shared" si="3"/>
        <v>-2.732121730252543E-3</v>
      </c>
      <c r="K248" s="91">
        <f>I248/'סכום נכסי הקרן'!$C$42</f>
        <v>1.5425922038958262E-5</v>
      </c>
    </row>
    <row r="249" spans="2:11">
      <c r="B249" s="86" t="s">
        <v>2633</v>
      </c>
      <c r="C249" s="87" t="s">
        <v>2634</v>
      </c>
      <c r="D249" s="88" t="s">
        <v>680</v>
      </c>
      <c r="E249" s="88" t="s">
        <v>132</v>
      </c>
      <c r="F249" s="101">
        <v>45126</v>
      </c>
      <c r="G249" s="90">
        <v>112891.07640000002</v>
      </c>
      <c r="H249" s="102">
        <v>6.7944329999999997</v>
      </c>
      <c r="I249" s="90">
        <v>7.6703080200000011</v>
      </c>
      <c r="J249" s="91">
        <f t="shared" si="3"/>
        <v>-8.2078653769320567E-3</v>
      </c>
      <c r="K249" s="91">
        <f>I249/'סכום נכסי הקרן'!$C$42</f>
        <v>4.634269769492121E-5</v>
      </c>
    </row>
    <row r="250" spans="2:11">
      <c r="B250" s="86" t="s">
        <v>2635</v>
      </c>
      <c r="C250" s="87" t="s">
        <v>2636</v>
      </c>
      <c r="D250" s="88" t="s">
        <v>680</v>
      </c>
      <c r="E250" s="88" t="s">
        <v>132</v>
      </c>
      <c r="F250" s="101">
        <v>45089</v>
      </c>
      <c r="G250" s="90">
        <v>59416.356000000007</v>
      </c>
      <c r="H250" s="102">
        <v>6.6739730000000002</v>
      </c>
      <c r="I250" s="90">
        <v>3.9654316420000004</v>
      </c>
      <c r="J250" s="91">
        <f t="shared" si="3"/>
        <v>-4.2433405534817933E-3</v>
      </c>
      <c r="K250" s="91">
        <f>I250/'סכום נכסי הקרן'!$C$42</f>
        <v>2.395846416283567E-5</v>
      </c>
    </row>
    <row r="251" spans="2:11">
      <c r="B251" s="86" t="s">
        <v>2637</v>
      </c>
      <c r="C251" s="87" t="s">
        <v>2638</v>
      </c>
      <c r="D251" s="88" t="s">
        <v>680</v>
      </c>
      <c r="E251" s="88" t="s">
        <v>132</v>
      </c>
      <c r="F251" s="101">
        <v>45089</v>
      </c>
      <c r="G251" s="90">
        <v>95066.169600000008</v>
      </c>
      <c r="H251" s="102">
        <v>6.6847659999999998</v>
      </c>
      <c r="I251" s="90">
        <v>6.3549513600000012</v>
      </c>
      <c r="J251" s="91">
        <f t="shared" si="3"/>
        <v>-6.800324720183961E-3</v>
      </c>
      <c r="K251" s="91">
        <f>I251/'סכום נכסי הקרן'!$C$42</f>
        <v>3.8395536264579944E-5</v>
      </c>
    </row>
    <row r="252" spans="2:11">
      <c r="B252" s="86" t="s">
        <v>2639</v>
      </c>
      <c r="C252" s="87" t="s">
        <v>2640</v>
      </c>
      <c r="D252" s="88" t="s">
        <v>680</v>
      </c>
      <c r="E252" s="88" t="s">
        <v>132</v>
      </c>
      <c r="F252" s="101">
        <v>45089</v>
      </c>
      <c r="G252" s="90">
        <v>47533.084800000004</v>
      </c>
      <c r="H252" s="102">
        <v>6.6847659999999998</v>
      </c>
      <c r="I252" s="90">
        <v>3.1774756800000006</v>
      </c>
      <c r="J252" s="91">
        <f t="shared" si="3"/>
        <v>-3.4001623600919805E-3</v>
      </c>
      <c r="K252" s="91">
        <f>I252/'סכום נכסי הקרן'!$C$42</f>
        <v>1.9197768132289972E-5</v>
      </c>
    </row>
    <row r="253" spans="2:11">
      <c r="B253" s="86" t="s">
        <v>2641</v>
      </c>
      <c r="C253" s="87" t="s">
        <v>2642</v>
      </c>
      <c r="D253" s="88" t="s">
        <v>680</v>
      </c>
      <c r="E253" s="88" t="s">
        <v>132</v>
      </c>
      <c r="F253" s="101">
        <v>45126</v>
      </c>
      <c r="G253" s="90">
        <v>119651.83574400003</v>
      </c>
      <c r="H253" s="102">
        <v>6.5409379999999997</v>
      </c>
      <c r="I253" s="90">
        <v>7.8263523270000004</v>
      </c>
      <c r="J253" s="91">
        <f t="shared" si="3"/>
        <v>-8.3748457200099428E-3</v>
      </c>
      <c r="K253" s="91">
        <f>I253/'סכום נכסי הקרן'!$C$42</f>
        <v>4.7285490882294982E-5</v>
      </c>
    </row>
    <row r="254" spans="2:11">
      <c r="B254" s="86" t="s">
        <v>2643</v>
      </c>
      <c r="C254" s="87" t="s">
        <v>2644</v>
      </c>
      <c r="D254" s="88" t="s">
        <v>680</v>
      </c>
      <c r="E254" s="88" t="s">
        <v>132</v>
      </c>
      <c r="F254" s="101">
        <v>45089</v>
      </c>
      <c r="G254" s="90">
        <v>59416.356000000007</v>
      </c>
      <c r="H254" s="102">
        <v>6.6128030000000004</v>
      </c>
      <c r="I254" s="90">
        <v>3.9290867780000007</v>
      </c>
      <c r="J254" s="91">
        <f t="shared" si="3"/>
        <v>-4.2044485363584832E-3</v>
      </c>
      <c r="K254" s="91">
        <f>I254/'סכום נכסי הקרן'!$C$42</f>
        <v>2.3738874670376795E-5</v>
      </c>
    </row>
    <row r="255" spans="2:11">
      <c r="B255" s="86" t="s">
        <v>2645</v>
      </c>
      <c r="C255" s="87" t="s">
        <v>2646</v>
      </c>
      <c r="D255" s="88" t="s">
        <v>680</v>
      </c>
      <c r="E255" s="88" t="s">
        <v>132</v>
      </c>
      <c r="F255" s="101">
        <v>45089</v>
      </c>
      <c r="G255" s="90">
        <v>30533.110400000005</v>
      </c>
      <c r="H255" s="102">
        <v>6.4934050000000001</v>
      </c>
      <c r="I255" s="90">
        <v>1.9826384600000002</v>
      </c>
      <c r="J255" s="91">
        <f t="shared" si="3"/>
        <v>-2.121587494058406E-3</v>
      </c>
      <c r="K255" s="91">
        <f>I255/'סכום נכסי הקרן'!$C$42</f>
        <v>1.1978764679401249E-5</v>
      </c>
    </row>
    <row r="256" spans="2:11">
      <c r="B256" s="86" t="s">
        <v>2647</v>
      </c>
      <c r="C256" s="87" t="s">
        <v>2648</v>
      </c>
      <c r="D256" s="88" t="s">
        <v>680</v>
      </c>
      <c r="E256" s="88" t="s">
        <v>132</v>
      </c>
      <c r="F256" s="101">
        <v>45126</v>
      </c>
      <c r="G256" s="90">
        <v>59416.356000000007</v>
      </c>
      <c r="H256" s="102">
        <v>6.4615090000000004</v>
      </c>
      <c r="I256" s="90">
        <v>3.8391931260000005</v>
      </c>
      <c r="J256" s="91">
        <f t="shared" si="3"/>
        <v>-4.1082548773903023E-3</v>
      </c>
      <c r="K256" s="91">
        <f>I256/'סכום נכסי הקרן'!$C$42</f>
        <v>2.3195752499993806E-5</v>
      </c>
    </row>
    <row r="257" spans="2:11">
      <c r="B257" s="86" t="s">
        <v>2649</v>
      </c>
      <c r="C257" s="87" t="s">
        <v>2650</v>
      </c>
      <c r="D257" s="88" t="s">
        <v>680</v>
      </c>
      <c r="E257" s="88" t="s">
        <v>132</v>
      </c>
      <c r="F257" s="101">
        <v>45126</v>
      </c>
      <c r="G257" s="90">
        <v>80806.244160000017</v>
      </c>
      <c r="H257" s="102">
        <v>6.4484339999999998</v>
      </c>
      <c r="I257" s="90">
        <v>5.210736981000001</v>
      </c>
      <c r="J257" s="91">
        <f t="shared" si="3"/>
        <v>-5.5759204901720989E-3</v>
      </c>
      <c r="K257" s="91">
        <f>I257/'סכום נכסי הקרן'!$C$42</f>
        <v>3.1482387415027096E-5</v>
      </c>
    </row>
    <row r="258" spans="2:11">
      <c r="B258" s="86" t="s">
        <v>2651</v>
      </c>
      <c r="C258" s="87" t="s">
        <v>2652</v>
      </c>
      <c r="D258" s="88" t="s">
        <v>680</v>
      </c>
      <c r="E258" s="88" t="s">
        <v>132</v>
      </c>
      <c r="F258" s="101">
        <v>45126</v>
      </c>
      <c r="G258" s="90">
        <v>99819.478080000015</v>
      </c>
      <c r="H258" s="102">
        <v>6.4484339999999998</v>
      </c>
      <c r="I258" s="90">
        <v>6.4367927410000014</v>
      </c>
      <c r="J258" s="91">
        <f t="shared" si="3"/>
        <v>-6.8879017817255143E-3</v>
      </c>
      <c r="K258" s="91">
        <f>I258/'סכום נכסי הקרן'!$C$42</f>
        <v>3.889000798184716E-5</v>
      </c>
    </row>
    <row r="259" spans="2:11">
      <c r="B259" s="86" t="s">
        <v>2653</v>
      </c>
      <c r="C259" s="87" t="s">
        <v>2654</v>
      </c>
      <c r="D259" s="88" t="s">
        <v>680</v>
      </c>
      <c r="E259" s="88" t="s">
        <v>132</v>
      </c>
      <c r="F259" s="101">
        <v>45089</v>
      </c>
      <c r="G259" s="90">
        <v>47533.084800000004</v>
      </c>
      <c r="H259" s="102">
        <v>6.3451050000000002</v>
      </c>
      <c r="I259" s="90">
        <v>3.0160239510000011</v>
      </c>
      <c r="J259" s="91">
        <f t="shared" si="3"/>
        <v>-3.2273956272502774E-3</v>
      </c>
      <c r="K259" s="91">
        <f>I259/'סכום נכסי הקרן'!$C$42</f>
        <v>1.8222304220037683E-5</v>
      </c>
    </row>
    <row r="260" spans="2:11">
      <c r="B260" s="86" t="s">
        <v>2655</v>
      </c>
      <c r="C260" s="87" t="s">
        <v>2656</v>
      </c>
      <c r="D260" s="88" t="s">
        <v>680</v>
      </c>
      <c r="E260" s="88" t="s">
        <v>132</v>
      </c>
      <c r="F260" s="101">
        <v>45127</v>
      </c>
      <c r="G260" s="90">
        <v>106949.44080000003</v>
      </c>
      <c r="H260" s="102">
        <v>6.3020579999999997</v>
      </c>
      <c r="I260" s="90">
        <v>6.7400158480000005</v>
      </c>
      <c r="J260" s="91">
        <f t="shared" si="3"/>
        <v>-7.2123756405251321E-3</v>
      </c>
      <c r="K260" s="91">
        <f>I260/'סכום נכסי הקרן'!$C$42</f>
        <v>4.072203046975446E-5</v>
      </c>
    </row>
    <row r="261" spans="2:11">
      <c r="B261" s="86" t="s">
        <v>2657</v>
      </c>
      <c r="C261" s="87" t="s">
        <v>2658</v>
      </c>
      <c r="D261" s="88" t="s">
        <v>680</v>
      </c>
      <c r="E261" s="88" t="s">
        <v>132</v>
      </c>
      <c r="F261" s="101">
        <v>45089</v>
      </c>
      <c r="G261" s="90">
        <v>47533.084800000004</v>
      </c>
      <c r="H261" s="102">
        <v>6.3272459999999997</v>
      </c>
      <c r="I261" s="90">
        <v>3.0075353679999997</v>
      </c>
      <c r="J261" s="91">
        <f t="shared" si="3"/>
        <v>-3.2183121398175361E-3</v>
      </c>
      <c r="K261" s="91">
        <f>I261/'סכום נכסי הקרן'!$C$42</f>
        <v>1.817101764395735E-5</v>
      </c>
    </row>
    <row r="262" spans="2:11">
      <c r="B262" s="86" t="s">
        <v>2659</v>
      </c>
      <c r="C262" s="87" t="s">
        <v>2660</v>
      </c>
      <c r="D262" s="88" t="s">
        <v>680</v>
      </c>
      <c r="E262" s="88" t="s">
        <v>132</v>
      </c>
      <c r="F262" s="101">
        <v>45127</v>
      </c>
      <c r="G262" s="90">
        <v>83182.89840000002</v>
      </c>
      <c r="H262" s="102">
        <v>6.2493780000000001</v>
      </c>
      <c r="I262" s="90">
        <v>5.1984134320000015</v>
      </c>
      <c r="J262" s="91">
        <f t="shared" si="3"/>
        <v>-5.5627332712371771E-3</v>
      </c>
      <c r="K262" s="91">
        <f>I262/'סכום נכסי הקרן'!$C$42</f>
        <v>3.1407930626023786E-5</v>
      </c>
    </row>
    <row r="263" spans="2:11">
      <c r="B263" s="86" t="s">
        <v>2661</v>
      </c>
      <c r="C263" s="87" t="s">
        <v>2662</v>
      </c>
      <c r="D263" s="88" t="s">
        <v>680</v>
      </c>
      <c r="E263" s="88" t="s">
        <v>132</v>
      </c>
      <c r="F263" s="101">
        <v>45098</v>
      </c>
      <c r="G263" s="90">
        <v>158047.50696000003</v>
      </c>
      <c r="H263" s="102">
        <v>6.0960510000000001</v>
      </c>
      <c r="I263" s="90">
        <v>9.6346570320000016</v>
      </c>
      <c r="J263" s="91">
        <f t="shared" si="3"/>
        <v>-1.0309881645609295E-2</v>
      </c>
      <c r="K263" s="91">
        <f>I263/'סכום נכסי הקרן'!$C$42</f>
        <v>5.8210960637304736E-5</v>
      </c>
    </row>
    <row r="264" spans="2:11">
      <c r="B264" s="86" t="s">
        <v>2663</v>
      </c>
      <c r="C264" s="87" t="s">
        <v>2664</v>
      </c>
      <c r="D264" s="88" t="s">
        <v>680</v>
      </c>
      <c r="E264" s="88" t="s">
        <v>132</v>
      </c>
      <c r="F264" s="101">
        <v>45098</v>
      </c>
      <c r="G264" s="90">
        <v>59416.356000000007</v>
      </c>
      <c r="H264" s="102">
        <v>6.1445259999999999</v>
      </c>
      <c r="I264" s="90">
        <v>3.6508533300000003</v>
      </c>
      <c r="J264" s="91">
        <f t="shared" si="3"/>
        <v>-3.9067156840937537E-3</v>
      </c>
      <c r="K264" s="91">
        <f>I264/'סכום נכסי הקרן'!$C$42</f>
        <v>2.2057835455829113E-5</v>
      </c>
    </row>
    <row r="265" spans="2:11">
      <c r="B265" s="86" t="s">
        <v>2665</v>
      </c>
      <c r="C265" s="87" t="s">
        <v>2666</v>
      </c>
      <c r="D265" s="88" t="s">
        <v>680</v>
      </c>
      <c r="E265" s="88" t="s">
        <v>132</v>
      </c>
      <c r="F265" s="101">
        <v>45098</v>
      </c>
      <c r="G265" s="90">
        <v>47533.084800000004</v>
      </c>
      <c r="H265" s="102">
        <v>6.1436539999999997</v>
      </c>
      <c r="I265" s="90">
        <v>2.920268316</v>
      </c>
      <c r="J265" s="91">
        <f t="shared" si="3"/>
        <v>-3.1249291605694972E-3</v>
      </c>
      <c r="K265" s="91">
        <f>I265/'סכום נכסי הקרן'!$C$42</f>
        <v>1.7643764944454554E-5</v>
      </c>
    </row>
    <row r="266" spans="2:11">
      <c r="B266" s="86" t="s">
        <v>2667</v>
      </c>
      <c r="C266" s="87" t="s">
        <v>2668</v>
      </c>
      <c r="D266" s="88" t="s">
        <v>680</v>
      </c>
      <c r="E266" s="88" t="s">
        <v>132</v>
      </c>
      <c r="F266" s="101">
        <v>45097</v>
      </c>
      <c r="G266" s="90">
        <v>95066.169600000008</v>
      </c>
      <c r="H266" s="102">
        <v>5.8281700000000001</v>
      </c>
      <c r="I266" s="90">
        <v>5.5406182800000003</v>
      </c>
      <c r="J266" s="91">
        <f t="shared" si="3"/>
        <v>-5.9289208241221115E-3</v>
      </c>
      <c r="K266" s="91">
        <f>I266/'סכום נכסי הקרן'!$C$42</f>
        <v>3.347547416915785E-5</v>
      </c>
    </row>
    <row r="267" spans="2:11">
      <c r="B267" s="86" t="s">
        <v>2669</v>
      </c>
      <c r="C267" s="87" t="s">
        <v>2670</v>
      </c>
      <c r="D267" s="88" t="s">
        <v>680</v>
      </c>
      <c r="E267" s="88" t="s">
        <v>132</v>
      </c>
      <c r="F267" s="101">
        <v>45097</v>
      </c>
      <c r="G267" s="90">
        <v>101007.80520000002</v>
      </c>
      <c r="H267" s="102">
        <v>5.821796</v>
      </c>
      <c r="I267" s="90">
        <v>5.8804680430000005</v>
      </c>
      <c r="J267" s="91">
        <f t="shared" si="3"/>
        <v>-6.2925882408429159E-3</v>
      </c>
      <c r="K267" s="91">
        <f>I267/'סכום נכסי הקרן'!$C$42</f>
        <v>3.5528788688905081E-5</v>
      </c>
    </row>
    <row r="268" spans="2:11">
      <c r="B268" s="86" t="s">
        <v>2671</v>
      </c>
      <c r="C268" s="87" t="s">
        <v>2672</v>
      </c>
      <c r="D268" s="88" t="s">
        <v>680</v>
      </c>
      <c r="E268" s="88" t="s">
        <v>132</v>
      </c>
      <c r="F268" s="101">
        <v>45097</v>
      </c>
      <c r="G268" s="90">
        <v>112891.07640000002</v>
      </c>
      <c r="H268" s="102">
        <v>5.821796</v>
      </c>
      <c r="I268" s="90">
        <v>6.5722878160000011</v>
      </c>
      <c r="J268" s="91">
        <f t="shared" ref="J268:J331" si="4">IFERROR(I268/$I$11,0)</f>
        <v>-7.0328927432276459E-3</v>
      </c>
      <c r="K268" s="91">
        <f>I268/'סכום נכסי הקרן'!$C$42</f>
        <v>3.9708646201264543E-5</v>
      </c>
    </row>
    <row r="269" spans="2:11">
      <c r="B269" s="86" t="s">
        <v>2673</v>
      </c>
      <c r="C269" s="87" t="s">
        <v>2674</v>
      </c>
      <c r="D269" s="88" t="s">
        <v>680</v>
      </c>
      <c r="E269" s="88" t="s">
        <v>132</v>
      </c>
      <c r="F269" s="101">
        <v>45098</v>
      </c>
      <c r="G269" s="90">
        <v>53211.342400000009</v>
      </c>
      <c r="H269" s="102">
        <v>5.5939519999999998</v>
      </c>
      <c r="I269" s="90">
        <v>2.9766170710000006</v>
      </c>
      <c r="J269" s="91">
        <f t="shared" si="4"/>
        <v>-3.185226999194983E-3</v>
      </c>
      <c r="K269" s="91">
        <f>I269/'סכום נכסי הקרן'!$C$42</f>
        <v>1.7984214547213819E-5</v>
      </c>
    </row>
    <row r="270" spans="2:11">
      <c r="B270" s="86" t="s">
        <v>2675</v>
      </c>
      <c r="C270" s="87" t="s">
        <v>2676</v>
      </c>
      <c r="D270" s="88" t="s">
        <v>680</v>
      </c>
      <c r="E270" s="88" t="s">
        <v>132</v>
      </c>
      <c r="F270" s="101">
        <v>45050</v>
      </c>
      <c r="G270" s="90">
        <v>71299.627200000017</v>
      </c>
      <c r="H270" s="102">
        <v>5.392531</v>
      </c>
      <c r="I270" s="90">
        <v>3.8448547710000001</v>
      </c>
      <c r="J270" s="91">
        <f t="shared" si="4"/>
        <v>-4.1143133068367874E-3</v>
      </c>
      <c r="K270" s="91">
        <f>I270/'סכום נכסי הקרן'!$C$42</f>
        <v>2.3229959197039976E-5</v>
      </c>
    </row>
    <row r="271" spans="2:11">
      <c r="B271" s="86" t="s">
        <v>2677</v>
      </c>
      <c r="C271" s="87" t="s">
        <v>2678</v>
      </c>
      <c r="D271" s="88" t="s">
        <v>680</v>
      </c>
      <c r="E271" s="88" t="s">
        <v>132</v>
      </c>
      <c r="F271" s="101">
        <v>45050</v>
      </c>
      <c r="G271" s="90">
        <v>41591.44920000001</v>
      </c>
      <c r="H271" s="102">
        <v>5.3372359999999999</v>
      </c>
      <c r="I271" s="90">
        <v>2.2198337490000002</v>
      </c>
      <c r="J271" s="91">
        <f t="shared" si="4"/>
        <v>-2.3754061145203377E-3</v>
      </c>
      <c r="K271" s="91">
        <f>I271/'סכום נכסי הקרן'!$C$42</f>
        <v>1.3411858310598926E-5</v>
      </c>
    </row>
    <row r="272" spans="2:11">
      <c r="B272" s="86" t="s">
        <v>2679</v>
      </c>
      <c r="C272" s="87" t="s">
        <v>2680</v>
      </c>
      <c r="D272" s="88" t="s">
        <v>680</v>
      </c>
      <c r="E272" s="88" t="s">
        <v>132</v>
      </c>
      <c r="F272" s="101">
        <v>45105</v>
      </c>
      <c r="G272" s="90">
        <v>231254.53388800003</v>
      </c>
      <c r="H272" s="102">
        <v>4.6741729999999997</v>
      </c>
      <c r="I272" s="90">
        <v>10.809235873</v>
      </c>
      <c r="J272" s="91">
        <f t="shared" si="4"/>
        <v>-1.1566778366886061E-2</v>
      </c>
      <c r="K272" s="91">
        <f>I272/'סכום נכסי הקרן'!$C$42</f>
        <v>6.5307566406640425E-5</v>
      </c>
    </row>
    <row r="273" spans="2:11">
      <c r="B273" s="86" t="s">
        <v>2681</v>
      </c>
      <c r="C273" s="87" t="s">
        <v>2682</v>
      </c>
      <c r="D273" s="88" t="s">
        <v>680</v>
      </c>
      <c r="E273" s="88" t="s">
        <v>132</v>
      </c>
      <c r="F273" s="101">
        <v>45131</v>
      </c>
      <c r="G273" s="90">
        <v>60604.683120000009</v>
      </c>
      <c r="H273" s="102">
        <v>4.2500260000000001</v>
      </c>
      <c r="I273" s="90">
        <v>2.5757148810000001</v>
      </c>
      <c r="J273" s="91">
        <f t="shared" si="4"/>
        <v>-2.7562284249190521E-3</v>
      </c>
      <c r="K273" s="91">
        <f>I273/'סכום נכסי הקרן'!$C$42</f>
        <v>1.5562031637745488E-5</v>
      </c>
    </row>
    <row r="274" spans="2:11">
      <c r="B274" s="86" t="s">
        <v>2683</v>
      </c>
      <c r="C274" s="87" t="s">
        <v>2684</v>
      </c>
      <c r="D274" s="88" t="s">
        <v>680</v>
      </c>
      <c r="E274" s="88" t="s">
        <v>132</v>
      </c>
      <c r="F274" s="101">
        <v>45147</v>
      </c>
      <c r="G274" s="90">
        <v>30533.110400000005</v>
      </c>
      <c r="H274" s="102">
        <v>3.4611719999999999</v>
      </c>
      <c r="I274" s="90">
        <v>1.0568034420000001</v>
      </c>
      <c r="J274" s="91">
        <f t="shared" si="4"/>
        <v>-1.1308672818871263E-3</v>
      </c>
      <c r="K274" s="91">
        <f>I274/'סכום נכסי הקרן'!$C$42</f>
        <v>6.3850268213294251E-6</v>
      </c>
    </row>
    <row r="275" spans="2:11">
      <c r="B275" s="86" t="s">
        <v>2685</v>
      </c>
      <c r="C275" s="87" t="s">
        <v>2686</v>
      </c>
      <c r="D275" s="88" t="s">
        <v>680</v>
      </c>
      <c r="E275" s="88" t="s">
        <v>132</v>
      </c>
      <c r="F275" s="101">
        <v>45147</v>
      </c>
      <c r="G275" s="90">
        <v>152665.55200000003</v>
      </c>
      <c r="H275" s="102">
        <v>3.4600010000000001</v>
      </c>
      <c r="I275" s="90">
        <v>5.282229257</v>
      </c>
      <c r="J275" s="91">
        <f t="shared" si="4"/>
        <v>-5.6524231515213443E-3</v>
      </c>
      <c r="K275" s="91">
        <f>I275/'סכום נכסי הקרן'!$C$42</f>
        <v>3.1914331598435498E-5</v>
      </c>
    </row>
    <row r="276" spans="2:11">
      <c r="B276" s="86" t="s">
        <v>2687</v>
      </c>
      <c r="C276" s="87" t="s">
        <v>2688</v>
      </c>
      <c r="D276" s="88" t="s">
        <v>680</v>
      </c>
      <c r="E276" s="88" t="s">
        <v>132</v>
      </c>
      <c r="F276" s="101">
        <v>45082</v>
      </c>
      <c r="G276" s="90">
        <v>164878.79616000003</v>
      </c>
      <c r="H276" s="102">
        <v>2.7862040000000001</v>
      </c>
      <c r="I276" s="90">
        <v>4.5938597479999999</v>
      </c>
      <c r="J276" s="91">
        <f t="shared" si="4"/>
        <v>-4.9158107176106624E-3</v>
      </c>
      <c r="K276" s="91">
        <f>I276/'סכום נכסי הקרן'!$C$42</f>
        <v>2.7755319994884754E-5</v>
      </c>
    </row>
    <row r="277" spans="2:11">
      <c r="B277" s="86" t="s">
        <v>2689</v>
      </c>
      <c r="C277" s="87" t="s">
        <v>2690</v>
      </c>
      <c r="D277" s="88" t="s">
        <v>680</v>
      </c>
      <c r="E277" s="88" t="s">
        <v>132</v>
      </c>
      <c r="F277" s="101">
        <v>45181</v>
      </c>
      <c r="G277" s="90">
        <v>110788.73680000001</v>
      </c>
      <c r="H277" s="102">
        <v>0.78202799999999995</v>
      </c>
      <c r="I277" s="90">
        <v>0.86639892200000024</v>
      </c>
      <c r="J277" s="91">
        <f t="shared" si="4"/>
        <v>-9.2711866276460947E-4</v>
      </c>
      <c r="K277" s="91">
        <f>I277/'סכום נכסי הקרן'!$C$42</f>
        <v>5.2346350656008761E-6</v>
      </c>
    </row>
    <row r="278" spans="2:11">
      <c r="B278" s="86" t="s">
        <v>2691</v>
      </c>
      <c r="C278" s="87" t="s">
        <v>2692</v>
      </c>
      <c r="D278" s="88" t="s">
        <v>680</v>
      </c>
      <c r="E278" s="88" t="s">
        <v>132</v>
      </c>
      <c r="F278" s="101">
        <v>45189</v>
      </c>
      <c r="G278" s="90">
        <v>91599.331200000015</v>
      </c>
      <c r="H278" s="102">
        <v>0.38976899999999998</v>
      </c>
      <c r="I278" s="90">
        <v>0.35702540100000002</v>
      </c>
      <c r="J278" s="91">
        <f t="shared" si="4"/>
        <v>-3.8204677307772362E-4</v>
      </c>
      <c r="K278" s="91">
        <f>I278/'סכום נכסי הקרן'!$C$42</f>
        <v>2.1570868060069142E-6</v>
      </c>
    </row>
    <row r="279" spans="2:11">
      <c r="B279" s="86" t="s">
        <v>2693</v>
      </c>
      <c r="C279" s="87" t="s">
        <v>2694</v>
      </c>
      <c r="D279" s="88" t="s">
        <v>680</v>
      </c>
      <c r="E279" s="88" t="s">
        <v>132</v>
      </c>
      <c r="F279" s="101">
        <v>45169</v>
      </c>
      <c r="G279" s="90">
        <v>76332.776000000013</v>
      </c>
      <c r="H279" s="102">
        <v>0.67780099999999999</v>
      </c>
      <c r="I279" s="90">
        <v>0.51738411500000003</v>
      </c>
      <c r="J279" s="91">
        <f t="shared" si="4"/>
        <v>-5.5364388926888676E-4</v>
      </c>
      <c r="K279" s="91">
        <f>I279/'סכום נכסי הקרן'!$C$42</f>
        <v>3.1259469073576194E-6</v>
      </c>
    </row>
    <row r="280" spans="2:11">
      <c r="B280" s="86" t="s">
        <v>2695</v>
      </c>
      <c r="C280" s="87" t="s">
        <v>2696</v>
      </c>
      <c r="D280" s="88" t="s">
        <v>680</v>
      </c>
      <c r="E280" s="88" t="s">
        <v>132</v>
      </c>
      <c r="F280" s="101">
        <v>45187</v>
      </c>
      <c r="G280" s="90">
        <v>103507.24425600002</v>
      </c>
      <c r="H280" s="102">
        <v>-0.13650599999999999</v>
      </c>
      <c r="I280" s="90">
        <v>-0.14129388500000001</v>
      </c>
      <c r="J280" s="91">
        <f t="shared" si="4"/>
        <v>1.5119616886829007E-4</v>
      </c>
      <c r="K280" s="91">
        <f>I280/'סכום נכסי הקרן'!$C$42</f>
        <v>-8.5367364408606392E-7</v>
      </c>
    </row>
    <row r="281" spans="2:11">
      <c r="B281" s="86" t="s">
        <v>2697</v>
      </c>
      <c r="C281" s="87" t="s">
        <v>2698</v>
      </c>
      <c r="D281" s="88" t="s">
        <v>680</v>
      </c>
      <c r="E281" s="88" t="s">
        <v>132</v>
      </c>
      <c r="F281" s="101">
        <v>45173</v>
      </c>
      <c r="G281" s="90">
        <v>57813.633472000009</v>
      </c>
      <c r="H281" s="102">
        <v>0.29394199999999998</v>
      </c>
      <c r="I281" s="90">
        <v>0.16993877800000001</v>
      </c>
      <c r="J281" s="91">
        <f t="shared" si="4"/>
        <v>-1.818485787672896E-4</v>
      </c>
      <c r="K281" s="91">
        <f>I281/'סכום נכסי הקרן'!$C$42</f>
        <v>1.0267412201652791E-6</v>
      </c>
    </row>
    <row r="282" spans="2:11">
      <c r="B282" s="86" t="s">
        <v>2699</v>
      </c>
      <c r="C282" s="87" t="s">
        <v>2700</v>
      </c>
      <c r="D282" s="88" t="s">
        <v>680</v>
      </c>
      <c r="E282" s="88" t="s">
        <v>132</v>
      </c>
      <c r="F282" s="101">
        <v>45187</v>
      </c>
      <c r="G282" s="90">
        <v>96214.716168000014</v>
      </c>
      <c r="H282" s="102">
        <v>-0.100825</v>
      </c>
      <c r="I282" s="90">
        <v>-9.7008690000000036E-2</v>
      </c>
      <c r="J282" s="91">
        <f t="shared" si="4"/>
        <v>1.0380733939711267E-4</v>
      </c>
      <c r="K282" s="91">
        <f>I282/'סכום נכסי הקרן'!$C$42</f>
        <v>-5.8611002097023052E-7</v>
      </c>
    </row>
    <row r="283" spans="2:11">
      <c r="B283" s="86" t="s">
        <v>2701</v>
      </c>
      <c r="C283" s="87" t="s">
        <v>2702</v>
      </c>
      <c r="D283" s="88" t="s">
        <v>680</v>
      </c>
      <c r="E283" s="88" t="s">
        <v>132</v>
      </c>
      <c r="F283" s="101">
        <v>45176</v>
      </c>
      <c r="G283" s="90">
        <v>123886.35744000002</v>
      </c>
      <c r="H283" s="102">
        <v>-0.59739699999999996</v>
      </c>
      <c r="I283" s="90">
        <v>-0.74009282300000012</v>
      </c>
      <c r="J283" s="91">
        <f t="shared" si="4"/>
        <v>7.9196066726113109E-4</v>
      </c>
      <c r="K283" s="91">
        <f>I283/'סכום נכסי הקרן'!$C$42</f>
        <v>-4.4715150777569203E-6</v>
      </c>
    </row>
    <row r="284" spans="2:11">
      <c r="B284" s="86" t="s">
        <v>2703</v>
      </c>
      <c r="C284" s="87" t="s">
        <v>2704</v>
      </c>
      <c r="D284" s="88" t="s">
        <v>680</v>
      </c>
      <c r="E284" s="88" t="s">
        <v>132</v>
      </c>
      <c r="F284" s="101">
        <v>45092</v>
      </c>
      <c r="G284" s="90">
        <v>1139360.0000000002</v>
      </c>
      <c r="H284" s="102">
        <v>-7.0537960000000002</v>
      </c>
      <c r="I284" s="90">
        <v>-80.368130000000022</v>
      </c>
      <c r="J284" s="91">
        <f t="shared" si="4"/>
        <v>8.6000560853066593E-2</v>
      </c>
      <c r="K284" s="91">
        <f>I284/'סכום נכסי הקרן'!$C$42</f>
        <v>-4.8557058506447419E-4</v>
      </c>
    </row>
    <row r="285" spans="2:11">
      <c r="B285" s="86" t="s">
        <v>2705</v>
      </c>
      <c r="C285" s="87" t="s">
        <v>2706</v>
      </c>
      <c r="D285" s="88" t="s">
        <v>680</v>
      </c>
      <c r="E285" s="88" t="s">
        <v>132</v>
      </c>
      <c r="F285" s="101">
        <v>45040</v>
      </c>
      <c r="G285" s="90">
        <v>5882252.9699999997</v>
      </c>
      <c r="H285" s="102">
        <v>-5.2273529999999999</v>
      </c>
      <c r="I285" s="90">
        <v>-307.48611000000005</v>
      </c>
      <c r="J285" s="91">
        <f t="shared" si="4"/>
        <v>0.32903562537199416</v>
      </c>
      <c r="K285" s="91">
        <f>I285/'סכום נכסי הקרן'!$C$42</f>
        <v>-1.8577788276509513E-3</v>
      </c>
    </row>
    <row r="286" spans="2:11">
      <c r="B286" s="86" t="s">
        <v>2707</v>
      </c>
      <c r="C286" s="87" t="s">
        <v>2708</v>
      </c>
      <c r="D286" s="88" t="s">
        <v>680</v>
      </c>
      <c r="E286" s="88" t="s">
        <v>132</v>
      </c>
      <c r="F286" s="101">
        <v>45105</v>
      </c>
      <c r="G286" s="90">
        <v>437124.00000000006</v>
      </c>
      <c r="H286" s="102">
        <v>-4.6380549999999996</v>
      </c>
      <c r="I286" s="90">
        <v>-20.274050000000003</v>
      </c>
      <c r="J286" s="91">
        <f t="shared" si="4"/>
        <v>2.1694914025785026E-2</v>
      </c>
      <c r="K286" s="91">
        <f>I286/'סכום נכסי הקרן'!$C$42</f>
        <v>-1.2249236507215486E-4</v>
      </c>
    </row>
    <row r="287" spans="2:11">
      <c r="B287" s="86" t="s">
        <v>2709</v>
      </c>
      <c r="C287" s="87" t="s">
        <v>2710</v>
      </c>
      <c r="D287" s="88" t="s">
        <v>680</v>
      </c>
      <c r="E287" s="88" t="s">
        <v>132</v>
      </c>
      <c r="F287" s="101">
        <v>45152</v>
      </c>
      <c r="G287" s="90">
        <v>632213.00000000012</v>
      </c>
      <c r="H287" s="102">
        <v>-2.4940280000000001</v>
      </c>
      <c r="I287" s="90">
        <v>-15.767570000000001</v>
      </c>
      <c r="J287" s="91">
        <f t="shared" si="4"/>
        <v>1.6872606881483829E-2</v>
      </c>
      <c r="K287" s="91">
        <f>I287/'סכום נכסי הקרן'!$C$42</f>
        <v>-9.5264978666855253E-5</v>
      </c>
    </row>
    <row r="288" spans="2:11">
      <c r="B288" s="86" t="s">
        <v>2711</v>
      </c>
      <c r="C288" s="87" t="s">
        <v>2712</v>
      </c>
      <c r="D288" s="88" t="s">
        <v>680</v>
      </c>
      <c r="E288" s="88" t="s">
        <v>132</v>
      </c>
      <c r="F288" s="101">
        <v>45154</v>
      </c>
      <c r="G288" s="90">
        <v>373050.00000000006</v>
      </c>
      <c r="H288" s="102">
        <v>-2.175322</v>
      </c>
      <c r="I288" s="90">
        <v>-8.1150400000000005</v>
      </c>
      <c r="J288" s="91">
        <f t="shared" si="4"/>
        <v>8.6837654595804253E-3</v>
      </c>
      <c r="K288" s="91">
        <f>I288/'סכום נכסי הקרן'!$C$42</f>
        <v>-4.9029692747879163E-5</v>
      </c>
    </row>
    <row r="289" spans="2:11">
      <c r="B289" s="86" t="s">
        <v>2713</v>
      </c>
      <c r="C289" s="87" t="s">
        <v>2714</v>
      </c>
      <c r="D289" s="88" t="s">
        <v>680</v>
      </c>
      <c r="E289" s="88" t="s">
        <v>132</v>
      </c>
      <c r="F289" s="101">
        <v>45169</v>
      </c>
      <c r="G289" s="90">
        <v>720841.00000000012</v>
      </c>
      <c r="H289" s="102">
        <v>-0.46786699999999998</v>
      </c>
      <c r="I289" s="90">
        <v>-3.3725800000000006</v>
      </c>
      <c r="J289" s="91">
        <f t="shared" si="4"/>
        <v>3.6089401547831869E-3</v>
      </c>
      <c r="K289" s="91">
        <f>I289/'סכום נכסי הקרן'!$C$42</f>
        <v>-2.0376555281014304E-5</v>
      </c>
    </row>
    <row r="290" spans="2:11">
      <c r="B290" s="86" t="s">
        <v>2715</v>
      </c>
      <c r="C290" s="87" t="s">
        <v>2716</v>
      </c>
      <c r="D290" s="88" t="s">
        <v>680</v>
      </c>
      <c r="E290" s="88" t="s">
        <v>132</v>
      </c>
      <c r="F290" s="101">
        <v>45182</v>
      </c>
      <c r="G290" s="90">
        <v>323493.00000000006</v>
      </c>
      <c r="H290" s="102">
        <v>-0.153722</v>
      </c>
      <c r="I290" s="90">
        <v>-0.49728000000000011</v>
      </c>
      <c r="J290" s="91">
        <f t="shared" si="4"/>
        <v>5.3213081977909586E-4</v>
      </c>
      <c r="K290" s="91">
        <f>I290/'סכום נכסי הקרן'!$C$42</f>
        <v>-3.0044812606795965E-6</v>
      </c>
    </row>
    <row r="291" spans="2:11">
      <c r="B291" s="86" t="s">
        <v>2717</v>
      </c>
      <c r="C291" s="87" t="s">
        <v>2718</v>
      </c>
      <c r="D291" s="88" t="s">
        <v>680</v>
      </c>
      <c r="E291" s="88" t="s">
        <v>132</v>
      </c>
      <c r="F291" s="101">
        <v>45043</v>
      </c>
      <c r="G291" s="90">
        <v>458880.00000000006</v>
      </c>
      <c r="H291" s="102">
        <v>5.4720300000000002</v>
      </c>
      <c r="I291" s="90">
        <v>25.110050000000005</v>
      </c>
      <c r="J291" s="91">
        <f t="shared" si="4"/>
        <v>-2.6869834884157992E-2</v>
      </c>
      <c r="K291" s="91">
        <f>I291/'סכום נכסי הקרן'!$C$42</f>
        <v>1.5171065532442024E-4</v>
      </c>
    </row>
    <row r="292" spans="2:11">
      <c r="B292" s="86" t="s">
        <v>2719</v>
      </c>
      <c r="C292" s="87" t="s">
        <v>2720</v>
      </c>
      <c r="D292" s="88" t="s">
        <v>680</v>
      </c>
      <c r="E292" s="88" t="s">
        <v>132</v>
      </c>
      <c r="F292" s="101">
        <v>45103</v>
      </c>
      <c r="G292" s="90">
        <v>764800.00000000012</v>
      </c>
      <c r="H292" s="102">
        <v>5.3517359999999998</v>
      </c>
      <c r="I292" s="90">
        <v>40.930080000000011</v>
      </c>
      <c r="J292" s="91">
        <f t="shared" si="4"/>
        <v>-4.3798578314076533E-2</v>
      </c>
      <c r="K292" s="91">
        <f>I292/'סכום נכסי הקרן'!$C$42</f>
        <v>2.4729258839711378E-4</v>
      </c>
    </row>
    <row r="293" spans="2:11">
      <c r="B293" s="92"/>
      <c r="C293" s="87"/>
      <c r="D293" s="87"/>
      <c r="E293" s="87"/>
      <c r="F293" s="87"/>
      <c r="G293" s="90"/>
      <c r="H293" s="102"/>
      <c r="I293" s="87"/>
      <c r="J293" s="91"/>
      <c r="K293" s="87"/>
    </row>
    <row r="294" spans="2:11">
      <c r="B294" s="85" t="s">
        <v>194</v>
      </c>
      <c r="C294" s="80"/>
      <c r="D294" s="81"/>
      <c r="E294" s="81"/>
      <c r="F294" s="99"/>
      <c r="G294" s="83"/>
      <c r="H294" s="100"/>
      <c r="I294" s="83">
        <v>192.44359476399998</v>
      </c>
      <c r="J294" s="84">
        <f t="shared" si="4"/>
        <v>-0.20593059813988782</v>
      </c>
      <c r="K294" s="84">
        <f>I294/'סכום נכסי הקרן'!$C$42</f>
        <v>1.1627114989668918E-3</v>
      </c>
    </row>
    <row r="295" spans="2:11">
      <c r="B295" s="86" t="s">
        <v>2721</v>
      </c>
      <c r="C295" s="87" t="s">
        <v>2722</v>
      </c>
      <c r="D295" s="88" t="s">
        <v>680</v>
      </c>
      <c r="E295" s="88" t="s">
        <v>136</v>
      </c>
      <c r="F295" s="101">
        <v>45166</v>
      </c>
      <c r="G295" s="90">
        <v>7698.6443700000018</v>
      </c>
      <c r="H295" s="102">
        <v>0.86027900000000002</v>
      </c>
      <c r="I295" s="90">
        <v>6.6229809000000014E-2</v>
      </c>
      <c r="J295" s="91">
        <f t="shared" si="4"/>
        <v>-7.0871385450818337E-5</v>
      </c>
      <c r="K295" s="91">
        <f>I295/'סכום נכסי הקרן'!$C$42</f>
        <v>4.0014925200870515E-7</v>
      </c>
    </row>
    <row r="296" spans="2:11">
      <c r="B296" s="86" t="s">
        <v>2723</v>
      </c>
      <c r="C296" s="87" t="s">
        <v>2724</v>
      </c>
      <c r="D296" s="88" t="s">
        <v>680</v>
      </c>
      <c r="E296" s="88" t="s">
        <v>136</v>
      </c>
      <c r="F296" s="101">
        <v>45166</v>
      </c>
      <c r="G296" s="90">
        <v>10008.237681000002</v>
      </c>
      <c r="H296" s="102">
        <v>0.70592299999999997</v>
      </c>
      <c r="I296" s="90">
        <v>7.065049700000002E-2</v>
      </c>
      <c r="J296" s="91">
        <f t="shared" si="4"/>
        <v>-7.560188804377927E-5</v>
      </c>
      <c r="K296" s="91">
        <f>I296/'סכום נכסי הקרן'!$C$42</f>
        <v>4.2685829772804066E-7</v>
      </c>
    </row>
    <row r="297" spans="2:11">
      <c r="B297" s="86" t="s">
        <v>2725</v>
      </c>
      <c r="C297" s="87" t="s">
        <v>2726</v>
      </c>
      <c r="D297" s="88" t="s">
        <v>680</v>
      </c>
      <c r="E297" s="88" t="s">
        <v>136</v>
      </c>
      <c r="F297" s="101">
        <v>45168</v>
      </c>
      <c r="G297" s="90">
        <v>105866.87541200001</v>
      </c>
      <c r="H297" s="102">
        <v>9.9307000000000006E-2</v>
      </c>
      <c r="I297" s="90">
        <v>0.10513305600000002</v>
      </c>
      <c r="J297" s="91">
        <f t="shared" si="4"/>
        <v>-1.1250108444972972E-4</v>
      </c>
      <c r="K297" s="91">
        <f>I297/'סכום נכסי הקרן'!$C$42</f>
        <v>6.3519605982540742E-7</v>
      </c>
    </row>
    <row r="298" spans="2:11">
      <c r="B298" s="86" t="s">
        <v>2727</v>
      </c>
      <c r="C298" s="87" t="s">
        <v>2728</v>
      </c>
      <c r="D298" s="88" t="s">
        <v>680</v>
      </c>
      <c r="E298" s="88" t="s">
        <v>136</v>
      </c>
      <c r="F298" s="101">
        <v>45168</v>
      </c>
      <c r="G298" s="90">
        <v>10008.237681000002</v>
      </c>
      <c r="H298" s="102">
        <v>-0.54898599999999997</v>
      </c>
      <c r="I298" s="90">
        <v>-5.494379600000001E-2</v>
      </c>
      <c r="J298" s="91">
        <f t="shared" si="4"/>
        <v>5.8794416037756214E-5</v>
      </c>
      <c r="K298" s="91">
        <f>I298/'סכום נכסי הקרן'!$C$42</f>
        <v>-3.3196107921614096E-7</v>
      </c>
    </row>
    <row r="299" spans="2:11">
      <c r="B299" s="86" t="s">
        <v>2729</v>
      </c>
      <c r="C299" s="87" t="s">
        <v>2730</v>
      </c>
      <c r="D299" s="88" t="s">
        <v>680</v>
      </c>
      <c r="E299" s="88" t="s">
        <v>132</v>
      </c>
      <c r="F299" s="101">
        <v>45166</v>
      </c>
      <c r="G299" s="90">
        <v>37364.482000999997</v>
      </c>
      <c r="H299" s="102">
        <v>1.032483</v>
      </c>
      <c r="I299" s="90">
        <v>0.38578195600000004</v>
      </c>
      <c r="J299" s="91">
        <f t="shared" si="4"/>
        <v>-4.128186705724402E-4</v>
      </c>
      <c r="K299" s="91">
        <f>I299/'סכום נכסי הקרן'!$C$42</f>
        <v>2.3308290249161852E-6</v>
      </c>
    </row>
    <row r="300" spans="2:11">
      <c r="B300" s="86" t="s">
        <v>2731</v>
      </c>
      <c r="C300" s="87" t="s">
        <v>2732</v>
      </c>
      <c r="D300" s="88" t="s">
        <v>680</v>
      </c>
      <c r="E300" s="88" t="s">
        <v>132</v>
      </c>
      <c r="F300" s="101">
        <v>45167</v>
      </c>
      <c r="G300" s="90">
        <v>26481.966203000004</v>
      </c>
      <c r="H300" s="102">
        <v>1.312535</v>
      </c>
      <c r="I300" s="90">
        <v>0.34758513600000002</v>
      </c>
      <c r="J300" s="91">
        <f t="shared" si="4"/>
        <v>-3.7194490701960366E-4</v>
      </c>
      <c r="K300" s="91">
        <f>I300/'סכום נכסי הקרן'!$C$42</f>
        <v>2.100050328995272E-6</v>
      </c>
    </row>
    <row r="301" spans="2:11">
      <c r="B301" s="86" t="s">
        <v>2733</v>
      </c>
      <c r="C301" s="87" t="s">
        <v>2734</v>
      </c>
      <c r="D301" s="88" t="s">
        <v>680</v>
      </c>
      <c r="E301" s="88" t="s">
        <v>134</v>
      </c>
      <c r="F301" s="101">
        <v>45117</v>
      </c>
      <c r="G301" s="90">
        <v>29591.405057000007</v>
      </c>
      <c r="H301" s="102">
        <v>-3.8557950000000001</v>
      </c>
      <c r="I301" s="90">
        <v>-1.1409838110000003</v>
      </c>
      <c r="J301" s="91">
        <f t="shared" si="4"/>
        <v>1.2209472544685229E-3</v>
      </c>
      <c r="K301" s="91">
        <f>I301/'סכום נכסי הקרן'!$C$42</f>
        <v>-6.8936303066447284E-6</v>
      </c>
    </row>
    <row r="302" spans="2:11">
      <c r="B302" s="86" t="s">
        <v>2735</v>
      </c>
      <c r="C302" s="87" t="s">
        <v>2736</v>
      </c>
      <c r="D302" s="88" t="s">
        <v>680</v>
      </c>
      <c r="E302" s="88" t="s">
        <v>135</v>
      </c>
      <c r="F302" s="101">
        <v>45167</v>
      </c>
      <c r="G302" s="90">
        <v>49856.32882200001</v>
      </c>
      <c r="H302" s="102">
        <v>-2.7175989999999999</v>
      </c>
      <c r="I302" s="90">
        <v>-1.3548949650000002</v>
      </c>
      <c r="J302" s="91">
        <f t="shared" si="4"/>
        <v>1.4498499204472718E-3</v>
      </c>
      <c r="K302" s="91">
        <f>I302/'סכום נכסי הקרן'!$C$42</f>
        <v>-8.1860451506829895E-6</v>
      </c>
    </row>
    <row r="303" spans="2:11">
      <c r="B303" s="86" t="s">
        <v>2737</v>
      </c>
      <c r="C303" s="87" t="s">
        <v>2738</v>
      </c>
      <c r="D303" s="88" t="s">
        <v>680</v>
      </c>
      <c r="E303" s="88" t="s">
        <v>132</v>
      </c>
      <c r="F303" s="101">
        <v>45127</v>
      </c>
      <c r="G303" s="90">
        <v>21449.988176999999</v>
      </c>
      <c r="H303" s="102">
        <v>-7.8614119999999996</v>
      </c>
      <c r="I303" s="90">
        <v>-1.6862718950000004</v>
      </c>
      <c r="J303" s="91">
        <f t="shared" si="4"/>
        <v>1.8044507035408614E-3</v>
      </c>
      <c r="K303" s="91">
        <f>I303/'סכום נכסי הקרן'!$C$42</f>
        <v>-1.0188168253173609E-5</v>
      </c>
    </row>
    <row r="304" spans="2:11">
      <c r="B304" s="86" t="s">
        <v>2739</v>
      </c>
      <c r="C304" s="87" t="s">
        <v>2740</v>
      </c>
      <c r="D304" s="88" t="s">
        <v>680</v>
      </c>
      <c r="E304" s="88" t="s">
        <v>132</v>
      </c>
      <c r="F304" s="101">
        <v>45127</v>
      </c>
      <c r="G304" s="90">
        <v>55817.015703000005</v>
      </c>
      <c r="H304" s="102">
        <v>-7.8351649999999999</v>
      </c>
      <c r="I304" s="90">
        <v>-4.3733553960000009</v>
      </c>
      <c r="J304" s="91">
        <f t="shared" si="4"/>
        <v>4.6798527832585517E-3</v>
      </c>
      <c r="K304" s="91">
        <f>I304/'סכום נכסי הקרן'!$C$42</f>
        <v>-2.6423070168866625E-5</v>
      </c>
    </row>
    <row r="305" spans="2:11">
      <c r="B305" s="86" t="s">
        <v>2741</v>
      </c>
      <c r="C305" s="87" t="s">
        <v>2742</v>
      </c>
      <c r="D305" s="88" t="s">
        <v>680</v>
      </c>
      <c r="E305" s="88" t="s">
        <v>132</v>
      </c>
      <c r="F305" s="101">
        <v>45127</v>
      </c>
      <c r="G305" s="90">
        <v>48689.08097000001</v>
      </c>
      <c r="H305" s="102">
        <v>-7.8288039999999999</v>
      </c>
      <c r="I305" s="90">
        <v>-3.8117728810000009</v>
      </c>
      <c r="J305" s="91">
        <f t="shared" si="4"/>
        <v>4.0789129423629668E-3</v>
      </c>
      <c r="K305" s="91">
        <f>I305/'סכום נכסי הקרן'!$C$42</f>
        <v>-2.3030084039034705E-5</v>
      </c>
    </row>
    <row r="306" spans="2:11">
      <c r="B306" s="86" t="s">
        <v>2743</v>
      </c>
      <c r="C306" s="87" t="s">
        <v>2744</v>
      </c>
      <c r="D306" s="88" t="s">
        <v>680</v>
      </c>
      <c r="E306" s="88" t="s">
        <v>132</v>
      </c>
      <c r="F306" s="101">
        <v>45168</v>
      </c>
      <c r="G306" s="90">
        <v>15947.946600000001</v>
      </c>
      <c r="H306" s="102">
        <v>-2.2661950000000002</v>
      </c>
      <c r="I306" s="90">
        <v>-0.3614116200000001</v>
      </c>
      <c r="J306" s="91">
        <f t="shared" si="4"/>
        <v>3.8674039098353261E-4</v>
      </c>
      <c r="K306" s="91">
        <f>I306/'סכום נכסי הקרן'!$C$42</f>
        <v>-2.183587595885327E-6</v>
      </c>
    </row>
    <row r="307" spans="2:11">
      <c r="B307" s="86" t="s">
        <v>2745</v>
      </c>
      <c r="C307" s="87" t="s">
        <v>2746</v>
      </c>
      <c r="D307" s="88" t="s">
        <v>680</v>
      </c>
      <c r="E307" s="88" t="s">
        <v>132</v>
      </c>
      <c r="F307" s="101">
        <v>45166</v>
      </c>
      <c r="G307" s="90">
        <v>31895.893200000002</v>
      </c>
      <c r="H307" s="102">
        <v>-2.2033010000000002</v>
      </c>
      <c r="I307" s="90">
        <v>-0.70276252600000011</v>
      </c>
      <c r="J307" s="91">
        <f t="shared" si="4"/>
        <v>7.5201415514480408E-4</v>
      </c>
      <c r="K307" s="91">
        <f>I307/'סכום נכסי הקרן'!$C$42</f>
        <v>-4.2459717665598006E-6</v>
      </c>
    </row>
    <row r="308" spans="2:11">
      <c r="B308" s="86" t="s">
        <v>2747</v>
      </c>
      <c r="C308" s="87" t="s">
        <v>2748</v>
      </c>
      <c r="D308" s="88" t="s">
        <v>680</v>
      </c>
      <c r="E308" s="88" t="s">
        <v>132</v>
      </c>
      <c r="F308" s="101">
        <v>45166</v>
      </c>
      <c r="G308" s="90">
        <v>9568.767960000001</v>
      </c>
      <c r="H308" s="102">
        <v>-2.166172</v>
      </c>
      <c r="I308" s="90">
        <v>-0.20727601800000006</v>
      </c>
      <c r="J308" s="91">
        <f t="shared" si="4"/>
        <v>2.2180252046912532E-4</v>
      </c>
      <c r="K308" s="91">
        <f>I308/'סכום נכסי הקרן'!$C$42</f>
        <v>-1.2523264797886238E-6</v>
      </c>
    </row>
    <row r="309" spans="2:11">
      <c r="B309" s="86" t="s">
        <v>2749</v>
      </c>
      <c r="C309" s="87" t="s">
        <v>2750</v>
      </c>
      <c r="D309" s="88" t="s">
        <v>680</v>
      </c>
      <c r="E309" s="88" t="s">
        <v>132</v>
      </c>
      <c r="F309" s="101">
        <v>45168</v>
      </c>
      <c r="G309" s="90">
        <v>12758.357280000002</v>
      </c>
      <c r="H309" s="102">
        <v>-2.162604</v>
      </c>
      <c r="I309" s="90">
        <v>-0.27591272700000008</v>
      </c>
      <c r="J309" s="91">
        <f t="shared" si="4"/>
        <v>2.9524948842904578E-4</v>
      </c>
      <c r="K309" s="91">
        <f>I309/'סכום נכסי הקרן'!$C$42</f>
        <v>-1.667017812609607E-6</v>
      </c>
    </row>
    <row r="310" spans="2:11">
      <c r="B310" s="86" t="s">
        <v>2751</v>
      </c>
      <c r="C310" s="87" t="s">
        <v>2752</v>
      </c>
      <c r="D310" s="88" t="s">
        <v>680</v>
      </c>
      <c r="E310" s="88" t="s">
        <v>132</v>
      </c>
      <c r="F310" s="101">
        <v>45189</v>
      </c>
      <c r="G310" s="90">
        <v>11960.95995</v>
      </c>
      <c r="H310" s="102">
        <v>-0.74099099999999996</v>
      </c>
      <c r="I310" s="90">
        <v>-8.8629613000000024E-2</v>
      </c>
      <c r="J310" s="91">
        <f t="shared" si="4"/>
        <v>9.4841032461377928E-5</v>
      </c>
      <c r="K310" s="91">
        <f>I310/'סכום נכסי הקרן'!$C$42</f>
        <v>-5.3548506153431623E-7</v>
      </c>
    </row>
    <row r="311" spans="2:11">
      <c r="B311" s="86" t="s">
        <v>2753</v>
      </c>
      <c r="C311" s="87" t="s">
        <v>2754</v>
      </c>
      <c r="D311" s="88" t="s">
        <v>680</v>
      </c>
      <c r="E311" s="88" t="s">
        <v>132</v>
      </c>
      <c r="F311" s="101">
        <v>45189</v>
      </c>
      <c r="G311" s="90">
        <v>11960.95995</v>
      </c>
      <c r="H311" s="102">
        <v>-0.70283700000000005</v>
      </c>
      <c r="I311" s="90">
        <v>-8.4066002000000015E-2</v>
      </c>
      <c r="J311" s="91">
        <f t="shared" si="4"/>
        <v>8.9957590411460572E-5</v>
      </c>
      <c r="K311" s="91">
        <f>I311/'סכום נכסי הקרן'!$C$42</f>
        <v>-5.0791249933488873E-7</v>
      </c>
    </row>
    <row r="312" spans="2:11">
      <c r="B312" s="86" t="s">
        <v>2755</v>
      </c>
      <c r="C312" s="87" t="s">
        <v>2756</v>
      </c>
      <c r="D312" s="88" t="s">
        <v>680</v>
      </c>
      <c r="E312" s="88" t="s">
        <v>132</v>
      </c>
      <c r="F312" s="101">
        <v>45195</v>
      </c>
      <c r="G312" s="90">
        <v>11960.95995</v>
      </c>
      <c r="H312" s="102">
        <v>-3.2599999999999997E-2</v>
      </c>
      <c r="I312" s="90">
        <v>-3.8993040000000001E-3</v>
      </c>
      <c r="J312" s="91">
        <f t="shared" si="4"/>
        <v>4.1725784951896465E-6</v>
      </c>
      <c r="K312" s="91">
        <f>I312/'סכום נכסי הקרן'!$C$42</f>
        <v>-2.3558932186480435E-8</v>
      </c>
    </row>
    <row r="313" spans="2:11">
      <c r="B313" s="86" t="s">
        <v>2757</v>
      </c>
      <c r="C313" s="87" t="s">
        <v>2758</v>
      </c>
      <c r="D313" s="88" t="s">
        <v>680</v>
      </c>
      <c r="E313" s="88" t="s">
        <v>132</v>
      </c>
      <c r="F313" s="101">
        <v>45196</v>
      </c>
      <c r="G313" s="90">
        <v>11960.95995</v>
      </c>
      <c r="H313" s="102">
        <v>0.25872400000000001</v>
      </c>
      <c r="I313" s="90">
        <v>3.0945841000000005E-2</v>
      </c>
      <c r="J313" s="91">
        <f t="shared" si="4"/>
        <v>-3.3114614985689261E-5</v>
      </c>
      <c r="K313" s="91">
        <f>I313/'סכום נכסי הקרן'!$C$42</f>
        <v>1.869695129111775E-7</v>
      </c>
    </row>
    <row r="314" spans="2:11">
      <c r="B314" s="86" t="s">
        <v>2759</v>
      </c>
      <c r="C314" s="87" t="s">
        <v>2760</v>
      </c>
      <c r="D314" s="88" t="s">
        <v>680</v>
      </c>
      <c r="E314" s="88" t="s">
        <v>136</v>
      </c>
      <c r="F314" s="101">
        <v>45176</v>
      </c>
      <c r="G314" s="90">
        <v>19011.748511000002</v>
      </c>
      <c r="H314" s="102">
        <v>-1.6319030000000001</v>
      </c>
      <c r="I314" s="90">
        <v>-0.31025334500000007</v>
      </c>
      <c r="J314" s="91">
        <f t="shared" si="4"/>
        <v>3.3199679619943829E-4</v>
      </c>
      <c r="K314" s="91">
        <f>I314/'סכום נכסי הקרן'!$C$42</f>
        <v>-1.8744979913040175E-6</v>
      </c>
    </row>
    <row r="315" spans="2:11">
      <c r="B315" s="86" t="s">
        <v>2761</v>
      </c>
      <c r="C315" s="87" t="s">
        <v>2762</v>
      </c>
      <c r="D315" s="88" t="s">
        <v>680</v>
      </c>
      <c r="E315" s="88" t="s">
        <v>136</v>
      </c>
      <c r="F315" s="101">
        <v>45161</v>
      </c>
      <c r="G315" s="90">
        <v>108520.51382500002</v>
      </c>
      <c r="H315" s="102">
        <v>-0.84712500000000002</v>
      </c>
      <c r="I315" s="90">
        <v>-0.91930469500000023</v>
      </c>
      <c r="J315" s="91">
        <f t="shared" si="4"/>
        <v>9.8373222525965595E-4</v>
      </c>
      <c r="K315" s="91">
        <f>I315/'סכום נכסי הקרן'!$C$42</f>
        <v>-5.5542827561580437E-6</v>
      </c>
    </row>
    <row r="316" spans="2:11">
      <c r="B316" s="86" t="s">
        <v>2763</v>
      </c>
      <c r="C316" s="87" t="s">
        <v>2764</v>
      </c>
      <c r="D316" s="88" t="s">
        <v>680</v>
      </c>
      <c r="E316" s="88" t="s">
        <v>136</v>
      </c>
      <c r="F316" s="101">
        <v>45180</v>
      </c>
      <c r="G316" s="90">
        <v>9985.2870070000026</v>
      </c>
      <c r="H316" s="102">
        <v>-0.62245499999999998</v>
      </c>
      <c r="I316" s="90">
        <v>-6.2153958000000009E-2</v>
      </c>
      <c r="J316" s="91">
        <f t="shared" si="4"/>
        <v>6.6509887031562687E-5</v>
      </c>
      <c r="K316" s="91">
        <f>I316/'סכום נכסי הקרן'!$C$42</f>
        <v>-3.7552365284762442E-7</v>
      </c>
    </row>
    <row r="317" spans="2:11">
      <c r="B317" s="86" t="s">
        <v>2765</v>
      </c>
      <c r="C317" s="87" t="s">
        <v>2766</v>
      </c>
      <c r="D317" s="88" t="s">
        <v>680</v>
      </c>
      <c r="E317" s="88" t="s">
        <v>136</v>
      </c>
      <c r="F317" s="101">
        <v>45127</v>
      </c>
      <c r="G317" s="90">
        <v>112255.33068800002</v>
      </c>
      <c r="H317" s="102">
        <v>5.3215859999999999</v>
      </c>
      <c r="I317" s="90">
        <v>5.9737639550000017</v>
      </c>
      <c r="J317" s="91">
        <f t="shared" si="4"/>
        <v>-6.3924226000260705E-3</v>
      </c>
      <c r="K317" s="91">
        <f>I317/'סכום נכסי הקרן'!$C$42</f>
        <v>3.6092466736085774E-5</v>
      </c>
    </row>
    <row r="318" spans="2:11">
      <c r="B318" s="86" t="s">
        <v>2767</v>
      </c>
      <c r="C318" s="87" t="s">
        <v>2768</v>
      </c>
      <c r="D318" s="88" t="s">
        <v>680</v>
      </c>
      <c r="E318" s="88" t="s">
        <v>132</v>
      </c>
      <c r="F318" s="101">
        <v>45127</v>
      </c>
      <c r="G318" s="90">
        <v>87411.193666000006</v>
      </c>
      <c r="H318" s="102">
        <v>2.4769519999999998</v>
      </c>
      <c r="I318" s="90">
        <v>2.1651332870000006</v>
      </c>
      <c r="J318" s="91">
        <f t="shared" si="4"/>
        <v>-2.3168720860326547E-3</v>
      </c>
      <c r="K318" s="91">
        <f>I318/'סכום נכסי הקרן'!$C$42</f>
        <v>1.308136741406274E-5</v>
      </c>
    </row>
    <row r="319" spans="2:11">
      <c r="B319" s="86" t="s">
        <v>2769</v>
      </c>
      <c r="C319" s="87" t="s">
        <v>2770</v>
      </c>
      <c r="D319" s="88" t="s">
        <v>680</v>
      </c>
      <c r="E319" s="88" t="s">
        <v>132</v>
      </c>
      <c r="F319" s="101">
        <v>45127</v>
      </c>
      <c r="G319" s="90">
        <v>36293.94030200001</v>
      </c>
      <c r="H319" s="102">
        <v>2.4546519999999998</v>
      </c>
      <c r="I319" s="90">
        <v>0.89088994200000016</v>
      </c>
      <c r="J319" s="91">
        <f t="shared" si="4"/>
        <v>-9.5332608423707196E-4</v>
      </c>
      <c r="K319" s="91">
        <f>I319/'סכום נכסי הקרן'!$C$42</f>
        <v>5.3826056468527439E-6</v>
      </c>
    </row>
    <row r="320" spans="2:11">
      <c r="B320" s="86" t="s">
        <v>2771</v>
      </c>
      <c r="C320" s="87" t="s">
        <v>2772</v>
      </c>
      <c r="D320" s="88" t="s">
        <v>680</v>
      </c>
      <c r="E320" s="88" t="s">
        <v>132</v>
      </c>
      <c r="F320" s="101">
        <v>45127</v>
      </c>
      <c r="G320" s="90">
        <v>27210.897852000002</v>
      </c>
      <c r="H320" s="102">
        <v>2.4204590000000001</v>
      </c>
      <c r="I320" s="90">
        <v>0.65862856300000006</v>
      </c>
      <c r="J320" s="91">
        <f t="shared" si="4"/>
        <v>-7.0478715644931998E-4</v>
      </c>
      <c r="K320" s="91">
        <f>I320/'סכום נכסי הקרן'!$C$42</f>
        <v>3.9793218614901684E-6</v>
      </c>
    </row>
    <row r="321" spans="2:11">
      <c r="B321" s="86" t="s">
        <v>2773</v>
      </c>
      <c r="C321" s="87" t="s">
        <v>2774</v>
      </c>
      <c r="D321" s="88" t="s">
        <v>680</v>
      </c>
      <c r="E321" s="88" t="s">
        <v>134</v>
      </c>
      <c r="F321" s="101">
        <v>45195</v>
      </c>
      <c r="G321" s="90">
        <v>25352.959105000005</v>
      </c>
      <c r="H321" s="102">
        <v>-0.11927400000000001</v>
      </c>
      <c r="I321" s="90">
        <v>-3.0239479000000007E-2</v>
      </c>
      <c r="J321" s="91">
        <f t="shared" si="4"/>
        <v>3.2358749095002321E-5</v>
      </c>
      <c r="K321" s="91">
        <f>I321/'סכום נכסי הקרן'!$C$42</f>
        <v>-1.8270179373434319E-7</v>
      </c>
    </row>
    <row r="322" spans="2:11">
      <c r="B322" s="86" t="s">
        <v>2775</v>
      </c>
      <c r="C322" s="87" t="s">
        <v>2776</v>
      </c>
      <c r="D322" s="88" t="s">
        <v>680</v>
      </c>
      <c r="E322" s="88" t="s">
        <v>134</v>
      </c>
      <c r="F322" s="101">
        <v>45195</v>
      </c>
      <c r="G322" s="90">
        <v>25358.900741000005</v>
      </c>
      <c r="H322" s="102">
        <v>-9.5815999999999998E-2</v>
      </c>
      <c r="I322" s="90">
        <v>-2.4297843000000003E-2</v>
      </c>
      <c r="J322" s="91">
        <f t="shared" si="4"/>
        <v>2.600070606992794E-5</v>
      </c>
      <c r="K322" s="91">
        <f>I322/'סכום נכסי הקרן'!$C$42</f>
        <v>-1.4680343864308821E-7</v>
      </c>
    </row>
    <row r="323" spans="2:11">
      <c r="B323" s="86" t="s">
        <v>2777</v>
      </c>
      <c r="C323" s="87" t="s">
        <v>2778</v>
      </c>
      <c r="D323" s="88" t="s">
        <v>680</v>
      </c>
      <c r="E323" s="88" t="s">
        <v>134</v>
      </c>
      <c r="F323" s="101">
        <v>45078</v>
      </c>
      <c r="G323" s="90">
        <v>125295.07254400002</v>
      </c>
      <c r="H323" s="102">
        <v>1.3257589999999999</v>
      </c>
      <c r="I323" s="90">
        <v>1.6611111570000003</v>
      </c>
      <c r="J323" s="91">
        <f t="shared" si="4"/>
        <v>-1.7775266282951505E-3</v>
      </c>
      <c r="K323" s="91">
        <f>I323/'סכום נכסי הקרן'!$C$42</f>
        <v>1.0036151349566247E-5</v>
      </c>
    </row>
    <row r="324" spans="2:11">
      <c r="B324" s="86" t="s">
        <v>2777</v>
      </c>
      <c r="C324" s="87" t="s">
        <v>2779</v>
      </c>
      <c r="D324" s="88" t="s">
        <v>680</v>
      </c>
      <c r="E324" s="88" t="s">
        <v>134</v>
      </c>
      <c r="F324" s="101">
        <v>45078</v>
      </c>
      <c r="G324" s="90">
        <v>95266.663090000016</v>
      </c>
      <c r="H324" s="102">
        <v>1.3257589999999999</v>
      </c>
      <c r="I324" s="90">
        <v>1.2630067110000003</v>
      </c>
      <c r="J324" s="91">
        <f t="shared" si="4"/>
        <v>-1.3515218720055696E-3</v>
      </c>
      <c r="K324" s="91">
        <f>I324/'סכום נכסי הקרן'!$C$42</f>
        <v>7.6308719339448015E-6</v>
      </c>
    </row>
    <row r="325" spans="2:11">
      <c r="B325" s="86" t="s">
        <v>2780</v>
      </c>
      <c r="C325" s="87" t="s">
        <v>2781</v>
      </c>
      <c r="D325" s="88" t="s">
        <v>680</v>
      </c>
      <c r="E325" s="88" t="s">
        <v>134</v>
      </c>
      <c r="F325" s="101">
        <v>45078</v>
      </c>
      <c r="G325" s="90">
        <v>31963.028710000002</v>
      </c>
      <c r="H325" s="102">
        <v>1.3257589999999999</v>
      </c>
      <c r="I325" s="90">
        <v>0.42375284600000007</v>
      </c>
      <c r="J325" s="91">
        <f t="shared" si="4"/>
        <v>-4.5345067029783014E-4</v>
      </c>
      <c r="K325" s="91">
        <f>I325/'סכום נכסי הקרן'!$C$42</f>
        <v>2.5602426901678067E-6</v>
      </c>
    </row>
    <row r="326" spans="2:11">
      <c r="B326" s="86" t="s">
        <v>2782</v>
      </c>
      <c r="C326" s="87" t="s">
        <v>2783</v>
      </c>
      <c r="D326" s="88" t="s">
        <v>680</v>
      </c>
      <c r="E326" s="88" t="s">
        <v>134</v>
      </c>
      <c r="F326" s="101">
        <v>45181</v>
      </c>
      <c r="G326" s="90">
        <v>70674.864217000009</v>
      </c>
      <c r="H326" s="102">
        <v>1.2325010000000001</v>
      </c>
      <c r="I326" s="90">
        <v>0.87106811100000014</v>
      </c>
      <c r="J326" s="91">
        <f t="shared" si="4"/>
        <v>-9.3211508202593809E-4</v>
      </c>
      <c r="K326" s="91">
        <f>I326/'סכום נכסי הקרן'!$C$42</f>
        <v>5.2628455121361696E-6</v>
      </c>
    </row>
    <row r="327" spans="2:11">
      <c r="B327" s="86" t="s">
        <v>2784</v>
      </c>
      <c r="C327" s="87" t="s">
        <v>2785</v>
      </c>
      <c r="D327" s="88" t="s">
        <v>680</v>
      </c>
      <c r="E327" s="88" t="s">
        <v>134</v>
      </c>
      <c r="F327" s="101">
        <v>45181</v>
      </c>
      <c r="G327" s="90">
        <v>25704.703933000004</v>
      </c>
      <c r="H327" s="102">
        <v>1.2507649999999999</v>
      </c>
      <c r="I327" s="90">
        <v>0.32150534900000011</v>
      </c>
      <c r="J327" s="91">
        <f t="shared" si="4"/>
        <v>-3.4403737316347804E-4</v>
      </c>
      <c r="K327" s="91">
        <f>I327/'סכום נכסי הקרן'!$C$42</f>
        <v>1.9424806874974938E-6</v>
      </c>
    </row>
    <row r="328" spans="2:11">
      <c r="B328" s="86" t="s">
        <v>2786</v>
      </c>
      <c r="C328" s="87" t="s">
        <v>2787</v>
      </c>
      <c r="D328" s="88" t="s">
        <v>680</v>
      </c>
      <c r="E328" s="88" t="s">
        <v>134</v>
      </c>
      <c r="F328" s="101">
        <v>45176</v>
      </c>
      <c r="G328" s="90">
        <v>115676.51516900003</v>
      </c>
      <c r="H328" s="102">
        <v>1.188712</v>
      </c>
      <c r="I328" s="90">
        <v>1.3750609400000002</v>
      </c>
      <c r="J328" s="91">
        <f t="shared" si="4"/>
        <v>-1.4714291852646682E-3</v>
      </c>
      <c r="K328" s="91">
        <f>I328/'סכום נכסי הקרן'!$C$42</f>
        <v>8.3078845449695753E-6</v>
      </c>
    </row>
    <row r="329" spans="2:11">
      <c r="B329" s="86" t="s">
        <v>2788</v>
      </c>
      <c r="C329" s="87" t="s">
        <v>2789</v>
      </c>
      <c r="D329" s="88" t="s">
        <v>680</v>
      </c>
      <c r="E329" s="88" t="s">
        <v>134</v>
      </c>
      <c r="F329" s="101">
        <v>45181</v>
      </c>
      <c r="G329" s="90">
        <v>191551.60541200003</v>
      </c>
      <c r="H329" s="102">
        <v>1.2598940000000001</v>
      </c>
      <c r="I329" s="90">
        <v>2.4133474580000005</v>
      </c>
      <c r="J329" s="91">
        <f t="shared" si="4"/>
        <v>-2.5824818235950313E-3</v>
      </c>
      <c r="K329" s="91">
        <f>I329/'סכום נכסי הקרן'!$C$42</f>
        <v>1.4581035257942687E-5</v>
      </c>
    </row>
    <row r="330" spans="2:11">
      <c r="B330" s="86" t="s">
        <v>2788</v>
      </c>
      <c r="C330" s="87" t="s">
        <v>2790</v>
      </c>
      <c r="D330" s="88" t="s">
        <v>680</v>
      </c>
      <c r="E330" s="88" t="s">
        <v>134</v>
      </c>
      <c r="F330" s="101">
        <v>45181</v>
      </c>
      <c r="G330" s="90">
        <v>5895.8641510000007</v>
      </c>
      <c r="H330" s="102">
        <v>1.2598940000000001</v>
      </c>
      <c r="I330" s="90">
        <v>7.4281646000000007E-2</v>
      </c>
      <c r="J330" s="91">
        <f t="shared" si="4"/>
        <v>-7.9487518461471597E-5</v>
      </c>
      <c r="K330" s="91">
        <f>I330/'סכום נכסי הקרן'!$C$42</f>
        <v>4.4879708297022902E-7</v>
      </c>
    </row>
    <row r="331" spans="2:11">
      <c r="B331" s="86" t="s">
        <v>2791</v>
      </c>
      <c r="C331" s="87" t="s">
        <v>2792</v>
      </c>
      <c r="D331" s="88" t="s">
        <v>680</v>
      </c>
      <c r="E331" s="88" t="s">
        <v>134</v>
      </c>
      <c r="F331" s="101">
        <v>45176</v>
      </c>
      <c r="G331" s="90">
        <v>36566.965658000001</v>
      </c>
      <c r="H331" s="102">
        <v>1.2069799999999999</v>
      </c>
      <c r="I331" s="90">
        <v>0.44135604100000009</v>
      </c>
      <c r="J331" s="91">
        <f t="shared" si="4"/>
        <v>-4.7228754808515576E-4</v>
      </c>
      <c r="K331" s="91">
        <f>I331/'סכום נכסי הקרן'!$C$42</f>
        <v>2.6665982031697144E-6</v>
      </c>
    </row>
    <row r="332" spans="2:11">
      <c r="B332" s="86" t="s">
        <v>2793</v>
      </c>
      <c r="C332" s="87" t="s">
        <v>2794</v>
      </c>
      <c r="D332" s="88" t="s">
        <v>680</v>
      </c>
      <c r="E332" s="88" t="s">
        <v>134</v>
      </c>
      <c r="F332" s="101">
        <v>45176</v>
      </c>
      <c r="G332" s="90">
        <v>82576.79707700001</v>
      </c>
      <c r="H332" s="102">
        <v>1.2069799999999999</v>
      </c>
      <c r="I332" s="90">
        <v>0.99668560800000028</v>
      </c>
      <c r="J332" s="91">
        <f t="shared" ref="J332:J391" si="5">IFERROR(I332/$I$11,0)</f>
        <v>-1.0665362163108645E-3</v>
      </c>
      <c r="K332" s="91">
        <f>I332/'סכום נכסי הקרן'!$C$42</f>
        <v>6.0218050837054586E-6</v>
      </c>
    </row>
    <row r="333" spans="2:11">
      <c r="B333" s="86" t="s">
        <v>2795</v>
      </c>
      <c r="C333" s="87" t="s">
        <v>2796</v>
      </c>
      <c r="D333" s="88" t="s">
        <v>680</v>
      </c>
      <c r="E333" s="88" t="s">
        <v>134</v>
      </c>
      <c r="F333" s="101">
        <v>45175</v>
      </c>
      <c r="G333" s="90">
        <v>72745.501925000019</v>
      </c>
      <c r="H333" s="102">
        <v>1.4078489999999999</v>
      </c>
      <c r="I333" s="90">
        <v>1.0241470510000001</v>
      </c>
      <c r="J333" s="91">
        <f t="shared" si="5"/>
        <v>-1.0959222366131224E-3</v>
      </c>
      <c r="K333" s="91">
        <f>I333/'סכום נכסי הקרן'!$C$42</f>
        <v>6.1877224559800729E-6</v>
      </c>
    </row>
    <row r="334" spans="2:11">
      <c r="B334" s="86" t="s">
        <v>2797</v>
      </c>
      <c r="C334" s="87" t="s">
        <v>2798</v>
      </c>
      <c r="D334" s="88" t="s">
        <v>680</v>
      </c>
      <c r="E334" s="88" t="s">
        <v>134</v>
      </c>
      <c r="F334" s="101">
        <v>45183</v>
      </c>
      <c r="G334" s="90">
        <v>183596.50439000002</v>
      </c>
      <c r="H334" s="102">
        <v>1.324182</v>
      </c>
      <c r="I334" s="90">
        <v>2.4311510370000007</v>
      </c>
      <c r="J334" s="91">
        <f t="shared" si="5"/>
        <v>-2.6015331288722836E-3</v>
      </c>
      <c r="K334" s="91">
        <f>I334/'סכום נכסי הקרן'!$C$42</f>
        <v>1.4688601457022742E-5</v>
      </c>
    </row>
    <row r="335" spans="2:11">
      <c r="B335" s="86" t="s">
        <v>2797</v>
      </c>
      <c r="C335" s="87" t="s">
        <v>2799</v>
      </c>
      <c r="D335" s="88" t="s">
        <v>680</v>
      </c>
      <c r="E335" s="88" t="s">
        <v>134</v>
      </c>
      <c r="F335" s="101">
        <v>45183</v>
      </c>
      <c r="G335" s="90">
        <v>79725.447296000013</v>
      </c>
      <c r="H335" s="102">
        <v>1.324182</v>
      </c>
      <c r="I335" s="90">
        <v>1.0557096630000002</v>
      </c>
      <c r="J335" s="91">
        <f t="shared" si="5"/>
        <v>-1.1296968476932575E-3</v>
      </c>
      <c r="K335" s="91">
        <f>I335/'סכום נכסי הקרן'!$C$42</f>
        <v>6.3784183944696588E-6</v>
      </c>
    </row>
    <row r="336" spans="2:11">
      <c r="B336" s="86" t="s">
        <v>2800</v>
      </c>
      <c r="C336" s="87" t="s">
        <v>2801</v>
      </c>
      <c r="D336" s="88" t="s">
        <v>680</v>
      </c>
      <c r="E336" s="88" t="s">
        <v>134</v>
      </c>
      <c r="F336" s="101">
        <v>45183</v>
      </c>
      <c r="G336" s="90">
        <v>51838.081295000011</v>
      </c>
      <c r="H336" s="102">
        <v>1.324182</v>
      </c>
      <c r="I336" s="90">
        <v>0.68643030500000013</v>
      </c>
      <c r="J336" s="91">
        <f t="shared" si="5"/>
        <v>-7.3453732488912651E-4</v>
      </c>
      <c r="K336" s="91">
        <f>I336/'סכום נכסי הקרן'!$C$42</f>
        <v>4.1472952624981494E-6</v>
      </c>
    </row>
    <row r="337" spans="2:11">
      <c r="B337" s="86" t="s">
        <v>2802</v>
      </c>
      <c r="C337" s="87" t="s">
        <v>2803</v>
      </c>
      <c r="D337" s="88" t="s">
        <v>680</v>
      </c>
      <c r="E337" s="88" t="s">
        <v>134</v>
      </c>
      <c r="F337" s="101">
        <v>45183</v>
      </c>
      <c r="G337" s="90">
        <v>158633.52860200003</v>
      </c>
      <c r="H337" s="102">
        <v>1.328735</v>
      </c>
      <c r="I337" s="90">
        <v>2.1078194030000001</v>
      </c>
      <c r="J337" s="91">
        <f t="shared" si="5"/>
        <v>-2.2555414793771606E-3</v>
      </c>
      <c r="K337" s="91">
        <f>I337/'סכום נכסי הקרן'!$C$42</f>
        <v>1.2735086665883111E-5</v>
      </c>
    </row>
    <row r="338" spans="2:11">
      <c r="B338" s="86" t="s">
        <v>2804</v>
      </c>
      <c r="C338" s="87" t="s">
        <v>2805</v>
      </c>
      <c r="D338" s="88" t="s">
        <v>680</v>
      </c>
      <c r="E338" s="88" t="s">
        <v>134</v>
      </c>
      <c r="F338" s="101">
        <v>45161</v>
      </c>
      <c r="G338" s="90">
        <v>32438.359558000007</v>
      </c>
      <c r="H338" s="102">
        <v>2.2150789999999998</v>
      </c>
      <c r="I338" s="90">
        <v>0.71853521300000012</v>
      </c>
      <c r="J338" s="91">
        <f t="shared" si="5"/>
        <v>-7.6889223764043855E-4</v>
      </c>
      <c r="K338" s="91">
        <f>I338/'סכום נכסי הקרן'!$C$42</f>
        <v>4.3412676612711595E-6</v>
      </c>
    </row>
    <row r="339" spans="2:11">
      <c r="B339" s="86" t="s">
        <v>2806</v>
      </c>
      <c r="C339" s="87" t="s">
        <v>2807</v>
      </c>
      <c r="D339" s="88" t="s">
        <v>680</v>
      </c>
      <c r="E339" s="88" t="s">
        <v>134</v>
      </c>
      <c r="F339" s="101">
        <v>45099</v>
      </c>
      <c r="G339" s="90">
        <v>183145.71798700004</v>
      </c>
      <c r="H339" s="102">
        <v>4.0834000000000001</v>
      </c>
      <c r="I339" s="90">
        <v>7.4785716150000008</v>
      </c>
      <c r="J339" s="91">
        <f t="shared" si="5"/>
        <v>-8.0026915304589503E-3</v>
      </c>
      <c r="K339" s="91">
        <f>I339/'סכום נכסי הקרן'!$C$42</f>
        <v>4.5184258916340577E-5</v>
      </c>
    </row>
    <row r="340" spans="2:11">
      <c r="B340" s="86" t="s">
        <v>2806</v>
      </c>
      <c r="C340" s="87" t="s">
        <v>2808</v>
      </c>
      <c r="D340" s="88" t="s">
        <v>680</v>
      </c>
      <c r="E340" s="88" t="s">
        <v>134</v>
      </c>
      <c r="F340" s="101">
        <v>45099</v>
      </c>
      <c r="G340" s="90">
        <v>92187.001229000016</v>
      </c>
      <c r="H340" s="102">
        <v>4.0834000000000001</v>
      </c>
      <c r="I340" s="90">
        <v>3.7643636830000005</v>
      </c>
      <c r="J340" s="91">
        <f t="shared" si="5"/>
        <v>-4.0281811707316732E-3</v>
      </c>
      <c r="K340" s="91">
        <f>I340/'סכום נכסי הקרן'!$C$42</f>
        <v>2.2743645720632897E-5</v>
      </c>
    </row>
    <row r="341" spans="2:11">
      <c r="B341" s="86" t="s">
        <v>2806</v>
      </c>
      <c r="C341" s="87" t="s">
        <v>2809</v>
      </c>
      <c r="D341" s="88" t="s">
        <v>680</v>
      </c>
      <c r="E341" s="88" t="s">
        <v>134</v>
      </c>
      <c r="F341" s="101">
        <v>45099</v>
      </c>
      <c r="G341" s="90">
        <v>25206.374011000004</v>
      </c>
      <c r="H341" s="102">
        <v>4.0834000000000001</v>
      </c>
      <c r="I341" s="90">
        <v>1.0292769900000003</v>
      </c>
      <c r="J341" s="91">
        <f t="shared" si="5"/>
        <v>-1.1014116965662409E-3</v>
      </c>
      <c r="K341" s="91">
        <f>I341/'סכום נכסי הקרן'!$C$42</f>
        <v>6.2187166757233364E-6</v>
      </c>
    </row>
    <row r="342" spans="2:11">
      <c r="B342" s="86" t="s">
        <v>2810</v>
      </c>
      <c r="C342" s="87" t="s">
        <v>2811</v>
      </c>
      <c r="D342" s="88" t="s">
        <v>680</v>
      </c>
      <c r="E342" s="88" t="s">
        <v>134</v>
      </c>
      <c r="F342" s="101">
        <v>45148</v>
      </c>
      <c r="G342" s="90">
        <v>42516.035978000007</v>
      </c>
      <c r="H342" s="102">
        <v>4.1136619999999997</v>
      </c>
      <c r="I342" s="90">
        <v>1.7489658590000001</v>
      </c>
      <c r="J342" s="91">
        <f t="shared" si="5"/>
        <v>-1.8715384417537816E-3</v>
      </c>
      <c r="K342" s="91">
        <f>I342/'סכום נכסי הקרן'!$C$42</f>
        <v>1.056695453051378E-5</v>
      </c>
    </row>
    <row r="343" spans="2:11">
      <c r="B343" s="86" t="s">
        <v>2812</v>
      </c>
      <c r="C343" s="87" t="s">
        <v>2813</v>
      </c>
      <c r="D343" s="88" t="s">
        <v>680</v>
      </c>
      <c r="E343" s="88" t="s">
        <v>134</v>
      </c>
      <c r="F343" s="101">
        <v>45148</v>
      </c>
      <c r="G343" s="90">
        <v>26499.932441000001</v>
      </c>
      <c r="H343" s="102">
        <v>4.2417959999999999</v>
      </c>
      <c r="I343" s="90">
        <v>1.124072964</v>
      </c>
      <c r="J343" s="91">
        <f t="shared" si="5"/>
        <v>-1.2028512464302566E-3</v>
      </c>
      <c r="K343" s="91">
        <f>I343/'סכום נכסי הקרן'!$C$42</f>
        <v>6.7914578426129548E-6</v>
      </c>
    </row>
    <row r="344" spans="2:11">
      <c r="B344" s="86" t="s">
        <v>2812</v>
      </c>
      <c r="C344" s="87" t="s">
        <v>2814</v>
      </c>
      <c r="D344" s="88" t="s">
        <v>680</v>
      </c>
      <c r="E344" s="88" t="s">
        <v>134</v>
      </c>
      <c r="F344" s="101">
        <v>45148</v>
      </c>
      <c r="G344" s="90">
        <v>34044.723427000004</v>
      </c>
      <c r="H344" s="102">
        <v>4.2417959999999999</v>
      </c>
      <c r="I344" s="90">
        <v>1.4441075790000002</v>
      </c>
      <c r="J344" s="91">
        <f t="shared" si="5"/>
        <v>-1.545314812303884E-3</v>
      </c>
      <c r="K344" s="91">
        <f>I344/'סכום נכסי הקרן'!$C$42</f>
        <v>8.725052605194015E-6</v>
      </c>
    </row>
    <row r="345" spans="2:11">
      <c r="B345" s="86" t="s">
        <v>2815</v>
      </c>
      <c r="C345" s="87" t="s">
        <v>2816</v>
      </c>
      <c r="D345" s="88" t="s">
        <v>680</v>
      </c>
      <c r="E345" s="88" t="s">
        <v>134</v>
      </c>
      <c r="F345" s="101">
        <v>45133</v>
      </c>
      <c r="G345" s="90">
        <v>39824.40677300001</v>
      </c>
      <c r="H345" s="102">
        <v>4.4818499999999997</v>
      </c>
      <c r="I345" s="90">
        <v>1.7848701280000003</v>
      </c>
      <c r="J345" s="91">
        <f t="shared" si="5"/>
        <v>-1.90995898570596E-3</v>
      </c>
      <c r="K345" s="91">
        <f>I345/'סכום נכסי הקרן'!$C$42</f>
        <v>1.0783882022849889E-5</v>
      </c>
    </row>
    <row r="346" spans="2:11">
      <c r="B346" s="86" t="s">
        <v>2817</v>
      </c>
      <c r="C346" s="87" t="s">
        <v>2818</v>
      </c>
      <c r="D346" s="88" t="s">
        <v>680</v>
      </c>
      <c r="E346" s="88" t="s">
        <v>134</v>
      </c>
      <c r="F346" s="101">
        <v>45133</v>
      </c>
      <c r="G346" s="90">
        <v>169455.65170500003</v>
      </c>
      <c r="H346" s="102">
        <v>4.5245829999999998</v>
      </c>
      <c r="I346" s="90">
        <v>7.6671624270000018</v>
      </c>
      <c r="J346" s="91">
        <f t="shared" si="5"/>
        <v>-8.2044993316823366E-3</v>
      </c>
      <c r="K346" s="91">
        <f>I346/'סכום נכסי הקרן'!$C$42</f>
        <v>4.6323692556523879E-5</v>
      </c>
    </row>
    <row r="347" spans="2:11">
      <c r="B347" s="86" t="s">
        <v>2819</v>
      </c>
      <c r="C347" s="87" t="s">
        <v>2820</v>
      </c>
      <c r="D347" s="88" t="s">
        <v>680</v>
      </c>
      <c r="E347" s="88" t="s">
        <v>134</v>
      </c>
      <c r="F347" s="101">
        <v>45133</v>
      </c>
      <c r="G347" s="90">
        <v>102371.41254900002</v>
      </c>
      <c r="H347" s="102">
        <v>4.5245829999999998</v>
      </c>
      <c r="I347" s="90">
        <v>4.631880026000001</v>
      </c>
      <c r="J347" s="91">
        <f t="shared" si="5"/>
        <v>-4.9564955665898488E-3</v>
      </c>
      <c r="K347" s="91">
        <f>I347/'סכום נכסי הקרן'!$C$42</f>
        <v>2.7985032054040222E-5</v>
      </c>
    </row>
    <row r="348" spans="2:11">
      <c r="B348" s="86" t="s">
        <v>2821</v>
      </c>
      <c r="C348" s="87" t="s">
        <v>2822</v>
      </c>
      <c r="D348" s="88" t="s">
        <v>680</v>
      </c>
      <c r="E348" s="88" t="s">
        <v>134</v>
      </c>
      <c r="F348" s="101">
        <v>45133</v>
      </c>
      <c r="G348" s="90">
        <v>136497.65938100003</v>
      </c>
      <c r="H348" s="102">
        <v>4.5262919999999998</v>
      </c>
      <c r="I348" s="90">
        <v>6.1782826830000008</v>
      </c>
      <c r="J348" s="91">
        <f t="shared" si="5"/>
        <v>-6.6112745916420967E-3</v>
      </c>
      <c r="K348" s="91">
        <f>I348/'סכום נכסי הקרן'!$C$42</f>
        <v>3.7328134138221444E-5</v>
      </c>
    </row>
    <row r="349" spans="2:11">
      <c r="B349" s="86" t="s">
        <v>2823</v>
      </c>
      <c r="C349" s="87" t="s">
        <v>2824</v>
      </c>
      <c r="D349" s="88" t="s">
        <v>680</v>
      </c>
      <c r="E349" s="88" t="s">
        <v>134</v>
      </c>
      <c r="F349" s="101">
        <v>45127</v>
      </c>
      <c r="G349" s="90">
        <v>54072.914766000009</v>
      </c>
      <c r="H349" s="102">
        <v>5.743957</v>
      </c>
      <c r="I349" s="90">
        <v>3.1059247919999997</v>
      </c>
      <c r="J349" s="91">
        <f t="shared" si="5"/>
        <v>-3.3235969790443558E-3</v>
      </c>
      <c r="K349" s="91">
        <f>I349/'סכום נכסי הקרן'!$C$42</f>
        <v>1.8765469825137088E-5</v>
      </c>
    </row>
    <row r="350" spans="2:11">
      <c r="B350" s="86" t="s">
        <v>2823</v>
      </c>
      <c r="C350" s="87" t="s">
        <v>2825</v>
      </c>
      <c r="D350" s="88" t="s">
        <v>680</v>
      </c>
      <c r="E350" s="88" t="s">
        <v>134</v>
      </c>
      <c r="F350" s="101">
        <v>45127</v>
      </c>
      <c r="G350" s="90">
        <v>197493.53189499999</v>
      </c>
      <c r="H350" s="102">
        <v>5.743957</v>
      </c>
      <c r="I350" s="90">
        <v>11.343942896000001</v>
      </c>
      <c r="J350" s="91">
        <f t="shared" si="5"/>
        <v>-1.2138959203619149E-2</v>
      </c>
      <c r="K350" s="91">
        <f>I350/'סכום נכסי הקרן'!$C$42</f>
        <v>6.8538175380573183E-5</v>
      </c>
    </row>
    <row r="351" spans="2:11">
      <c r="B351" s="86" t="s">
        <v>2826</v>
      </c>
      <c r="C351" s="87" t="s">
        <v>2827</v>
      </c>
      <c r="D351" s="88" t="s">
        <v>680</v>
      </c>
      <c r="E351" s="88" t="s">
        <v>134</v>
      </c>
      <c r="F351" s="101">
        <v>45127</v>
      </c>
      <c r="G351" s="90">
        <v>12268.531607000004</v>
      </c>
      <c r="H351" s="102">
        <v>5.743957</v>
      </c>
      <c r="I351" s="90">
        <v>0.70469913800000006</v>
      </c>
      <c r="J351" s="91">
        <f t="shared" si="5"/>
        <v>-7.540864905115069E-4</v>
      </c>
      <c r="K351" s="91">
        <f>I351/'סכום נכסי הקרן'!$C$42</f>
        <v>4.2576724471888363E-6</v>
      </c>
    </row>
    <row r="352" spans="2:11">
      <c r="B352" s="86" t="s">
        <v>2828</v>
      </c>
      <c r="C352" s="87" t="s">
        <v>2829</v>
      </c>
      <c r="D352" s="88" t="s">
        <v>680</v>
      </c>
      <c r="E352" s="88" t="s">
        <v>134</v>
      </c>
      <c r="F352" s="101">
        <v>45127</v>
      </c>
      <c r="G352" s="90">
        <v>94096.494670000015</v>
      </c>
      <c r="H352" s="102">
        <v>5.7772860000000001</v>
      </c>
      <c r="I352" s="90">
        <v>5.4362238420000013</v>
      </c>
      <c r="J352" s="91">
        <f t="shared" si="5"/>
        <v>-5.8172101221567853E-3</v>
      </c>
      <c r="K352" s="91">
        <f>I352/'סכום נכסי הקרן'!$C$42</f>
        <v>3.2844740713780242E-5</v>
      </c>
    </row>
    <row r="353" spans="2:11">
      <c r="B353" s="86" t="s">
        <v>2830</v>
      </c>
      <c r="C353" s="87" t="s">
        <v>2831</v>
      </c>
      <c r="D353" s="88" t="s">
        <v>680</v>
      </c>
      <c r="E353" s="88" t="s">
        <v>135</v>
      </c>
      <c r="F353" s="101">
        <v>45195</v>
      </c>
      <c r="G353" s="90">
        <v>21747.634039000004</v>
      </c>
      <c r="H353" s="102">
        <v>-0.37175000000000002</v>
      </c>
      <c r="I353" s="90">
        <v>-8.0846807000000007E-2</v>
      </c>
      <c r="J353" s="91">
        <f t="shared" si="5"/>
        <v>8.6512784920834019E-5</v>
      </c>
      <c r="K353" s="91">
        <f>I353/'סכום נכסי הקרן'!$C$42</f>
        <v>-4.884626701602316E-7</v>
      </c>
    </row>
    <row r="354" spans="2:11">
      <c r="B354" s="86" t="s">
        <v>2832</v>
      </c>
      <c r="C354" s="87" t="s">
        <v>2833</v>
      </c>
      <c r="D354" s="88" t="s">
        <v>680</v>
      </c>
      <c r="E354" s="88" t="s">
        <v>135</v>
      </c>
      <c r="F354" s="101">
        <v>45153</v>
      </c>
      <c r="G354" s="90">
        <v>90471.740456000014</v>
      </c>
      <c r="H354" s="102">
        <v>3.4994689999999999</v>
      </c>
      <c r="I354" s="90">
        <v>3.1660307850000007</v>
      </c>
      <c r="J354" s="91">
        <f t="shared" si="5"/>
        <v>-3.3879153737691129E-3</v>
      </c>
      <c r="K354" s="91">
        <f>I354/'סכום נכסי הקרן'!$C$42</f>
        <v>1.9128620021451119E-5</v>
      </c>
    </row>
    <row r="355" spans="2:11">
      <c r="B355" s="86" t="s">
        <v>2834</v>
      </c>
      <c r="C355" s="87" t="s">
        <v>2835</v>
      </c>
      <c r="D355" s="88" t="s">
        <v>680</v>
      </c>
      <c r="E355" s="88" t="s">
        <v>135</v>
      </c>
      <c r="F355" s="101">
        <v>45153</v>
      </c>
      <c r="G355" s="90">
        <v>30159.742306000004</v>
      </c>
      <c r="H355" s="102">
        <v>3.5074540000000001</v>
      </c>
      <c r="I355" s="90">
        <v>1.0578390819999999</v>
      </c>
      <c r="J355" s="91">
        <f t="shared" si="5"/>
        <v>-1.1319755025318253E-3</v>
      </c>
      <c r="K355" s="91">
        <f>I355/'סכום נכסי הקרן'!$C$42</f>
        <v>6.3912839822303453E-6</v>
      </c>
    </row>
    <row r="356" spans="2:11">
      <c r="B356" s="86" t="s">
        <v>2836</v>
      </c>
      <c r="C356" s="87" t="s">
        <v>2837</v>
      </c>
      <c r="D356" s="88" t="s">
        <v>680</v>
      </c>
      <c r="E356" s="88" t="s">
        <v>135</v>
      </c>
      <c r="F356" s="101">
        <v>45152</v>
      </c>
      <c r="G356" s="90">
        <v>59601.53527800001</v>
      </c>
      <c r="H356" s="102">
        <v>3.5135830000000001</v>
      </c>
      <c r="I356" s="90">
        <v>2.0941492039999998</v>
      </c>
      <c r="J356" s="91">
        <f t="shared" si="5"/>
        <v>-2.2409132333177702E-3</v>
      </c>
      <c r="K356" s="91">
        <f>I356/'סכום נכסי הקרן'!$C$42</f>
        <v>1.2652493646406635E-5</v>
      </c>
    </row>
    <row r="357" spans="2:11">
      <c r="B357" s="86" t="s">
        <v>2838</v>
      </c>
      <c r="C357" s="87" t="s">
        <v>2839</v>
      </c>
      <c r="D357" s="88" t="s">
        <v>680</v>
      </c>
      <c r="E357" s="88" t="s">
        <v>135</v>
      </c>
      <c r="F357" s="101">
        <v>45153</v>
      </c>
      <c r="G357" s="90">
        <v>64853.665570000012</v>
      </c>
      <c r="H357" s="102">
        <v>3.522659</v>
      </c>
      <c r="I357" s="90">
        <v>2.2845736400000005</v>
      </c>
      <c r="J357" s="91">
        <f t="shared" si="5"/>
        <v>-2.4446831642111347E-3</v>
      </c>
      <c r="K357" s="91">
        <f>I357/'סכום נכסי הקרן'!$C$42</f>
        <v>1.3803005731223003E-5</v>
      </c>
    </row>
    <row r="358" spans="2:11">
      <c r="B358" s="86" t="s">
        <v>2840</v>
      </c>
      <c r="C358" s="87" t="s">
        <v>2841</v>
      </c>
      <c r="D358" s="88" t="s">
        <v>680</v>
      </c>
      <c r="E358" s="88" t="s">
        <v>135</v>
      </c>
      <c r="F358" s="101">
        <v>45113</v>
      </c>
      <c r="G358" s="90">
        <v>14093.914240000002</v>
      </c>
      <c r="H358" s="102">
        <v>3.643138</v>
      </c>
      <c r="I358" s="90">
        <v>0.51346077800000012</v>
      </c>
      <c r="J358" s="91">
        <f t="shared" si="5"/>
        <v>-5.494455934715902E-4</v>
      </c>
      <c r="K358" s="91">
        <f>I358/'סכום נכסי הקרן'!$C$42</f>
        <v>3.1022427718688999E-6</v>
      </c>
    </row>
    <row r="359" spans="2:11">
      <c r="B359" s="86" t="s">
        <v>2840</v>
      </c>
      <c r="C359" s="87" t="s">
        <v>2842</v>
      </c>
      <c r="D359" s="88" t="s">
        <v>680</v>
      </c>
      <c r="E359" s="88" t="s">
        <v>135</v>
      </c>
      <c r="F359" s="101">
        <v>45113</v>
      </c>
      <c r="G359" s="90">
        <v>72124.345140000019</v>
      </c>
      <c r="H359" s="102">
        <v>3.643138</v>
      </c>
      <c r="I359" s="90">
        <v>2.6275895860000005</v>
      </c>
      <c r="J359" s="91">
        <f t="shared" si="5"/>
        <v>-2.8117386591883752E-3</v>
      </c>
      <c r="K359" s="91">
        <f>I359/'סכום נכסי הקרן'!$C$42</f>
        <v>1.5875449790648848E-5</v>
      </c>
    </row>
    <row r="360" spans="2:11">
      <c r="B360" s="86" t="s">
        <v>2843</v>
      </c>
      <c r="C360" s="87" t="s">
        <v>2844</v>
      </c>
      <c r="D360" s="88" t="s">
        <v>680</v>
      </c>
      <c r="E360" s="88" t="s">
        <v>135</v>
      </c>
      <c r="F360" s="101">
        <v>45113</v>
      </c>
      <c r="G360" s="90">
        <v>75504.522714000021</v>
      </c>
      <c r="H360" s="102">
        <v>3.659062</v>
      </c>
      <c r="I360" s="90">
        <v>2.7627569920000004</v>
      </c>
      <c r="J360" s="91">
        <f t="shared" si="5"/>
        <v>-2.956378987699865E-3</v>
      </c>
      <c r="K360" s="91">
        <f>I360/'סכום נכסי הקרן'!$C$42</f>
        <v>1.6692108289646736E-5</v>
      </c>
    </row>
    <row r="361" spans="2:11">
      <c r="B361" s="86" t="s">
        <v>2845</v>
      </c>
      <c r="C361" s="87" t="s">
        <v>2846</v>
      </c>
      <c r="D361" s="88" t="s">
        <v>680</v>
      </c>
      <c r="E361" s="88" t="s">
        <v>135</v>
      </c>
      <c r="F361" s="101">
        <v>45113</v>
      </c>
      <c r="G361" s="90">
        <v>105733.782156</v>
      </c>
      <c r="H361" s="102">
        <v>3.6840730000000002</v>
      </c>
      <c r="I361" s="90">
        <v>3.895310143000001</v>
      </c>
      <c r="J361" s="91">
        <f t="shared" si="5"/>
        <v>-4.1683047371469141E-3</v>
      </c>
      <c r="K361" s="91">
        <f>I361/'סכום נכסי הקרן'!$C$42</f>
        <v>2.3534801981134692E-5</v>
      </c>
    </row>
    <row r="362" spans="2:11">
      <c r="B362" s="86" t="s">
        <v>2847</v>
      </c>
      <c r="C362" s="87" t="s">
        <v>2848</v>
      </c>
      <c r="D362" s="88" t="s">
        <v>680</v>
      </c>
      <c r="E362" s="88" t="s">
        <v>132</v>
      </c>
      <c r="F362" s="101">
        <v>45141</v>
      </c>
      <c r="G362" s="90">
        <v>48294.040398000005</v>
      </c>
      <c r="H362" s="102">
        <v>4.7432480000000004</v>
      </c>
      <c r="I362" s="90">
        <v>2.2907060320000006</v>
      </c>
      <c r="J362" s="91">
        <f t="shared" si="5"/>
        <v>-2.4512453319680662E-3</v>
      </c>
      <c r="K362" s="91">
        <f>I362/'סכום נכסי הקרן'!$C$42</f>
        <v>1.3840056601652421E-5</v>
      </c>
    </row>
    <row r="363" spans="2:11">
      <c r="B363" s="86" t="s">
        <v>2849</v>
      </c>
      <c r="C363" s="87" t="s">
        <v>2850</v>
      </c>
      <c r="D363" s="88" t="s">
        <v>680</v>
      </c>
      <c r="E363" s="88" t="s">
        <v>136</v>
      </c>
      <c r="F363" s="101">
        <v>45127</v>
      </c>
      <c r="G363" s="90">
        <v>32024.810000000005</v>
      </c>
      <c r="H363" s="102">
        <v>5.2526149999999996</v>
      </c>
      <c r="I363" s="90">
        <v>1.6821400000000004</v>
      </c>
      <c r="J363" s="91">
        <f t="shared" si="5"/>
        <v>-1.8000292333960916E-3</v>
      </c>
      <c r="K363" s="91">
        <f>I363/'סכום נכסי הקרן'!$C$42</f>
        <v>1.0163204045687694E-5</v>
      </c>
    </row>
    <row r="364" spans="2:11">
      <c r="B364" s="86" t="s">
        <v>2765</v>
      </c>
      <c r="C364" s="87" t="s">
        <v>2851</v>
      </c>
      <c r="D364" s="88" t="s">
        <v>680</v>
      </c>
      <c r="E364" s="88" t="s">
        <v>136</v>
      </c>
      <c r="F364" s="101">
        <v>45127</v>
      </c>
      <c r="G364" s="90">
        <v>131344.84000000003</v>
      </c>
      <c r="H364" s="102">
        <v>5.3215870000000001</v>
      </c>
      <c r="I364" s="90">
        <v>6.9896300000000009</v>
      </c>
      <c r="J364" s="91">
        <f t="shared" si="5"/>
        <v>-7.4794834738026094E-3</v>
      </c>
      <c r="K364" s="91">
        <f>I364/'סכום נכסי הקרן'!$C$42</f>
        <v>4.2230156760947404E-5</v>
      </c>
    </row>
    <row r="365" spans="2:11">
      <c r="B365" s="86" t="s">
        <v>2852</v>
      </c>
      <c r="C365" s="87" t="s">
        <v>2853</v>
      </c>
      <c r="D365" s="88" t="s">
        <v>680</v>
      </c>
      <c r="E365" s="88" t="s">
        <v>134</v>
      </c>
      <c r="F365" s="101">
        <v>45197</v>
      </c>
      <c r="G365" s="90">
        <v>606708.18999999994</v>
      </c>
      <c r="H365" s="102">
        <v>-0.88475000000000004</v>
      </c>
      <c r="I365" s="90">
        <v>-5.3678500000000016</v>
      </c>
      <c r="J365" s="91">
        <f t="shared" si="5"/>
        <v>5.744044443676038E-3</v>
      </c>
      <c r="K365" s="91">
        <f>I365/'סכום נכסי הקרן'!$C$42</f>
        <v>-3.2431637578706107E-5</v>
      </c>
    </row>
    <row r="366" spans="2:11">
      <c r="B366" s="86" t="s">
        <v>2854</v>
      </c>
      <c r="C366" s="87" t="s">
        <v>2855</v>
      </c>
      <c r="D366" s="88" t="s">
        <v>680</v>
      </c>
      <c r="E366" s="88" t="s">
        <v>134</v>
      </c>
      <c r="F366" s="101">
        <v>45196</v>
      </c>
      <c r="G366" s="90">
        <v>10157.500000000002</v>
      </c>
      <c r="H366" s="102">
        <v>-0.43091299999999999</v>
      </c>
      <c r="I366" s="90">
        <v>-4.377000000000001E-2</v>
      </c>
      <c r="J366" s="91">
        <f t="shared" si="5"/>
        <v>4.6837528116415358E-5</v>
      </c>
      <c r="K366" s="91">
        <f>I366/'סכום נכסי הקרן'!$C$42</f>
        <v>-2.6445090246932503E-7</v>
      </c>
    </row>
    <row r="367" spans="2:11">
      <c r="B367" s="86" t="s">
        <v>2856</v>
      </c>
      <c r="C367" s="87" t="s">
        <v>2857</v>
      </c>
      <c r="D367" s="88" t="s">
        <v>680</v>
      </c>
      <c r="E367" s="88" t="s">
        <v>134</v>
      </c>
      <c r="F367" s="101">
        <v>45145</v>
      </c>
      <c r="G367" s="90">
        <v>1016881.6700000002</v>
      </c>
      <c r="H367" s="102">
        <v>3.8581699999999999</v>
      </c>
      <c r="I367" s="90">
        <v>39.233020000000003</v>
      </c>
      <c r="J367" s="91">
        <f t="shared" si="5"/>
        <v>-4.1982583443954433E-2</v>
      </c>
      <c r="K367" s="91">
        <f>I367/'סכום נכסי הקרן'!$C$42</f>
        <v>2.3703924024667754E-4</v>
      </c>
    </row>
    <row r="368" spans="2:11">
      <c r="B368" s="86" t="s">
        <v>2858</v>
      </c>
      <c r="C368" s="87" t="s">
        <v>2859</v>
      </c>
      <c r="D368" s="88" t="s">
        <v>680</v>
      </c>
      <c r="E368" s="88" t="s">
        <v>134</v>
      </c>
      <c r="F368" s="101">
        <v>45145</v>
      </c>
      <c r="G368" s="90">
        <v>1077192.5800000003</v>
      </c>
      <c r="H368" s="102">
        <v>3.8581699999999999</v>
      </c>
      <c r="I368" s="90">
        <v>41.559920000000005</v>
      </c>
      <c r="J368" s="91">
        <f t="shared" si="5"/>
        <v>-4.447255932181797E-2</v>
      </c>
      <c r="K368" s="91">
        <f>I368/'סכום נכסי הקרן'!$C$42</f>
        <v>2.5109797465279753E-4</v>
      </c>
    </row>
    <row r="369" spans="2:11">
      <c r="B369" s="86" t="s">
        <v>2860</v>
      </c>
      <c r="C369" s="87" t="s">
        <v>2861</v>
      </c>
      <c r="D369" s="88" t="s">
        <v>680</v>
      </c>
      <c r="E369" s="88" t="s">
        <v>135</v>
      </c>
      <c r="F369" s="101">
        <v>45197</v>
      </c>
      <c r="G369" s="90">
        <v>279047.21999999997</v>
      </c>
      <c r="H369" s="102">
        <v>-0.66285899999999998</v>
      </c>
      <c r="I369" s="90">
        <v>-1.8496900000000003</v>
      </c>
      <c r="J369" s="91">
        <f t="shared" si="5"/>
        <v>1.9793216216964201E-3</v>
      </c>
      <c r="K369" s="91">
        <f>I369/'סכום נכסי הקרן'!$C$42</f>
        <v>-1.117551267508535E-5</v>
      </c>
    </row>
    <row r="370" spans="2:11">
      <c r="B370" s="86" t="s">
        <v>2840</v>
      </c>
      <c r="C370" s="87" t="s">
        <v>2862</v>
      </c>
      <c r="D370" s="88" t="s">
        <v>680</v>
      </c>
      <c r="E370" s="88" t="s">
        <v>135</v>
      </c>
      <c r="F370" s="101">
        <v>45113</v>
      </c>
      <c r="G370" s="90">
        <v>478428.44000000006</v>
      </c>
      <c r="H370" s="102">
        <v>3.643138</v>
      </c>
      <c r="I370" s="90">
        <v>17.429810000000003</v>
      </c>
      <c r="J370" s="91">
        <f t="shared" si="5"/>
        <v>-1.8651341465359322E-2</v>
      </c>
      <c r="K370" s="91">
        <f>I370/'סכום נכסי הקרן'!$C$42</f>
        <v>1.053079502940111E-4</v>
      </c>
    </row>
    <row r="371" spans="2:11">
      <c r="B371" s="86" t="s">
        <v>2843</v>
      </c>
      <c r="C371" s="87" t="s">
        <v>2863</v>
      </c>
      <c r="D371" s="88" t="s">
        <v>680</v>
      </c>
      <c r="E371" s="88" t="s">
        <v>135</v>
      </c>
      <c r="F371" s="101">
        <v>45113</v>
      </c>
      <c r="G371" s="90">
        <v>46164.55000000001</v>
      </c>
      <c r="H371" s="102">
        <v>3.6590630000000002</v>
      </c>
      <c r="I371" s="90">
        <v>1.6891900000000002</v>
      </c>
      <c r="J371" s="91">
        <f t="shared" si="5"/>
        <v>-1.8075733177739923E-3</v>
      </c>
      <c r="K371" s="91">
        <f>I371/'סכום נכסי הקרן'!$C$42</f>
        <v>1.0205798947730387E-5</v>
      </c>
    </row>
    <row r="372" spans="2:11">
      <c r="B372" s="92"/>
      <c r="C372" s="87"/>
      <c r="D372" s="87"/>
      <c r="E372" s="87"/>
      <c r="F372" s="87"/>
      <c r="G372" s="90"/>
      <c r="H372" s="102"/>
      <c r="I372" s="87"/>
      <c r="J372" s="91"/>
      <c r="K372" s="87"/>
    </row>
    <row r="373" spans="2:11">
      <c r="B373" s="85" t="s">
        <v>192</v>
      </c>
      <c r="C373" s="80"/>
      <c r="D373" s="81"/>
      <c r="E373" s="81"/>
      <c r="F373" s="99"/>
      <c r="G373" s="83"/>
      <c r="H373" s="100"/>
      <c r="I373" s="83">
        <v>-11.049537491000001</v>
      </c>
      <c r="J373" s="84">
        <f t="shared" si="5"/>
        <v>1.1823921016863102E-2</v>
      </c>
      <c r="K373" s="84">
        <f>I373/'סכום נכסי הקרן'!$C$42</f>
        <v>-6.6759427949819301E-5</v>
      </c>
    </row>
    <row r="374" spans="2:11">
      <c r="B374" s="86" t="s">
        <v>2864</v>
      </c>
      <c r="C374" s="87" t="s">
        <v>2865</v>
      </c>
      <c r="D374" s="88" t="s">
        <v>680</v>
      </c>
      <c r="E374" s="88" t="s">
        <v>133</v>
      </c>
      <c r="F374" s="101">
        <v>45119</v>
      </c>
      <c r="G374" s="90">
        <v>296411.50000000006</v>
      </c>
      <c r="H374" s="102">
        <v>-2.4624030000000001</v>
      </c>
      <c r="I374" s="90">
        <v>-7.298845668000002</v>
      </c>
      <c r="J374" s="91">
        <f t="shared" si="5"/>
        <v>7.8103698695985019E-3</v>
      </c>
      <c r="K374" s="91">
        <f>I374/'סכום נכסי הקרן'!$C$42</f>
        <v>-4.409838528414264E-5</v>
      </c>
    </row>
    <row r="375" spans="2:11">
      <c r="B375" s="86" t="s">
        <v>2866</v>
      </c>
      <c r="C375" s="87" t="s">
        <v>2867</v>
      </c>
      <c r="D375" s="88" t="s">
        <v>680</v>
      </c>
      <c r="E375" s="88" t="s">
        <v>133</v>
      </c>
      <c r="F375" s="101">
        <v>45196</v>
      </c>
      <c r="G375" s="90">
        <v>148205.75000000003</v>
      </c>
      <c r="H375" s="102">
        <v>-1.4406319999999999</v>
      </c>
      <c r="I375" s="90">
        <v>-2.1350994600000002</v>
      </c>
      <c r="J375" s="91">
        <f t="shared" si="5"/>
        <v>2.2847334016242453E-3</v>
      </c>
      <c r="K375" s="91">
        <f>I375/'סכום נכסי הקרן'!$C$42</f>
        <v>-1.2899908134767384E-5</v>
      </c>
    </row>
    <row r="376" spans="2:11">
      <c r="B376" s="86" t="s">
        <v>2868</v>
      </c>
      <c r="C376" s="87" t="s">
        <v>2869</v>
      </c>
      <c r="D376" s="88" t="s">
        <v>680</v>
      </c>
      <c r="E376" s="88" t="s">
        <v>133</v>
      </c>
      <c r="F376" s="101">
        <v>45196</v>
      </c>
      <c r="G376" s="90">
        <v>148205.75000000003</v>
      </c>
      <c r="H376" s="102">
        <v>-1.090101</v>
      </c>
      <c r="I376" s="90">
        <v>-1.6155923630000002</v>
      </c>
      <c r="J376" s="91">
        <f t="shared" si="5"/>
        <v>1.7288177456403566E-3</v>
      </c>
      <c r="K376" s="91">
        <f>I376/'סכום נכסי הקרן'!$C$42</f>
        <v>-9.7611345309092824E-6</v>
      </c>
    </row>
    <row r="377" spans="2:11">
      <c r="B377" s="92"/>
      <c r="C377" s="87"/>
      <c r="D377" s="87"/>
      <c r="E377" s="87"/>
      <c r="F377" s="87"/>
      <c r="G377" s="90"/>
      <c r="H377" s="102"/>
      <c r="I377" s="87"/>
      <c r="J377" s="91"/>
      <c r="K377" s="87"/>
    </row>
    <row r="378" spans="2:11">
      <c r="B378" s="79" t="s">
        <v>203</v>
      </c>
      <c r="C378" s="80"/>
      <c r="D378" s="81"/>
      <c r="E378" s="81"/>
      <c r="F378" s="99"/>
      <c r="G378" s="83"/>
      <c r="H378" s="100"/>
      <c r="I378" s="83">
        <v>43.198724062000004</v>
      </c>
      <c r="J378" s="84">
        <f t="shared" si="5"/>
        <v>-4.6226215509417252E-2</v>
      </c>
      <c r="K378" s="84">
        <f>I378/'סכום נכסי הקרן'!$C$42</f>
        <v>2.609993503248628E-4</v>
      </c>
    </row>
    <row r="379" spans="2:11">
      <c r="B379" s="85" t="s">
        <v>191</v>
      </c>
      <c r="C379" s="80"/>
      <c r="D379" s="81"/>
      <c r="E379" s="81"/>
      <c r="F379" s="99"/>
      <c r="G379" s="83"/>
      <c r="H379" s="100"/>
      <c r="I379" s="83">
        <v>46.158489716000012</v>
      </c>
      <c r="J379" s="84">
        <f t="shared" si="5"/>
        <v>-4.9393410095600158E-2</v>
      </c>
      <c r="K379" s="84">
        <f>I379/'סכום נכסי הקרן'!$C$42</f>
        <v>2.7888175147400637E-4</v>
      </c>
    </row>
    <row r="380" spans="2:11">
      <c r="B380" s="86" t="s">
        <v>2870</v>
      </c>
      <c r="C380" s="87" t="s">
        <v>2871</v>
      </c>
      <c r="D380" s="88" t="s">
        <v>680</v>
      </c>
      <c r="E380" s="88" t="s">
        <v>132</v>
      </c>
      <c r="F380" s="101">
        <v>45068</v>
      </c>
      <c r="G380" s="90">
        <v>59610.745248000007</v>
      </c>
      <c r="H380" s="102">
        <v>4.9135770000000001</v>
      </c>
      <c r="I380" s="90">
        <v>2.929019689</v>
      </c>
      <c r="J380" s="91">
        <f t="shared" si="5"/>
        <v>-3.1342938550850269E-3</v>
      </c>
      <c r="K380" s="91">
        <f>I380/'סכום נכסי הקרן'!$C$42</f>
        <v>1.7696639253060806E-5</v>
      </c>
    </row>
    <row r="381" spans="2:11">
      <c r="B381" s="86" t="s">
        <v>2872</v>
      </c>
      <c r="C381" s="87" t="s">
        <v>2873</v>
      </c>
      <c r="D381" s="88" t="s">
        <v>680</v>
      </c>
      <c r="E381" s="88" t="s">
        <v>141</v>
      </c>
      <c r="F381" s="101">
        <v>44909</v>
      </c>
      <c r="G381" s="90">
        <v>207005.63383500002</v>
      </c>
      <c r="H381" s="102">
        <v>15.957428</v>
      </c>
      <c r="I381" s="90">
        <v>33.032774087000007</v>
      </c>
      <c r="J381" s="91">
        <f t="shared" si="5"/>
        <v>-3.5347806375669616E-2</v>
      </c>
      <c r="K381" s="91">
        <f>I381/'סכום נכסי הקרן'!$C$42</f>
        <v>1.9957840800485454E-4</v>
      </c>
    </row>
    <row r="382" spans="2:11">
      <c r="B382" s="86" t="s">
        <v>2874</v>
      </c>
      <c r="C382" s="87" t="s">
        <v>2875</v>
      </c>
      <c r="D382" s="88" t="s">
        <v>680</v>
      </c>
      <c r="E382" s="88" t="s">
        <v>132</v>
      </c>
      <c r="F382" s="101">
        <v>44868</v>
      </c>
      <c r="G382" s="90">
        <v>133771.07131400003</v>
      </c>
      <c r="H382" s="102">
        <v>-4.7118099999999998</v>
      </c>
      <c r="I382" s="90">
        <v>-6.3030388670000015</v>
      </c>
      <c r="J382" s="91">
        <f t="shared" si="5"/>
        <v>6.7447740496223733E-3</v>
      </c>
      <c r="K382" s="91">
        <f>I382/'סכום נכסי הקרן'!$C$42</f>
        <v>-3.8081889803001642E-5</v>
      </c>
    </row>
    <row r="383" spans="2:11">
      <c r="B383" s="86" t="s">
        <v>2876</v>
      </c>
      <c r="C383" s="87" t="s">
        <v>2877</v>
      </c>
      <c r="D383" s="88" t="s">
        <v>680</v>
      </c>
      <c r="E383" s="88" t="s">
        <v>132</v>
      </c>
      <c r="F383" s="101">
        <v>44972</v>
      </c>
      <c r="G383" s="90">
        <v>592292.04226400005</v>
      </c>
      <c r="H383" s="102">
        <v>-4.1344789999999998</v>
      </c>
      <c r="I383" s="90">
        <v>-24.488188376000004</v>
      </c>
      <c r="J383" s="91">
        <f t="shared" si="5"/>
        <v>2.6204391400067983E-2</v>
      </c>
      <c r="K383" s="91">
        <f>I383/'סכום נכסי הקרן'!$C$42</f>
        <v>-1.4795347306081869E-4</v>
      </c>
    </row>
    <row r="384" spans="2:11">
      <c r="B384" s="86" t="s">
        <v>2876</v>
      </c>
      <c r="C384" s="87" t="s">
        <v>2878</v>
      </c>
      <c r="D384" s="88" t="s">
        <v>680</v>
      </c>
      <c r="E384" s="88" t="s">
        <v>132</v>
      </c>
      <c r="F384" s="101">
        <v>45069</v>
      </c>
      <c r="G384" s="90">
        <v>470116.61119700008</v>
      </c>
      <c r="H384" s="102">
        <v>2.166995</v>
      </c>
      <c r="I384" s="90">
        <v>10.187403933000001</v>
      </c>
      <c r="J384" s="91">
        <f t="shared" si="5"/>
        <v>-1.0901366647136573E-2</v>
      </c>
      <c r="K384" s="91">
        <f>I384/'סכום נכסי הקרן'!$C$42</f>
        <v>6.1550563488722878E-5</v>
      </c>
    </row>
    <row r="385" spans="2:11">
      <c r="B385" s="86" t="s">
        <v>2876</v>
      </c>
      <c r="C385" s="87" t="s">
        <v>2879</v>
      </c>
      <c r="D385" s="88" t="s">
        <v>680</v>
      </c>
      <c r="E385" s="88" t="s">
        <v>132</v>
      </c>
      <c r="F385" s="101">
        <v>45153</v>
      </c>
      <c r="G385" s="90">
        <v>630412.25801600004</v>
      </c>
      <c r="H385" s="102">
        <v>-3.882339</v>
      </c>
      <c r="I385" s="90">
        <v>-24.474741500000004</v>
      </c>
      <c r="J385" s="91">
        <f t="shared" si="5"/>
        <v>2.6190002128129945E-2</v>
      </c>
      <c r="K385" s="91">
        <f>I385/'סכום נכסי הקרן'!$C$42</f>
        <v>-1.4787222932096051E-4</v>
      </c>
    </row>
    <row r="386" spans="2:11">
      <c r="B386" s="86" t="s">
        <v>2880</v>
      </c>
      <c r="C386" s="87" t="s">
        <v>2881</v>
      </c>
      <c r="D386" s="88" t="s">
        <v>680</v>
      </c>
      <c r="E386" s="88" t="s">
        <v>132</v>
      </c>
      <c r="F386" s="101">
        <v>45126</v>
      </c>
      <c r="G386" s="90">
        <v>80331.097052000012</v>
      </c>
      <c r="H386" s="102">
        <v>-6.9081549999999998</v>
      </c>
      <c r="I386" s="90">
        <v>-5.5493966239999999</v>
      </c>
      <c r="J386" s="91">
        <f t="shared" si="5"/>
        <v>5.9383143798432802E-3</v>
      </c>
      <c r="K386" s="91">
        <f>I386/'סכום נכסי הקרן'!$C$42</f>
        <v>-3.3528511431963106E-5</v>
      </c>
    </row>
    <row r="387" spans="2:11">
      <c r="B387" s="86" t="s">
        <v>2882</v>
      </c>
      <c r="C387" s="87" t="s">
        <v>2883</v>
      </c>
      <c r="D387" s="88" t="s">
        <v>680</v>
      </c>
      <c r="E387" s="88" t="s">
        <v>141</v>
      </c>
      <c r="F387" s="101">
        <v>45082</v>
      </c>
      <c r="G387" s="90">
        <v>146150.81222200004</v>
      </c>
      <c r="H387" s="102">
        <v>5.7461880000000001</v>
      </c>
      <c r="I387" s="90">
        <v>8.3981007050000009</v>
      </c>
      <c r="J387" s="91">
        <f t="shared" si="5"/>
        <v>-8.9866638769688159E-3</v>
      </c>
      <c r="K387" s="91">
        <f>I387/'סכום נכסי הקרן'!$C$42</f>
        <v>5.0739897428958745E-5</v>
      </c>
    </row>
    <row r="388" spans="2:11">
      <c r="B388" s="86" t="s">
        <v>2882</v>
      </c>
      <c r="C388" s="87" t="s">
        <v>2884</v>
      </c>
      <c r="D388" s="88" t="s">
        <v>680</v>
      </c>
      <c r="E388" s="88" t="s">
        <v>141</v>
      </c>
      <c r="F388" s="101">
        <v>44972</v>
      </c>
      <c r="G388" s="90">
        <v>280062.33114800008</v>
      </c>
      <c r="H388" s="102">
        <v>18.719602999999999</v>
      </c>
      <c r="I388" s="90">
        <v>52.426556669000007</v>
      </c>
      <c r="J388" s="91">
        <f t="shared" si="5"/>
        <v>-5.6100761298403704E-2</v>
      </c>
      <c r="K388" s="91">
        <f>I388/'סכום נכסי הקרן'!$C$42</f>
        <v>3.1675234691515324E-4</v>
      </c>
    </row>
    <row r="389" spans="2:11">
      <c r="B389" s="92"/>
      <c r="C389" s="87"/>
      <c r="D389" s="87"/>
      <c r="E389" s="87"/>
      <c r="F389" s="87"/>
      <c r="G389" s="90"/>
      <c r="H389" s="102"/>
      <c r="I389" s="87"/>
      <c r="J389" s="91"/>
      <c r="K389" s="87"/>
    </row>
    <row r="390" spans="2:11">
      <c r="B390" s="92" t="s">
        <v>192</v>
      </c>
      <c r="C390" s="87"/>
      <c r="D390" s="88"/>
      <c r="E390" s="88"/>
      <c r="F390" s="101"/>
      <c r="G390" s="90"/>
      <c r="H390" s="102"/>
      <c r="I390" s="90">
        <v>-2.9597656540000004</v>
      </c>
      <c r="J390" s="91">
        <f t="shared" si="5"/>
        <v>3.1671945861828986E-3</v>
      </c>
      <c r="K390" s="91">
        <f>I390/'סכום נכסי הקרן'!$C$42</f>
        <v>-1.7882401149143521E-5</v>
      </c>
    </row>
    <row r="391" spans="2:11">
      <c r="B391" s="86" t="s">
        <v>2885</v>
      </c>
      <c r="C391" s="87" t="s">
        <v>2886</v>
      </c>
      <c r="D391" s="88" t="s">
        <v>680</v>
      </c>
      <c r="E391" s="88" t="s">
        <v>132</v>
      </c>
      <c r="F391" s="101">
        <v>45195</v>
      </c>
      <c r="G391" s="90">
        <v>456686.72602300008</v>
      </c>
      <c r="H391" s="102">
        <v>-0.64809499999999998</v>
      </c>
      <c r="I391" s="90">
        <v>-2.9597656540000004</v>
      </c>
      <c r="J391" s="91">
        <f t="shared" si="5"/>
        <v>3.1671945861828986E-3</v>
      </c>
      <c r="K391" s="91">
        <f>I391/'סכום נכסי הקרן'!$C$42</f>
        <v>-1.7882401149143521E-5</v>
      </c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111" t="s">
        <v>222</v>
      </c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111" t="s">
        <v>112</v>
      </c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111" t="s">
        <v>205</v>
      </c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111" t="s">
        <v>213</v>
      </c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4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4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4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4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4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4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4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4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4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4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4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4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4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4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4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4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4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4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4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4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4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4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4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4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4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4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4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4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4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4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4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4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4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4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4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4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4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4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4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4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4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4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4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4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4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4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4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4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4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4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4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4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4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4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4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4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4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4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4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4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4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4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4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4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4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4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4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4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4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4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4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4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4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4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4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4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4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4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4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4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4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4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4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4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4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4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4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4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4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4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4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4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4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4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4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4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4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4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4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4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4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4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4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4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4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4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4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4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4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4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4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4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4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4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4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4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4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4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4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4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4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4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4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4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4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4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4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4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4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4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4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4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4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4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4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4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4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4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4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4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4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4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4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4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4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4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4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4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4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4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4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4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4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4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4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4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4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4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4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4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4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4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4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4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4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4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4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4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4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4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4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4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4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4"/>
      <c r="C577" s="94"/>
      <c r="D577" s="94"/>
      <c r="E577" s="94"/>
      <c r="F577" s="94"/>
      <c r="G577" s="94"/>
      <c r="H577" s="94"/>
      <c r="I577" s="94"/>
      <c r="J577" s="94"/>
      <c r="K577" s="94"/>
    </row>
    <row r="578" spans="2:11">
      <c r="B578" s="94"/>
      <c r="C578" s="94"/>
      <c r="D578" s="94"/>
      <c r="E578" s="94"/>
      <c r="F578" s="94"/>
      <c r="G578" s="94"/>
      <c r="H578" s="94"/>
      <c r="I578" s="94"/>
      <c r="J578" s="94"/>
      <c r="K578" s="94"/>
    </row>
    <row r="579" spans="2:11">
      <c r="B579" s="94"/>
      <c r="C579" s="94"/>
      <c r="D579" s="94"/>
      <c r="E579" s="94"/>
      <c r="F579" s="94"/>
      <c r="G579" s="94"/>
      <c r="H579" s="94"/>
      <c r="I579" s="94"/>
      <c r="J579" s="94"/>
      <c r="K579" s="94"/>
    </row>
    <row r="580" spans="2:11">
      <c r="B580" s="94"/>
      <c r="C580" s="94"/>
      <c r="D580" s="94"/>
      <c r="E580" s="94"/>
      <c r="F580" s="94"/>
      <c r="G580" s="94"/>
      <c r="H580" s="94"/>
      <c r="I580" s="94"/>
      <c r="J580" s="94"/>
      <c r="K580" s="94"/>
    </row>
    <row r="581" spans="2:11">
      <c r="B581" s="94"/>
      <c r="C581" s="94"/>
      <c r="D581" s="94"/>
      <c r="E581" s="94"/>
      <c r="F581" s="94"/>
      <c r="G581" s="94"/>
      <c r="H581" s="94"/>
      <c r="I581" s="94"/>
      <c r="J581" s="94"/>
      <c r="K581" s="94"/>
    </row>
    <row r="582" spans="2:11">
      <c r="B582" s="94"/>
      <c r="C582" s="94"/>
      <c r="D582" s="94"/>
      <c r="E582" s="94"/>
      <c r="F582" s="94"/>
      <c r="G582" s="94"/>
      <c r="H582" s="94"/>
      <c r="I582" s="94"/>
      <c r="J582" s="94"/>
      <c r="K582" s="94"/>
    </row>
    <row r="583" spans="2:11">
      <c r="B583" s="94"/>
      <c r="C583" s="94"/>
      <c r="D583" s="94"/>
      <c r="E583" s="94"/>
      <c r="F583" s="94"/>
      <c r="G583" s="94"/>
      <c r="H583" s="94"/>
      <c r="I583" s="94"/>
      <c r="J583" s="94"/>
      <c r="K583" s="94"/>
    </row>
    <row r="584" spans="2:11">
      <c r="B584" s="94"/>
      <c r="C584" s="94"/>
      <c r="D584" s="94"/>
      <c r="E584" s="94"/>
      <c r="F584" s="94"/>
      <c r="G584" s="94"/>
      <c r="H584" s="94"/>
      <c r="I584" s="94"/>
      <c r="J584" s="94"/>
      <c r="K584" s="94"/>
    </row>
    <row r="585" spans="2:11">
      <c r="B585" s="94"/>
      <c r="C585" s="94"/>
      <c r="D585" s="94"/>
      <c r="E585" s="94"/>
      <c r="F585" s="94"/>
      <c r="G585" s="94"/>
      <c r="H585" s="94"/>
      <c r="I585" s="94"/>
      <c r="J585" s="94"/>
      <c r="K585" s="94"/>
    </row>
    <row r="586" spans="2:11">
      <c r="B586" s="94"/>
      <c r="C586" s="94"/>
      <c r="D586" s="94"/>
      <c r="E586" s="94"/>
      <c r="F586" s="94"/>
      <c r="G586" s="94"/>
      <c r="H586" s="94"/>
      <c r="I586" s="94"/>
      <c r="J586" s="94"/>
      <c r="K586" s="94"/>
    </row>
    <row r="587" spans="2:11">
      <c r="B587" s="94"/>
      <c r="C587" s="94"/>
      <c r="D587" s="94"/>
      <c r="E587" s="94"/>
      <c r="F587" s="94"/>
      <c r="G587" s="94"/>
      <c r="H587" s="94"/>
      <c r="I587" s="94"/>
      <c r="J587" s="94"/>
      <c r="K587" s="94"/>
    </row>
    <row r="588" spans="2:11">
      <c r="B588" s="94"/>
      <c r="C588" s="94"/>
      <c r="D588" s="94"/>
      <c r="E588" s="94"/>
      <c r="F588" s="94"/>
      <c r="G588" s="94"/>
      <c r="H588" s="94"/>
      <c r="I588" s="94"/>
      <c r="J588" s="94"/>
      <c r="K588" s="94"/>
    </row>
    <row r="589" spans="2:11">
      <c r="B589" s="94"/>
      <c r="C589" s="94"/>
      <c r="D589" s="94"/>
      <c r="E589" s="94"/>
      <c r="F589" s="94"/>
      <c r="G589" s="94"/>
      <c r="H589" s="94"/>
      <c r="I589" s="94"/>
      <c r="J589" s="94"/>
      <c r="K589" s="94"/>
    </row>
    <row r="590" spans="2:11">
      <c r="B590" s="94"/>
      <c r="C590" s="94"/>
      <c r="D590" s="94"/>
      <c r="E590" s="94"/>
      <c r="F590" s="94"/>
      <c r="G590" s="94"/>
      <c r="H590" s="94"/>
      <c r="I590" s="94"/>
      <c r="J590" s="94"/>
      <c r="K590" s="94"/>
    </row>
    <row r="591" spans="2:11">
      <c r="B591" s="94"/>
      <c r="C591" s="94"/>
      <c r="D591" s="94"/>
      <c r="E591" s="94"/>
      <c r="F591" s="94"/>
      <c r="G591" s="94"/>
      <c r="H591" s="94"/>
      <c r="I591" s="94"/>
      <c r="J591" s="94"/>
      <c r="K591" s="94"/>
    </row>
    <row r="592" spans="2:11">
      <c r="B592" s="94"/>
      <c r="C592" s="94"/>
      <c r="D592" s="94"/>
      <c r="E592" s="94"/>
      <c r="F592" s="94"/>
      <c r="G592" s="94"/>
      <c r="H592" s="94"/>
      <c r="I592" s="94"/>
      <c r="J592" s="94"/>
      <c r="K592" s="94"/>
    </row>
    <row r="593" spans="2:11">
      <c r="B593" s="94"/>
      <c r="C593" s="94"/>
      <c r="D593" s="94"/>
      <c r="E593" s="94"/>
      <c r="F593" s="94"/>
      <c r="G593" s="94"/>
      <c r="H593" s="94"/>
      <c r="I593" s="94"/>
      <c r="J593" s="94"/>
      <c r="K593" s="94"/>
    </row>
    <row r="594" spans="2:11">
      <c r="B594" s="94"/>
      <c r="C594" s="94"/>
      <c r="D594" s="94"/>
      <c r="E594" s="94"/>
      <c r="F594" s="94"/>
      <c r="G594" s="94"/>
      <c r="H594" s="94"/>
      <c r="I594" s="94"/>
      <c r="J594" s="94"/>
      <c r="K594" s="94"/>
    </row>
    <row r="595" spans="2:11">
      <c r="B595" s="94"/>
      <c r="C595" s="94"/>
      <c r="D595" s="94"/>
      <c r="E595" s="94"/>
      <c r="F595" s="94"/>
      <c r="G595" s="94"/>
      <c r="H595" s="94"/>
      <c r="I595" s="94"/>
      <c r="J595" s="94"/>
      <c r="K595" s="94"/>
    </row>
    <row r="596" spans="2:11">
      <c r="B596" s="94"/>
      <c r="C596" s="94"/>
      <c r="D596" s="94"/>
      <c r="E596" s="94"/>
      <c r="F596" s="94"/>
      <c r="G596" s="94"/>
      <c r="H596" s="94"/>
      <c r="I596" s="94"/>
      <c r="J596" s="94"/>
      <c r="K596" s="94"/>
    </row>
    <row r="597" spans="2:11">
      <c r="B597" s="94"/>
      <c r="C597" s="94"/>
      <c r="D597" s="94"/>
      <c r="E597" s="94"/>
      <c r="F597" s="94"/>
      <c r="G597" s="94"/>
      <c r="H597" s="94"/>
      <c r="I597" s="94"/>
      <c r="J597" s="94"/>
      <c r="K597" s="94"/>
    </row>
    <row r="598" spans="2:11">
      <c r="B598" s="94"/>
      <c r="C598" s="94"/>
      <c r="D598" s="94"/>
      <c r="E598" s="94"/>
      <c r="F598" s="94"/>
      <c r="G598" s="94"/>
      <c r="H598" s="94"/>
      <c r="I598" s="94"/>
      <c r="J598" s="94"/>
      <c r="K598" s="94"/>
    </row>
    <row r="599" spans="2:11">
      <c r="B599" s="94"/>
      <c r="C599" s="94"/>
      <c r="D599" s="94"/>
      <c r="E599" s="94"/>
      <c r="F599" s="94"/>
      <c r="G599" s="94"/>
      <c r="H599" s="94"/>
      <c r="I599" s="94"/>
      <c r="J599" s="94"/>
      <c r="K599" s="94"/>
    </row>
    <row r="600" spans="2:11">
      <c r="B600" s="94"/>
      <c r="C600" s="94"/>
      <c r="D600" s="94"/>
      <c r="E600" s="94"/>
      <c r="F600" s="94"/>
      <c r="G600" s="94"/>
      <c r="H600" s="94"/>
      <c r="I600" s="94"/>
      <c r="J600" s="94"/>
      <c r="K600" s="94"/>
    </row>
    <row r="601" spans="2:11">
      <c r="B601" s="94"/>
      <c r="C601" s="94"/>
      <c r="D601" s="94"/>
      <c r="E601" s="94"/>
      <c r="F601" s="94"/>
      <c r="G601" s="94"/>
      <c r="H601" s="94"/>
      <c r="I601" s="94"/>
      <c r="J601" s="94"/>
      <c r="K601" s="94"/>
    </row>
    <row r="602" spans="2:11">
      <c r="B602" s="94"/>
      <c r="C602" s="94"/>
      <c r="D602" s="94"/>
      <c r="E602" s="94"/>
      <c r="F602" s="94"/>
      <c r="G602" s="94"/>
      <c r="H602" s="94"/>
      <c r="I602" s="94"/>
      <c r="J602" s="94"/>
      <c r="K602" s="94"/>
    </row>
    <row r="603" spans="2:11">
      <c r="B603" s="94"/>
      <c r="C603" s="94"/>
      <c r="D603" s="94"/>
      <c r="E603" s="94"/>
      <c r="F603" s="94"/>
      <c r="G603" s="94"/>
      <c r="H603" s="94"/>
      <c r="I603" s="94"/>
      <c r="J603" s="94"/>
      <c r="K603" s="94"/>
    </row>
    <row r="604" spans="2:11">
      <c r="B604" s="94"/>
      <c r="C604" s="94"/>
      <c r="D604" s="94"/>
      <c r="E604" s="94"/>
      <c r="F604" s="94"/>
      <c r="G604" s="94"/>
      <c r="H604" s="94"/>
      <c r="I604" s="94"/>
      <c r="J604" s="94"/>
      <c r="K604" s="94"/>
    </row>
    <row r="605" spans="2:11">
      <c r="B605" s="94"/>
      <c r="C605" s="94"/>
      <c r="D605" s="94"/>
      <c r="E605" s="94"/>
      <c r="F605" s="94"/>
      <c r="G605" s="94"/>
      <c r="H605" s="94"/>
      <c r="I605" s="94"/>
      <c r="J605" s="94"/>
      <c r="K605" s="94"/>
    </row>
    <row r="606" spans="2:11">
      <c r="B606" s="94"/>
      <c r="C606" s="94"/>
      <c r="D606" s="94"/>
      <c r="E606" s="94"/>
      <c r="F606" s="94"/>
      <c r="G606" s="94"/>
      <c r="H606" s="94"/>
      <c r="I606" s="94"/>
      <c r="J606" s="94"/>
      <c r="K606" s="94"/>
    </row>
    <row r="607" spans="2:11">
      <c r="B607" s="94"/>
      <c r="C607" s="94"/>
      <c r="D607" s="94"/>
      <c r="E607" s="94"/>
      <c r="F607" s="94"/>
      <c r="G607" s="94"/>
      <c r="H607" s="94"/>
      <c r="I607" s="94"/>
      <c r="J607" s="94"/>
      <c r="K607" s="94"/>
    </row>
    <row r="608" spans="2:11">
      <c r="B608" s="94"/>
      <c r="C608" s="94"/>
      <c r="D608" s="94"/>
      <c r="E608" s="94"/>
      <c r="F608" s="94"/>
      <c r="G608" s="94"/>
      <c r="H608" s="94"/>
      <c r="I608" s="94"/>
      <c r="J608" s="94"/>
      <c r="K608" s="94"/>
    </row>
    <row r="609" spans="2:11">
      <c r="B609" s="94"/>
      <c r="C609" s="94"/>
      <c r="D609" s="94"/>
      <c r="E609" s="94"/>
      <c r="F609" s="94"/>
      <c r="G609" s="94"/>
      <c r="H609" s="94"/>
      <c r="I609" s="94"/>
      <c r="J609" s="94"/>
      <c r="K609" s="94"/>
    </row>
    <row r="610" spans="2:11">
      <c r="B610" s="94"/>
      <c r="C610" s="94"/>
      <c r="D610" s="94"/>
      <c r="E610" s="94"/>
      <c r="F610" s="94"/>
      <c r="G610" s="94"/>
      <c r="H610" s="94"/>
      <c r="I610" s="94"/>
      <c r="J610" s="94"/>
      <c r="K610" s="94"/>
    </row>
    <row r="611" spans="2:11">
      <c r="B611" s="94"/>
      <c r="C611" s="94"/>
      <c r="D611" s="94"/>
      <c r="E611" s="94"/>
      <c r="F611" s="94"/>
      <c r="G611" s="94"/>
      <c r="H611" s="94"/>
      <c r="I611" s="94"/>
      <c r="J611" s="94"/>
      <c r="K611" s="94"/>
    </row>
    <row r="612" spans="2:11">
      <c r="B612" s="94"/>
      <c r="C612" s="94"/>
      <c r="D612" s="94"/>
      <c r="E612" s="94"/>
      <c r="F612" s="94"/>
      <c r="G612" s="94"/>
      <c r="H612" s="94"/>
      <c r="I612" s="94"/>
      <c r="J612" s="94"/>
      <c r="K612" s="94"/>
    </row>
    <row r="613" spans="2:11">
      <c r="B613" s="94"/>
      <c r="C613" s="94"/>
      <c r="D613" s="94"/>
      <c r="E613" s="94"/>
      <c r="F613" s="94"/>
      <c r="G613" s="94"/>
      <c r="H613" s="94"/>
      <c r="I613" s="94"/>
      <c r="J613" s="94"/>
      <c r="K613" s="94"/>
    </row>
    <row r="614" spans="2:11">
      <c r="B614" s="94"/>
      <c r="C614" s="94"/>
      <c r="D614" s="94"/>
      <c r="E614" s="94"/>
      <c r="F614" s="94"/>
      <c r="G614" s="94"/>
      <c r="H614" s="94"/>
      <c r="I614" s="94"/>
      <c r="J614" s="94"/>
      <c r="K614" s="94"/>
    </row>
    <row r="615" spans="2:11">
      <c r="B615" s="94"/>
      <c r="C615" s="94"/>
      <c r="D615" s="94"/>
      <c r="E615" s="94"/>
      <c r="F615" s="94"/>
      <c r="G615" s="94"/>
      <c r="H615" s="94"/>
      <c r="I615" s="94"/>
      <c r="J615" s="94"/>
      <c r="K615" s="94"/>
    </row>
    <row r="616" spans="2:11">
      <c r="B616" s="94"/>
      <c r="C616" s="94"/>
      <c r="D616" s="94"/>
      <c r="E616" s="94"/>
      <c r="F616" s="94"/>
      <c r="G616" s="94"/>
      <c r="H616" s="94"/>
      <c r="I616" s="94"/>
      <c r="J616" s="94"/>
      <c r="K616" s="94"/>
    </row>
    <row r="617" spans="2:11">
      <c r="B617" s="94"/>
      <c r="C617" s="94"/>
      <c r="D617" s="94"/>
      <c r="E617" s="94"/>
      <c r="F617" s="94"/>
      <c r="G617" s="94"/>
      <c r="H617" s="94"/>
      <c r="I617" s="94"/>
      <c r="J617" s="94"/>
      <c r="K617" s="94"/>
    </row>
    <row r="618" spans="2:11">
      <c r="B618" s="94"/>
      <c r="C618" s="94"/>
      <c r="D618" s="94"/>
      <c r="E618" s="94"/>
      <c r="F618" s="94"/>
      <c r="G618" s="94"/>
      <c r="H618" s="94"/>
      <c r="I618" s="94"/>
      <c r="J618" s="94"/>
      <c r="K618" s="94"/>
    </row>
    <row r="619" spans="2:11">
      <c r="B619" s="94"/>
      <c r="C619" s="94"/>
      <c r="D619" s="94"/>
      <c r="E619" s="94"/>
      <c r="F619" s="94"/>
      <c r="G619" s="94"/>
      <c r="H619" s="94"/>
      <c r="I619" s="94"/>
      <c r="J619" s="94"/>
      <c r="K619" s="94"/>
    </row>
    <row r="620" spans="2:11">
      <c r="B620" s="94"/>
      <c r="C620" s="94"/>
      <c r="D620" s="94"/>
      <c r="E620" s="94"/>
      <c r="F620" s="94"/>
      <c r="G620" s="94"/>
      <c r="H620" s="94"/>
      <c r="I620" s="94"/>
      <c r="J620" s="94"/>
      <c r="K620" s="94"/>
    </row>
    <row r="621" spans="2:11">
      <c r="B621" s="94"/>
      <c r="C621" s="94"/>
      <c r="D621" s="94"/>
      <c r="E621" s="94"/>
      <c r="F621" s="94"/>
      <c r="G621" s="94"/>
      <c r="H621" s="94"/>
      <c r="I621" s="94"/>
      <c r="J621" s="94"/>
      <c r="K621" s="94"/>
    </row>
    <row r="622" spans="2:11">
      <c r="B622" s="94"/>
      <c r="C622" s="94"/>
      <c r="D622" s="94"/>
      <c r="E622" s="94"/>
      <c r="F622" s="94"/>
      <c r="G622" s="94"/>
      <c r="H622" s="94"/>
      <c r="I622" s="94"/>
      <c r="J622" s="94"/>
      <c r="K622" s="94"/>
    </row>
    <row r="623" spans="2:11">
      <c r="B623" s="94"/>
      <c r="C623" s="94"/>
      <c r="D623" s="94"/>
      <c r="E623" s="94"/>
      <c r="F623" s="94"/>
      <c r="G623" s="94"/>
      <c r="H623" s="94"/>
      <c r="I623" s="94"/>
      <c r="J623" s="94"/>
      <c r="K623" s="94"/>
    </row>
    <row r="624" spans="2:11">
      <c r="B624" s="94"/>
      <c r="C624" s="94"/>
      <c r="D624" s="94"/>
      <c r="E624" s="94"/>
      <c r="F624" s="94"/>
      <c r="G624" s="94"/>
      <c r="H624" s="94"/>
      <c r="I624" s="94"/>
      <c r="J624" s="94"/>
      <c r="K624" s="94"/>
    </row>
    <row r="625" spans="2:11">
      <c r="B625" s="94"/>
      <c r="C625" s="94"/>
      <c r="D625" s="94"/>
      <c r="E625" s="94"/>
      <c r="F625" s="94"/>
      <c r="G625" s="94"/>
      <c r="H625" s="94"/>
      <c r="I625" s="94"/>
      <c r="J625" s="94"/>
      <c r="K625" s="94"/>
    </row>
    <row r="626" spans="2:11">
      <c r="B626" s="94"/>
      <c r="C626" s="94"/>
      <c r="D626" s="94"/>
      <c r="E626" s="94"/>
      <c r="F626" s="94"/>
      <c r="G626" s="94"/>
      <c r="H626" s="94"/>
      <c r="I626" s="94"/>
      <c r="J626" s="94"/>
      <c r="K626" s="94"/>
    </row>
    <row r="627" spans="2:11">
      <c r="B627" s="94"/>
      <c r="C627" s="94"/>
      <c r="D627" s="94"/>
      <c r="E627" s="94"/>
      <c r="F627" s="94"/>
      <c r="G627" s="94"/>
      <c r="H627" s="94"/>
      <c r="I627" s="94"/>
      <c r="J627" s="94"/>
      <c r="K627" s="94"/>
    </row>
    <row r="628" spans="2:11">
      <c r="B628" s="94"/>
      <c r="C628" s="94"/>
      <c r="D628" s="94"/>
      <c r="E628" s="94"/>
      <c r="F628" s="94"/>
      <c r="G628" s="94"/>
      <c r="H628" s="94"/>
      <c r="I628" s="94"/>
      <c r="J628" s="94"/>
      <c r="K628" s="94"/>
    </row>
    <row r="629" spans="2:11">
      <c r="B629" s="94"/>
      <c r="C629" s="94"/>
      <c r="D629" s="94"/>
      <c r="E629" s="94"/>
      <c r="F629" s="94"/>
      <c r="G629" s="94"/>
      <c r="H629" s="94"/>
      <c r="I629" s="94"/>
      <c r="J629" s="94"/>
      <c r="K629" s="94"/>
    </row>
    <row r="630" spans="2:11">
      <c r="B630" s="94"/>
      <c r="C630" s="94"/>
      <c r="D630" s="94"/>
      <c r="E630" s="94"/>
      <c r="F630" s="94"/>
      <c r="G630" s="94"/>
      <c r="H630" s="94"/>
      <c r="I630" s="94"/>
      <c r="J630" s="94"/>
      <c r="K630" s="94"/>
    </row>
    <row r="631" spans="2:11">
      <c r="B631" s="94"/>
      <c r="C631" s="94"/>
      <c r="D631" s="94"/>
      <c r="E631" s="94"/>
      <c r="F631" s="94"/>
      <c r="G631" s="94"/>
      <c r="H631" s="94"/>
      <c r="I631" s="94"/>
      <c r="J631" s="94"/>
      <c r="K631" s="94"/>
    </row>
    <row r="632" spans="2:11">
      <c r="B632" s="94"/>
      <c r="C632" s="94"/>
      <c r="D632" s="94"/>
      <c r="E632" s="94"/>
      <c r="F632" s="94"/>
      <c r="G632" s="94"/>
      <c r="H632" s="94"/>
      <c r="I632" s="94"/>
      <c r="J632" s="94"/>
      <c r="K632" s="94"/>
    </row>
    <row r="633" spans="2:11">
      <c r="B633" s="94"/>
      <c r="C633" s="94"/>
      <c r="D633" s="94"/>
      <c r="E633" s="94"/>
      <c r="F633" s="94"/>
      <c r="G633" s="94"/>
      <c r="H633" s="94"/>
      <c r="I633" s="94"/>
      <c r="J633" s="94"/>
      <c r="K633" s="94"/>
    </row>
    <row r="634" spans="2:11">
      <c r="B634" s="94"/>
      <c r="C634" s="94"/>
      <c r="D634" s="94"/>
      <c r="E634" s="94"/>
      <c r="F634" s="94"/>
      <c r="G634" s="94"/>
      <c r="H634" s="94"/>
      <c r="I634" s="94"/>
      <c r="J634" s="94"/>
      <c r="K634" s="94"/>
    </row>
    <row r="635" spans="2:11">
      <c r="B635" s="94"/>
      <c r="C635" s="94"/>
      <c r="D635" s="94"/>
      <c r="E635" s="94"/>
      <c r="F635" s="94"/>
      <c r="G635" s="94"/>
      <c r="H635" s="94"/>
      <c r="I635" s="94"/>
      <c r="J635" s="94"/>
      <c r="K635" s="94"/>
    </row>
    <row r="636" spans="2:11">
      <c r="B636" s="94"/>
      <c r="C636" s="94"/>
      <c r="D636" s="94"/>
      <c r="E636" s="94"/>
      <c r="F636" s="94"/>
      <c r="G636" s="94"/>
      <c r="H636" s="94"/>
      <c r="I636" s="94"/>
      <c r="J636" s="94"/>
      <c r="K636" s="94"/>
    </row>
    <row r="637" spans="2:11">
      <c r="B637" s="94"/>
      <c r="C637" s="94"/>
      <c r="D637" s="94"/>
      <c r="E637" s="94"/>
      <c r="F637" s="94"/>
      <c r="G637" s="94"/>
      <c r="H637" s="94"/>
      <c r="I637" s="94"/>
      <c r="J637" s="94"/>
      <c r="K637" s="94"/>
    </row>
    <row r="638" spans="2:11">
      <c r="B638" s="94"/>
      <c r="C638" s="94"/>
      <c r="D638" s="94"/>
      <c r="E638" s="94"/>
      <c r="F638" s="94"/>
      <c r="G638" s="94"/>
      <c r="H638" s="94"/>
      <c r="I638" s="94"/>
      <c r="J638" s="94"/>
      <c r="K638" s="94"/>
    </row>
    <row r="639" spans="2:11">
      <c r="B639" s="94"/>
      <c r="C639" s="94"/>
      <c r="D639" s="94"/>
      <c r="E639" s="94"/>
      <c r="F639" s="94"/>
      <c r="G639" s="94"/>
      <c r="H639" s="94"/>
      <c r="I639" s="94"/>
      <c r="J639" s="94"/>
      <c r="K639" s="94"/>
    </row>
    <row r="640" spans="2:11">
      <c r="B640" s="94"/>
      <c r="C640" s="94"/>
      <c r="D640" s="94"/>
      <c r="E640" s="94"/>
      <c r="F640" s="94"/>
      <c r="G640" s="94"/>
      <c r="H640" s="94"/>
      <c r="I640" s="94"/>
      <c r="J640" s="94"/>
      <c r="K640" s="94"/>
    </row>
    <row r="641" spans="2:11">
      <c r="B641" s="94"/>
      <c r="C641" s="94"/>
      <c r="D641" s="94"/>
      <c r="E641" s="94"/>
      <c r="F641" s="94"/>
      <c r="G641" s="94"/>
      <c r="H641" s="94"/>
      <c r="I641" s="94"/>
      <c r="J641" s="94"/>
      <c r="K641" s="94"/>
    </row>
    <row r="642" spans="2:11">
      <c r="B642" s="94"/>
      <c r="C642" s="94"/>
      <c r="D642" s="94"/>
      <c r="E642" s="94"/>
      <c r="F642" s="94"/>
      <c r="G642" s="94"/>
      <c r="H642" s="94"/>
      <c r="I642" s="94"/>
      <c r="J642" s="94"/>
      <c r="K642" s="94"/>
    </row>
    <row r="643" spans="2:11">
      <c r="B643" s="94"/>
      <c r="C643" s="94"/>
      <c r="D643" s="94"/>
      <c r="E643" s="94"/>
      <c r="F643" s="94"/>
      <c r="G643" s="94"/>
      <c r="H643" s="94"/>
      <c r="I643" s="94"/>
      <c r="J643" s="94"/>
      <c r="K643" s="94"/>
    </row>
    <row r="644" spans="2:11">
      <c r="B644" s="94"/>
      <c r="C644" s="94"/>
      <c r="D644" s="94"/>
      <c r="E644" s="94"/>
      <c r="F644" s="94"/>
      <c r="G644" s="94"/>
      <c r="H644" s="94"/>
      <c r="I644" s="94"/>
      <c r="J644" s="94"/>
      <c r="K644" s="94"/>
    </row>
    <row r="645" spans="2:11">
      <c r="B645" s="94"/>
      <c r="C645" s="94"/>
      <c r="D645" s="94"/>
      <c r="E645" s="94"/>
      <c r="F645" s="94"/>
      <c r="G645" s="94"/>
      <c r="H645" s="94"/>
      <c r="I645" s="94"/>
      <c r="J645" s="94"/>
      <c r="K645" s="94"/>
    </row>
    <row r="646" spans="2:11">
      <c r="B646" s="94"/>
      <c r="C646" s="94"/>
      <c r="D646" s="94"/>
      <c r="E646" s="94"/>
      <c r="F646" s="94"/>
      <c r="G646" s="94"/>
      <c r="H646" s="94"/>
      <c r="I646" s="94"/>
      <c r="J646" s="94"/>
      <c r="K646" s="94"/>
    </row>
    <row r="647" spans="2:11">
      <c r="B647" s="94"/>
      <c r="C647" s="94"/>
      <c r="D647" s="94"/>
      <c r="E647" s="94"/>
      <c r="F647" s="94"/>
      <c r="G647" s="94"/>
      <c r="H647" s="94"/>
      <c r="I647" s="94"/>
      <c r="J647" s="94"/>
      <c r="K647" s="94"/>
    </row>
    <row r="648" spans="2:11">
      <c r="B648" s="94"/>
      <c r="C648" s="94"/>
      <c r="D648" s="94"/>
      <c r="E648" s="94"/>
      <c r="F648" s="94"/>
      <c r="G648" s="94"/>
      <c r="H648" s="94"/>
      <c r="I648" s="94"/>
      <c r="J648" s="94"/>
      <c r="K648" s="94"/>
    </row>
    <row r="649" spans="2:11">
      <c r="B649" s="94"/>
      <c r="C649" s="94"/>
      <c r="D649" s="94"/>
      <c r="E649" s="94"/>
      <c r="F649" s="94"/>
      <c r="G649" s="94"/>
      <c r="H649" s="94"/>
      <c r="I649" s="94"/>
      <c r="J649" s="94"/>
      <c r="K649" s="94"/>
    </row>
    <row r="650" spans="2:11">
      <c r="B650" s="94"/>
      <c r="C650" s="94"/>
      <c r="D650" s="94"/>
      <c r="E650" s="94"/>
      <c r="F650" s="94"/>
      <c r="G650" s="94"/>
      <c r="H650" s="94"/>
      <c r="I650" s="94"/>
      <c r="J650" s="94"/>
      <c r="K650" s="94"/>
    </row>
    <row r="651" spans="2:11">
      <c r="B651" s="94"/>
      <c r="C651" s="94"/>
      <c r="D651" s="94"/>
      <c r="E651" s="94"/>
      <c r="F651" s="94"/>
      <c r="G651" s="94"/>
      <c r="H651" s="94"/>
      <c r="I651" s="94"/>
      <c r="J651" s="94"/>
      <c r="K651" s="94"/>
    </row>
    <row r="652" spans="2:11">
      <c r="B652" s="94"/>
      <c r="C652" s="94"/>
      <c r="D652" s="94"/>
      <c r="E652" s="94"/>
      <c r="F652" s="94"/>
      <c r="G652" s="94"/>
      <c r="H652" s="94"/>
      <c r="I652" s="94"/>
      <c r="J652" s="94"/>
      <c r="K652" s="94"/>
    </row>
    <row r="653" spans="2:11">
      <c r="B653" s="94"/>
      <c r="C653" s="94"/>
      <c r="D653" s="94"/>
      <c r="E653" s="94"/>
      <c r="F653" s="94"/>
      <c r="G653" s="94"/>
      <c r="H653" s="94"/>
      <c r="I653" s="94"/>
      <c r="J653" s="94"/>
      <c r="K653" s="94"/>
    </row>
    <row r="654" spans="2:11">
      <c r="B654" s="94"/>
      <c r="C654" s="94"/>
      <c r="D654" s="94"/>
      <c r="E654" s="94"/>
      <c r="F654" s="94"/>
      <c r="G654" s="94"/>
      <c r="H654" s="94"/>
      <c r="I654" s="94"/>
      <c r="J654" s="94"/>
      <c r="K654" s="94"/>
    </row>
    <row r="655" spans="2:11">
      <c r="B655" s="94"/>
      <c r="C655" s="94"/>
      <c r="D655" s="94"/>
      <c r="E655" s="94"/>
      <c r="F655" s="94"/>
      <c r="G655" s="94"/>
      <c r="H655" s="94"/>
      <c r="I655" s="94"/>
      <c r="J655" s="94"/>
      <c r="K655" s="94"/>
    </row>
    <row r="656" spans="2:11">
      <c r="B656" s="94"/>
      <c r="C656" s="94"/>
      <c r="D656" s="94"/>
      <c r="E656" s="94"/>
      <c r="F656" s="94"/>
      <c r="G656" s="94"/>
      <c r="H656" s="94"/>
      <c r="I656" s="94"/>
      <c r="J656" s="94"/>
      <c r="K656" s="94"/>
    </row>
    <row r="657" spans="2:11">
      <c r="B657" s="94"/>
      <c r="C657" s="94"/>
      <c r="D657" s="94"/>
      <c r="E657" s="94"/>
      <c r="F657" s="94"/>
      <c r="G657" s="94"/>
      <c r="H657" s="94"/>
      <c r="I657" s="94"/>
      <c r="J657" s="94"/>
      <c r="K657" s="94"/>
    </row>
    <row r="658" spans="2:11">
      <c r="B658" s="94"/>
      <c r="C658" s="94"/>
      <c r="D658" s="94"/>
      <c r="E658" s="94"/>
      <c r="F658" s="94"/>
      <c r="G658" s="94"/>
      <c r="H658" s="94"/>
      <c r="I658" s="94"/>
      <c r="J658" s="94"/>
      <c r="K658" s="94"/>
    </row>
    <row r="659" spans="2:11">
      <c r="B659" s="94"/>
      <c r="C659" s="94"/>
      <c r="D659" s="94"/>
      <c r="E659" s="94"/>
      <c r="F659" s="94"/>
      <c r="G659" s="94"/>
      <c r="H659" s="94"/>
      <c r="I659" s="94"/>
      <c r="J659" s="94"/>
      <c r="K659" s="94"/>
    </row>
    <row r="660" spans="2:11">
      <c r="B660" s="94"/>
      <c r="C660" s="94"/>
      <c r="D660" s="94"/>
      <c r="E660" s="94"/>
      <c r="F660" s="94"/>
      <c r="G660" s="94"/>
      <c r="H660" s="94"/>
      <c r="I660" s="94"/>
      <c r="J660" s="94"/>
      <c r="K660" s="94"/>
    </row>
    <row r="661" spans="2:11">
      <c r="B661" s="94"/>
      <c r="C661" s="94"/>
      <c r="D661" s="94"/>
      <c r="E661" s="94"/>
      <c r="F661" s="94"/>
      <c r="G661" s="94"/>
      <c r="H661" s="94"/>
      <c r="I661" s="94"/>
      <c r="J661" s="94"/>
      <c r="K661" s="94"/>
    </row>
    <row r="662" spans="2:11">
      <c r="B662" s="94"/>
      <c r="C662" s="94"/>
      <c r="D662" s="94"/>
      <c r="E662" s="94"/>
      <c r="F662" s="94"/>
      <c r="G662" s="94"/>
      <c r="H662" s="94"/>
      <c r="I662" s="94"/>
      <c r="J662" s="94"/>
      <c r="K662" s="94"/>
    </row>
    <row r="663" spans="2:11">
      <c r="B663" s="94"/>
      <c r="C663" s="94"/>
      <c r="D663" s="94"/>
      <c r="E663" s="94"/>
      <c r="F663" s="94"/>
      <c r="G663" s="94"/>
      <c r="H663" s="94"/>
      <c r="I663" s="94"/>
      <c r="J663" s="94"/>
      <c r="K663" s="94"/>
    </row>
    <row r="664" spans="2:11">
      <c r="B664" s="94"/>
      <c r="C664" s="94"/>
      <c r="D664" s="94"/>
      <c r="E664" s="94"/>
      <c r="F664" s="94"/>
      <c r="G664" s="94"/>
      <c r="H664" s="94"/>
      <c r="I664" s="94"/>
      <c r="J664" s="94"/>
      <c r="K664" s="94"/>
    </row>
    <row r="665" spans="2:11">
      <c r="B665" s="94"/>
      <c r="C665" s="94"/>
      <c r="D665" s="94"/>
      <c r="E665" s="94"/>
      <c r="F665" s="94"/>
      <c r="G665" s="94"/>
      <c r="H665" s="94"/>
      <c r="I665" s="94"/>
      <c r="J665" s="94"/>
      <c r="K665" s="94"/>
    </row>
    <row r="666" spans="2:11">
      <c r="B666" s="94"/>
      <c r="C666" s="94"/>
      <c r="D666" s="94"/>
      <c r="E666" s="94"/>
      <c r="F666" s="94"/>
      <c r="G666" s="94"/>
      <c r="H666" s="94"/>
      <c r="I666" s="94"/>
      <c r="J666" s="94"/>
      <c r="K666" s="94"/>
    </row>
    <row r="667" spans="2:11">
      <c r="B667" s="94"/>
      <c r="C667" s="94"/>
      <c r="D667" s="94"/>
      <c r="E667" s="94"/>
      <c r="F667" s="94"/>
      <c r="G667" s="94"/>
      <c r="H667" s="94"/>
      <c r="I667" s="94"/>
      <c r="J667" s="94"/>
      <c r="K667" s="94"/>
    </row>
    <row r="668" spans="2:11">
      <c r="B668" s="94"/>
      <c r="C668" s="94"/>
      <c r="D668" s="94"/>
      <c r="E668" s="94"/>
      <c r="F668" s="94"/>
      <c r="G668" s="94"/>
      <c r="H668" s="94"/>
      <c r="I668" s="94"/>
      <c r="J668" s="94"/>
      <c r="K668" s="94"/>
    </row>
    <row r="669" spans="2:11">
      <c r="B669" s="94"/>
      <c r="C669" s="94"/>
      <c r="D669" s="94"/>
      <c r="E669" s="94"/>
      <c r="F669" s="94"/>
      <c r="G669" s="94"/>
      <c r="H669" s="94"/>
      <c r="I669" s="94"/>
      <c r="J669" s="94"/>
      <c r="K669" s="94"/>
    </row>
    <row r="670" spans="2:11">
      <c r="B670" s="94"/>
      <c r="C670" s="94"/>
      <c r="D670" s="94"/>
      <c r="E670" s="94"/>
      <c r="F670" s="94"/>
      <c r="G670" s="94"/>
      <c r="H670" s="94"/>
      <c r="I670" s="94"/>
      <c r="J670" s="94"/>
      <c r="K670" s="94"/>
    </row>
    <row r="671" spans="2:11">
      <c r="B671" s="94"/>
      <c r="C671" s="94"/>
      <c r="D671" s="94"/>
      <c r="E671" s="94"/>
      <c r="F671" s="94"/>
      <c r="G671" s="94"/>
      <c r="H671" s="94"/>
      <c r="I671" s="94"/>
      <c r="J671" s="94"/>
      <c r="K671" s="94"/>
    </row>
    <row r="672" spans="2:11">
      <c r="B672" s="94"/>
      <c r="C672" s="94"/>
      <c r="D672" s="94"/>
      <c r="E672" s="94"/>
      <c r="F672" s="94"/>
      <c r="G672" s="94"/>
      <c r="H672" s="94"/>
      <c r="I672" s="94"/>
      <c r="J672" s="94"/>
      <c r="K672" s="94"/>
    </row>
    <row r="673" spans="2:11">
      <c r="B673" s="94"/>
      <c r="C673" s="94"/>
      <c r="D673" s="94"/>
      <c r="E673" s="94"/>
      <c r="F673" s="94"/>
      <c r="G673" s="94"/>
      <c r="H673" s="94"/>
      <c r="I673" s="94"/>
      <c r="J673" s="94"/>
      <c r="K673" s="94"/>
    </row>
    <row r="674" spans="2:11">
      <c r="B674" s="94"/>
      <c r="C674" s="94"/>
      <c r="D674" s="94"/>
      <c r="E674" s="94"/>
      <c r="F674" s="94"/>
      <c r="G674" s="94"/>
      <c r="H674" s="94"/>
      <c r="I674" s="94"/>
      <c r="J674" s="94"/>
      <c r="K674" s="94"/>
    </row>
    <row r="675" spans="2:11">
      <c r="B675" s="94"/>
      <c r="C675" s="94"/>
      <c r="D675" s="94"/>
      <c r="E675" s="94"/>
      <c r="F675" s="94"/>
      <c r="G675" s="94"/>
      <c r="H675" s="94"/>
      <c r="I675" s="94"/>
      <c r="J675" s="94"/>
      <c r="K675" s="94"/>
    </row>
    <row r="676" spans="2:11">
      <c r="B676" s="94"/>
      <c r="C676" s="94"/>
      <c r="D676" s="94"/>
      <c r="E676" s="94"/>
      <c r="F676" s="94"/>
      <c r="G676" s="94"/>
      <c r="H676" s="94"/>
      <c r="I676" s="94"/>
      <c r="J676" s="94"/>
      <c r="K676" s="94"/>
    </row>
    <row r="677" spans="2:11">
      <c r="B677" s="94"/>
      <c r="C677" s="94"/>
      <c r="D677" s="94"/>
      <c r="E677" s="94"/>
      <c r="F677" s="94"/>
      <c r="G677" s="94"/>
      <c r="H677" s="94"/>
      <c r="I677" s="94"/>
      <c r="J677" s="94"/>
      <c r="K677" s="94"/>
    </row>
    <row r="678" spans="2:11">
      <c r="B678" s="94"/>
      <c r="C678" s="94"/>
      <c r="D678" s="94"/>
      <c r="E678" s="94"/>
      <c r="F678" s="94"/>
      <c r="G678" s="94"/>
      <c r="H678" s="94"/>
      <c r="I678" s="94"/>
      <c r="J678" s="94"/>
      <c r="K678" s="94"/>
    </row>
    <row r="679" spans="2:11">
      <c r="B679" s="94"/>
      <c r="C679" s="94"/>
      <c r="D679" s="94"/>
      <c r="E679" s="94"/>
      <c r="F679" s="94"/>
      <c r="G679" s="94"/>
      <c r="H679" s="94"/>
      <c r="I679" s="94"/>
      <c r="J679" s="94"/>
      <c r="K679" s="94"/>
    </row>
    <row r="680" spans="2:11">
      <c r="B680" s="94"/>
      <c r="C680" s="94"/>
      <c r="D680" s="94"/>
      <c r="E680" s="94"/>
      <c r="F680" s="94"/>
      <c r="G680" s="94"/>
      <c r="H680" s="94"/>
      <c r="I680" s="94"/>
      <c r="J680" s="94"/>
      <c r="K680" s="94"/>
    </row>
    <row r="681" spans="2:11">
      <c r="B681" s="94"/>
      <c r="C681" s="94"/>
      <c r="D681" s="94"/>
      <c r="E681" s="94"/>
      <c r="F681" s="94"/>
      <c r="G681" s="94"/>
      <c r="H681" s="94"/>
      <c r="I681" s="94"/>
      <c r="J681" s="94"/>
      <c r="K681" s="94"/>
    </row>
    <row r="682" spans="2:11">
      <c r="B682" s="94"/>
      <c r="C682" s="94"/>
      <c r="D682" s="94"/>
      <c r="E682" s="94"/>
      <c r="F682" s="94"/>
      <c r="G682" s="94"/>
      <c r="H682" s="94"/>
      <c r="I682" s="94"/>
      <c r="J682" s="94"/>
      <c r="K682" s="94"/>
    </row>
    <row r="683" spans="2:11">
      <c r="B683" s="94"/>
      <c r="C683" s="94"/>
      <c r="D683" s="94"/>
      <c r="E683" s="94"/>
      <c r="F683" s="94"/>
      <c r="G683" s="94"/>
      <c r="H683" s="94"/>
      <c r="I683" s="94"/>
      <c r="J683" s="94"/>
      <c r="K683" s="94"/>
    </row>
    <row r="684" spans="2:11">
      <c r="B684" s="94"/>
      <c r="C684" s="94"/>
      <c r="D684" s="94"/>
      <c r="E684" s="94"/>
      <c r="F684" s="94"/>
      <c r="G684" s="94"/>
      <c r="H684" s="94"/>
      <c r="I684" s="94"/>
      <c r="J684" s="94"/>
      <c r="K684" s="94"/>
    </row>
    <row r="685" spans="2:11">
      <c r="B685" s="94"/>
      <c r="C685" s="94"/>
      <c r="D685" s="94"/>
      <c r="E685" s="94"/>
      <c r="F685" s="94"/>
      <c r="G685" s="94"/>
      <c r="H685" s="94"/>
      <c r="I685" s="94"/>
      <c r="J685" s="94"/>
      <c r="K685" s="94"/>
    </row>
    <row r="686" spans="2:11">
      <c r="B686" s="94"/>
      <c r="C686" s="94"/>
      <c r="D686" s="94"/>
      <c r="E686" s="94"/>
      <c r="F686" s="94"/>
      <c r="G686" s="94"/>
      <c r="H686" s="94"/>
      <c r="I686" s="94"/>
      <c r="J686" s="94"/>
      <c r="K686" s="94"/>
    </row>
    <row r="687" spans="2:11">
      <c r="B687" s="94"/>
      <c r="C687" s="94"/>
      <c r="D687" s="94"/>
      <c r="E687" s="94"/>
      <c r="F687" s="94"/>
      <c r="G687" s="94"/>
      <c r="H687" s="94"/>
      <c r="I687" s="94"/>
      <c r="J687" s="94"/>
      <c r="K687" s="94"/>
    </row>
    <row r="688" spans="2:11">
      <c r="B688" s="94"/>
      <c r="C688" s="94"/>
      <c r="D688" s="94"/>
      <c r="E688" s="94"/>
      <c r="F688" s="94"/>
      <c r="G688" s="94"/>
      <c r="H688" s="94"/>
      <c r="I688" s="94"/>
      <c r="J688" s="94"/>
      <c r="K688" s="94"/>
    </row>
    <row r="689" spans="2:11">
      <c r="B689" s="94"/>
      <c r="C689" s="94"/>
      <c r="D689" s="94"/>
      <c r="E689" s="94"/>
      <c r="F689" s="94"/>
      <c r="G689" s="94"/>
      <c r="H689" s="94"/>
      <c r="I689" s="94"/>
      <c r="J689" s="94"/>
      <c r="K689" s="94"/>
    </row>
    <row r="690" spans="2:11">
      <c r="B690" s="94"/>
      <c r="C690" s="94"/>
      <c r="D690" s="94"/>
      <c r="E690" s="94"/>
      <c r="F690" s="94"/>
      <c r="G690" s="94"/>
      <c r="H690" s="94"/>
      <c r="I690" s="94"/>
      <c r="J690" s="94"/>
      <c r="K690" s="94"/>
    </row>
    <row r="691" spans="2:11">
      <c r="B691" s="94"/>
      <c r="C691" s="94"/>
      <c r="D691" s="94"/>
      <c r="E691" s="94"/>
      <c r="F691" s="94"/>
      <c r="G691" s="94"/>
      <c r="H691" s="94"/>
      <c r="I691" s="94"/>
      <c r="J691" s="94"/>
      <c r="K691" s="94"/>
    </row>
    <row r="692" spans="2:11">
      <c r="B692" s="94"/>
      <c r="C692" s="94"/>
      <c r="D692" s="94"/>
      <c r="E692" s="94"/>
      <c r="F692" s="94"/>
      <c r="G692" s="94"/>
      <c r="H692" s="94"/>
      <c r="I692" s="94"/>
      <c r="J692" s="94"/>
      <c r="K692" s="94"/>
    </row>
    <row r="693" spans="2:11">
      <c r="B693" s="94"/>
      <c r="C693" s="94"/>
      <c r="D693" s="94"/>
      <c r="E693" s="94"/>
      <c r="F693" s="94"/>
      <c r="G693" s="94"/>
      <c r="H693" s="94"/>
      <c r="I693" s="94"/>
      <c r="J693" s="94"/>
      <c r="K693" s="94"/>
    </row>
    <row r="694" spans="2:11">
      <c r="B694" s="94"/>
      <c r="C694" s="94"/>
      <c r="D694" s="94"/>
      <c r="E694" s="94"/>
      <c r="F694" s="94"/>
      <c r="G694" s="94"/>
      <c r="H694" s="94"/>
      <c r="I694" s="94"/>
      <c r="J694" s="94"/>
      <c r="K694" s="94"/>
    </row>
    <row r="695" spans="2:11">
      <c r="B695" s="94"/>
      <c r="C695" s="94"/>
      <c r="D695" s="94"/>
      <c r="E695" s="94"/>
      <c r="F695" s="94"/>
      <c r="G695" s="94"/>
      <c r="H695" s="94"/>
      <c r="I695" s="94"/>
      <c r="J695" s="94"/>
      <c r="K695" s="94"/>
    </row>
    <row r="696" spans="2:11">
      <c r="B696" s="94"/>
      <c r="C696" s="94"/>
      <c r="D696" s="94"/>
      <c r="E696" s="94"/>
      <c r="F696" s="94"/>
      <c r="G696" s="94"/>
      <c r="H696" s="94"/>
      <c r="I696" s="94"/>
      <c r="J696" s="94"/>
      <c r="K696" s="94"/>
    </row>
    <row r="697" spans="2:11">
      <c r="B697" s="94"/>
      <c r="C697" s="94"/>
      <c r="D697" s="94"/>
      <c r="E697" s="94"/>
      <c r="F697" s="94"/>
      <c r="G697" s="94"/>
      <c r="H697" s="94"/>
      <c r="I697" s="94"/>
      <c r="J697" s="94"/>
      <c r="K697" s="94"/>
    </row>
    <row r="698" spans="2:11">
      <c r="B698" s="94"/>
      <c r="C698" s="94"/>
      <c r="D698" s="94"/>
      <c r="E698" s="94"/>
      <c r="F698" s="94"/>
      <c r="G698" s="94"/>
      <c r="H698" s="94"/>
      <c r="I698" s="94"/>
      <c r="J698" s="94"/>
      <c r="K698" s="94"/>
    </row>
    <row r="699" spans="2:11">
      <c r="B699" s="94"/>
      <c r="C699" s="94"/>
      <c r="D699" s="94"/>
      <c r="E699" s="94"/>
      <c r="F699" s="94"/>
      <c r="G699" s="94"/>
      <c r="H699" s="94"/>
      <c r="I699" s="94"/>
      <c r="J699" s="94"/>
      <c r="K699" s="94"/>
    </row>
    <row r="700" spans="2:11">
      <c r="B700" s="94"/>
      <c r="C700" s="94"/>
      <c r="D700" s="94"/>
      <c r="E700" s="94"/>
      <c r="F700" s="94"/>
      <c r="G700" s="94"/>
      <c r="H700" s="94"/>
      <c r="I700" s="94"/>
      <c r="J700" s="94"/>
      <c r="K700" s="94"/>
    </row>
    <row r="701" spans="2:11">
      <c r="B701" s="94"/>
      <c r="C701" s="94"/>
      <c r="D701" s="94"/>
      <c r="E701" s="94"/>
      <c r="F701" s="94"/>
      <c r="G701" s="94"/>
      <c r="H701" s="94"/>
      <c r="I701" s="94"/>
      <c r="J701" s="94"/>
      <c r="K701" s="94"/>
    </row>
    <row r="702" spans="2:11">
      <c r="B702" s="94"/>
      <c r="C702" s="94"/>
      <c r="D702" s="94"/>
      <c r="E702" s="94"/>
      <c r="F702" s="94"/>
      <c r="G702" s="94"/>
      <c r="H702" s="94"/>
      <c r="I702" s="94"/>
      <c r="J702" s="94"/>
      <c r="K702" s="94"/>
    </row>
    <row r="703" spans="2:11">
      <c r="B703" s="94"/>
      <c r="C703" s="94"/>
      <c r="D703" s="94"/>
      <c r="E703" s="94"/>
      <c r="F703" s="94"/>
      <c r="G703" s="94"/>
      <c r="H703" s="94"/>
      <c r="I703" s="94"/>
      <c r="J703" s="94"/>
      <c r="K703" s="94"/>
    </row>
    <row r="704" spans="2:11">
      <c r="B704" s="94"/>
      <c r="C704" s="94"/>
      <c r="D704" s="94"/>
      <c r="E704" s="94"/>
      <c r="F704" s="94"/>
      <c r="G704" s="94"/>
      <c r="H704" s="94"/>
      <c r="I704" s="94"/>
      <c r="J704" s="94"/>
      <c r="K704" s="94"/>
    </row>
    <row r="705" spans="2:11">
      <c r="B705" s="94"/>
      <c r="C705" s="94"/>
      <c r="D705" s="94"/>
      <c r="E705" s="94"/>
      <c r="F705" s="94"/>
      <c r="G705" s="94"/>
      <c r="H705" s="94"/>
      <c r="I705" s="94"/>
      <c r="J705" s="94"/>
      <c r="K705" s="94"/>
    </row>
    <row r="706" spans="2:11">
      <c r="B706" s="94"/>
      <c r="C706" s="94"/>
      <c r="D706" s="94"/>
      <c r="E706" s="94"/>
      <c r="F706" s="94"/>
      <c r="G706" s="94"/>
      <c r="H706" s="94"/>
      <c r="I706" s="94"/>
      <c r="J706" s="94"/>
      <c r="K706" s="94"/>
    </row>
    <row r="707" spans="2:11">
      <c r="B707" s="94"/>
      <c r="C707" s="94"/>
      <c r="D707" s="94"/>
      <c r="E707" s="94"/>
      <c r="F707" s="94"/>
      <c r="G707" s="94"/>
      <c r="H707" s="94"/>
      <c r="I707" s="94"/>
      <c r="J707" s="94"/>
      <c r="K707" s="94"/>
    </row>
    <row r="708" spans="2:11">
      <c r="B708" s="94"/>
      <c r="C708" s="94"/>
      <c r="D708" s="94"/>
      <c r="E708" s="94"/>
      <c r="F708" s="94"/>
      <c r="G708" s="94"/>
      <c r="H708" s="94"/>
      <c r="I708" s="94"/>
      <c r="J708" s="94"/>
      <c r="K708" s="94"/>
    </row>
    <row r="709" spans="2:11">
      <c r="B709" s="94"/>
      <c r="C709" s="94"/>
      <c r="D709" s="94"/>
      <c r="E709" s="94"/>
      <c r="F709" s="94"/>
      <c r="G709" s="94"/>
      <c r="H709" s="94"/>
      <c r="I709" s="94"/>
      <c r="J709" s="94"/>
      <c r="K709" s="94"/>
    </row>
    <row r="710" spans="2:11">
      <c r="B710" s="94"/>
      <c r="C710" s="94"/>
      <c r="D710" s="94"/>
      <c r="E710" s="94"/>
      <c r="F710" s="94"/>
      <c r="G710" s="94"/>
      <c r="H710" s="94"/>
      <c r="I710" s="94"/>
      <c r="J710" s="94"/>
      <c r="K710" s="94"/>
    </row>
    <row r="711" spans="2:11">
      <c r="B711" s="94"/>
      <c r="C711" s="94"/>
      <c r="D711" s="94"/>
      <c r="E711" s="94"/>
      <c r="F711" s="94"/>
      <c r="G711" s="94"/>
      <c r="H711" s="94"/>
      <c r="I711" s="94"/>
      <c r="J711" s="94"/>
      <c r="K711" s="94"/>
    </row>
    <row r="712" spans="2:11">
      <c r="B712" s="94"/>
      <c r="C712" s="94"/>
      <c r="D712" s="94"/>
      <c r="E712" s="94"/>
      <c r="F712" s="94"/>
      <c r="G712" s="94"/>
      <c r="H712" s="94"/>
      <c r="I712" s="94"/>
      <c r="J712" s="94"/>
      <c r="K712" s="94"/>
    </row>
    <row r="713" spans="2:11">
      <c r="B713" s="94"/>
      <c r="C713" s="94"/>
      <c r="D713" s="94"/>
      <c r="E713" s="94"/>
      <c r="F713" s="94"/>
      <c r="G713" s="94"/>
      <c r="H713" s="94"/>
      <c r="I713" s="94"/>
      <c r="J713" s="94"/>
      <c r="K713" s="94"/>
    </row>
    <row r="714" spans="2:11">
      <c r="B714" s="94"/>
      <c r="C714" s="94"/>
      <c r="D714" s="94"/>
      <c r="E714" s="94"/>
      <c r="F714" s="94"/>
      <c r="G714" s="94"/>
      <c r="H714" s="94"/>
      <c r="I714" s="94"/>
      <c r="J714" s="94"/>
      <c r="K714" s="94"/>
    </row>
    <row r="715" spans="2:11">
      <c r="B715" s="94"/>
      <c r="C715" s="94"/>
      <c r="D715" s="94"/>
      <c r="E715" s="94"/>
      <c r="F715" s="94"/>
      <c r="G715" s="94"/>
      <c r="H715" s="94"/>
      <c r="I715" s="94"/>
      <c r="J715" s="94"/>
      <c r="K715" s="94"/>
    </row>
    <row r="716" spans="2:11">
      <c r="B716" s="94"/>
      <c r="C716" s="94"/>
      <c r="D716" s="94"/>
      <c r="E716" s="94"/>
      <c r="F716" s="94"/>
      <c r="G716" s="94"/>
      <c r="H716" s="94"/>
      <c r="I716" s="94"/>
      <c r="J716" s="94"/>
      <c r="K716" s="94"/>
    </row>
    <row r="717" spans="2:11">
      <c r="B717" s="94"/>
      <c r="C717" s="94"/>
      <c r="D717" s="94"/>
      <c r="E717" s="94"/>
      <c r="F717" s="94"/>
      <c r="G717" s="94"/>
      <c r="H717" s="94"/>
      <c r="I717" s="94"/>
      <c r="J717" s="94"/>
      <c r="K717" s="94"/>
    </row>
    <row r="718" spans="2:11">
      <c r="B718" s="94"/>
      <c r="C718" s="94"/>
      <c r="D718" s="94"/>
      <c r="E718" s="94"/>
      <c r="F718" s="94"/>
      <c r="G718" s="94"/>
      <c r="H718" s="94"/>
      <c r="I718" s="94"/>
      <c r="J718" s="94"/>
      <c r="K718" s="94"/>
    </row>
    <row r="719" spans="2:11">
      <c r="B719" s="94"/>
      <c r="C719" s="94"/>
      <c r="D719" s="94"/>
      <c r="E719" s="94"/>
      <c r="F719" s="94"/>
      <c r="G719" s="94"/>
      <c r="H719" s="94"/>
      <c r="I719" s="94"/>
      <c r="J719" s="94"/>
      <c r="K719" s="94"/>
    </row>
    <row r="720" spans="2:11">
      <c r="B720" s="94"/>
      <c r="C720" s="94"/>
      <c r="D720" s="94"/>
      <c r="E720" s="94"/>
      <c r="F720" s="94"/>
      <c r="G720" s="94"/>
      <c r="H720" s="94"/>
      <c r="I720" s="94"/>
      <c r="J720" s="94"/>
      <c r="K720" s="94"/>
    </row>
    <row r="721" spans="2:11">
      <c r="B721" s="94"/>
      <c r="C721" s="94"/>
      <c r="D721" s="94"/>
      <c r="E721" s="94"/>
      <c r="F721" s="94"/>
      <c r="G721" s="94"/>
      <c r="H721" s="94"/>
      <c r="I721" s="94"/>
      <c r="J721" s="94"/>
      <c r="K721" s="94"/>
    </row>
    <row r="722" spans="2:11">
      <c r="B722" s="94"/>
      <c r="C722" s="94"/>
      <c r="D722" s="94"/>
      <c r="E722" s="94"/>
      <c r="F722" s="94"/>
      <c r="G722" s="94"/>
      <c r="H722" s="94"/>
      <c r="I722" s="94"/>
      <c r="J722" s="94"/>
      <c r="K722" s="94"/>
    </row>
    <row r="723" spans="2:11">
      <c r="B723" s="94"/>
      <c r="C723" s="94"/>
      <c r="D723" s="94"/>
      <c r="E723" s="94"/>
      <c r="F723" s="94"/>
      <c r="G723" s="94"/>
      <c r="H723" s="94"/>
      <c r="I723" s="94"/>
      <c r="J723" s="94"/>
      <c r="K723" s="94"/>
    </row>
    <row r="724" spans="2:11">
      <c r="B724" s="94"/>
      <c r="C724" s="94"/>
      <c r="D724" s="94"/>
      <c r="E724" s="94"/>
      <c r="F724" s="94"/>
      <c r="G724" s="94"/>
      <c r="H724" s="94"/>
      <c r="I724" s="94"/>
      <c r="J724" s="94"/>
      <c r="K724" s="94"/>
    </row>
    <row r="725" spans="2:11">
      <c r="B725" s="94"/>
      <c r="C725" s="94"/>
      <c r="D725" s="94"/>
      <c r="E725" s="94"/>
      <c r="F725" s="94"/>
      <c r="G725" s="94"/>
      <c r="H725" s="94"/>
      <c r="I725" s="94"/>
      <c r="J725" s="94"/>
      <c r="K725" s="94"/>
    </row>
    <row r="726" spans="2:11">
      <c r="B726" s="94"/>
      <c r="C726" s="94"/>
      <c r="D726" s="94"/>
      <c r="E726" s="94"/>
      <c r="F726" s="94"/>
      <c r="G726" s="94"/>
      <c r="H726" s="94"/>
      <c r="I726" s="94"/>
      <c r="J726" s="94"/>
      <c r="K726" s="94"/>
    </row>
    <row r="727" spans="2:11">
      <c r="B727" s="94"/>
      <c r="C727" s="94"/>
      <c r="D727" s="94"/>
      <c r="E727" s="94"/>
      <c r="F727" s="94"/>
      <c r="G727" s="94"/>
      <c r="H727" s="94"/>
      <c r="I727" s="94"/>
      <c r="J727" s="94"/>
      <c r="K727" s="94"/>
    </row>
    <row r="728" spans="2:11">
      <c r="B728" s="94"/>
      <c r="C728" s="94"/>
      <c r="D728" s="94"/>
      <c r="E728" s="94"/>
      <c r="F728" s="94"/>
      <c r="G728" s="94"/>
      <c r="H728" s="94"/>
      <c r="I728" s="94"/>
      <c r="J728" s="94"/>
      <c r="K728" s="94"/>
    </row>
    <row r="729" spans="2:11">
      <c r="B729" s="94"/>
      <c r="C729" s="94"/>
      <c r="D729" s="94"/>
      <c r="E729" s="94"/>
      <c r="F729" s="94"/>
      <c r="G729" s="94"/>
      <c r="H729" s="94"/>
      <c r="I729" s="94"/>
      <c r="J729" s="94"/>
      <c r="K729" s="94"/>
    </row>
    <row r="730" spans="2:11">
      <c r="B730" s="94"/>
      <c r="C730" s="94"/>
      <c r="D730" s="94"/>
      <c r="E730" s="94"/>
      <c r="F730" s="94"/>
      <c r="G730" s="94"/>
      <c r="H730" s="94"/>
      <c r="I730" s="94"/>
      <c r="J730" s="94"/>
      <c r="K730" s="94"/>
    </row>
    <row r="731" spans="2:11">
      <c r="B731" s="94"/>
      <c r="C731" s="94"/>
      <c r="D731" s="94"/>
      <c r="E731" s="94"/>
      <c r="F731" s="94"/>
      <c r="G731" s="94"/>
      <c r="H731" s="94"/>
      <c r="I731" s="94"/>
      <c r="J731" s="94"/>
      <c r="K731" s="94"/>
    </row>
    <row r="732" spans="2:11">
      <c r="B732" s="94"/>
      <c r="C732" s="94"/>
      <c r="D732" s="94"/>
      <c r="E732" s="94"/>
      <c r="F732" s="94"/>
      <c r="G732" s="94"/>
      <c r="H732" s="94"/>
      <c r="I732" s="94"/>
      <c r="J732" s="94"/>
      <c r="K732" s="94"/>
    </row>
    <row r="733" spans="2:11">
      <c r="B733" s="94"/>
      <c r="C733" s="94"/>
      <c r="D733" s="94"/>
      <c r="E733" s="94"/>
      <c r="F733" s="94"/>
      <c r="G733" s="94"/>
      <c r="H733" s="94"/>
      <c r="I733" s="94"/>
      <c r="J733" s="94"/>
      <c r="K733" s="94"/>
    </row>
    <row r="734" spans="2:11">
      <c r="B734" s="94"/>
      <c r="C734" s="94"/>
      <c r="D734" s="94"/>
      <c r="E734" s="94"/>
      <c r="F734" s="94"/>
      <c r="G734" s="94"/>
      <c r="H734" s="94"/>
      <c r="I734" s="94"/>
      <c r="J734" s="94"/>
      <c r="K734" s="94"/>
    </row>
    <row r="735" spans="2:11">
      <c r="B735" s="94"/>
      <c r="C735" s="94"/>
      <c r="D735" s="94"/>
      <c r="E735" s="94"/>
      <c r="F735" s="94"/>
      <c r="G735" s="94"/>
      <c r="H735" s="94"/>
      <c r="I735" s="94"/>
      <c r="J735" s="94"/>
      <c r="K735" s="94"/>
    </row>
    <row r="736" spans="2:11">
      <c r="B736" s="94"/>
      <c r="C736" s="94"/>
      <c r="D736" s="94"/>
      <c r="E736" s="94"/>
      <c r="F736" s="94"/>
      <c r="G736" s="94"/>
      <c r="H736" s="94"/>
      <c r="I736" s="94"/>
      <c r="J736" s="94"/>
      <c r="K736" s="94"/>
    </row>
    <row r="737" spans="2:11">
      <c r="B737" s="94"/>
      <c r="C737" s="94"/>
      <c r="D737" s="94"/>
      <c r="E737" s="94"/>
      <c r="F737" s="94"/>
      <c r="G737" s="94"/>
      <c r="H737" s="94"/>
      <c r="I737" s="94"/>
      <c r="J737" s="94"/>
      <c r="K737" s="94"/>
    </row>
    <row r="738" spans="2:11">
      <c r="B738" s="94"/>
      <c r="C738" s="94"/>
      <c r="D738" s="94"/>
      <c r="E738" s="94"/>
      <c r="F738" s="94"/>
      <c r="G738" s="94"/>
      <c r="H738" s="94"/>
      <c r="I738" s="94"/>
      <c r="J738" s="94"/>
      <c r="K738" s="94"/>
    </row>
    <row r="739" spans="2:11">
      <c r="B739" s="94"/>
      <c r="C739" s="94"/>
      <c r="D739" s="94"/>
      <c r="E739" s="94"/>
      <c r="F739" s="94"/>
      <c r="G739" s="94"/>
      <c r="H739" s="94"/>
      <c r="I739" s="94"/>
      <c r="J739" s="94"/>
      <c r="K739" s="94"/>
    </row>
    <row r="740" spans="2:11">
      <c r="B740" s="94"/>
      <c r="C740" s="94"/>
      <c r="D740" s="94"/>
      <c r="E740" s="94"/>
      <c r="F740" s="94"/>
      <c r="G740" s="94"/>
      <c r="H740" s="94"/>
      <c r="I740" s="94"/>
      <c r="J740" s="94"/>
      <c r="K740" s="94"/>
    </row>
    <row r="741" spans="2:11">
      <c r="B741" s="94"/>
      <c r="C741" s="94"/>
      <c r="D741" s="94"/>
      <c r="E741" s="94"/>
      <c r="F741" s="94"/>
      <c r="G741" s="94"/>
      <c r="H741" s="94"/>
      <c r="I741" s="94"/>
      <c r="J741" s="94"/>
      <c r="K741" s="94"/>
    </row>
    <row r="742" spans="2:11">
      <c r="B742" s="94"/>
      <c r="C742" s="94"/>
      <c r="D742" s="94"/>
      <c r="E742" s="94"/>
      <c r="F742" s="94"/>
      <c r="G742" s="94"/>
      <c r="H742" s="94"/>
      <c r="I742" s="94"/>
      <c r="J742" s="94"/>
      <c r="K742" s="94"/>
    </row>
    <row r="743" spans="2:11">
      <c r="B743" s="94"/>
      <c r="C743" s="94"/>
      <c r="D743" s="94"/>
      <c r="E743" s="94"/>
      <c r="F743" s="94"/>
      <c r="G743" s="94"/>
      <c r="H743" s="94"/>
      <c r="I743" s="94"/>
      <c r="J743" s="94"/>
      <c r="K743" s="94"/>
    </row>
    <row r="744" spans="2:11">
      <c r="B744" s="94"/>
      <c r="C744" s="94"/>
      <c r="D744" s="94"/>
      <c r="E744" s="94"/>
      <c r="F744" s="94"/>
      <c r="G744" s="94"/>
      <c r="H744" s="94"/>
      <c r="I744" s="94"/>
      <c r="J744" s="94"/>
      <c r="K744" s="94"/>
    </row>
    <row r="745" spans="2:11">
      <c r="B745" s="94"/>
      <c r="C745" s="94"/>
      <c r="D745" s="94"/>
      <c r="E745" s="94"/>
      <c r="F745" s="94"/>
      <c r="G745" s="94"/>
      <c r="H745" s="94"/>
      <c r="I745" s="94"/>
      <c r="J745" s="94"/>
      <c r="K745" s="94"/>
    </row>
    <row r="746" spans="2:11">
      <c r="B746" s="94"/>
      <c r="C746" s="94"/>
      <c r="D746" s="94"/>
      <c r="E746" s="94"/>
      <c r="F746" s="94"/>
      <c r="G746" s="94"/>
      <c r="H746" s="94"/>
      <c r="I746" s="94"/>
      <c r="J746" s="94"/>
      <c r="K746" s="94"/>
    </row>
    <row r="747" spans="2:11">
      <c r="B747" s="94"/>
      <c r="C747" s="94"/>
      <c r="D747" s="94"/>
      <c r="E747" s="94"/>
      <c r="F747" s="94"/>
      <c r="G747" s="94"/>
      <c r="H747" s="94"/>
      <c r="I747" s="94"/>
      <c r="J747" s="94"/>
      <c r="K747" s="94"/>
    </row>
    <row r="748" spans="2:11">
      <c r="B748" s="94"/>
      <c r="C748" s="94"/>
      <c r="D748" s="94"/>
      <c r="E748" s="94"/>
      <c r="F748" s="94"/>
      <c r="G748" s="94"/>
      <c r="H748" s="94"/>
      <c r="I748" s="94"/>
      <c r="J748" s="94"/>
      <c r="K748" s="94"/>
    </row>
    <row r="749" spans="2:11">
      <c r="B749" s="94"/>
      <c r="C749" s="94"/>
      <c r="D749" s="94"/>
      <c r="E749" s="94"/>
      <c r="F749" s="94"/>
      <c r="G749" s="94"/>
      <c r="H749" s="94"/>
      <c r="I749" s="94"/>
      <c r="J749" s="94"/>
      <c r="K749" s="94"/>
    </row>
    <row r="750" spans="2:11">
      <c r="B750" s="94"/>
      <c r="C750" s="94"/>
      <c r="D750" s="94"/>
      <c r="E750" s="94"/>
      <c r="F750" s="94"/>
      <c r="G750" s="94"/>
      <c r="H750" s="94"/>
      <c r="I750" s="94"/>
      <c r="J750" s="94"/>
      <c r="K750" s="94"/>
    </row>
    <row r="751" spans="2:11">
      <c r="B751" s="94"/>
      <c r="C751" s="94"/>
      <c r="D751" s="94"/>
      <c r="E751" s="94"/>
      <c r="F751" s="94"/>
      <c r="G751" s="94"/>
      <c r="H751" s="94"/>
      <c r="I751" s="94"/>
      <c r="J751" s="94"/>
      <c r="K751" s="94"/>
    </row>
    <row r="752" spans="2:11">
      <c r="B752" s="94"/>
      <c r="C752" s="94"/>
      <c r="D752" s="94"/>
      <c r="E752" s="94"/>
      <c r="F752" s="94"/>
      <c r="G752" s="94"/>
      <c r="H752" s="94"/>
      <c r="I752" s="94"/>
      <c r="J752" s="94"/>
      <c r="K752" s="94"/>
    </row>
    <row r="753" spans="2:11">
      <c r="B753" s="94"/>
      <c r="C753" s="94"/>
      <c r="D753" s="94"/>
      <c r="E753" s="94"/>
      <c r="F753" s="94"/>
      <c r="G753" s="94"/>
      <c r="H753" s="94"/>
      <c r="I753" s="94"/>
      <c r="J753" s="94"/>
      <c r="K753" s="94"/>
    </row>
    <row r="754" spans="2:11">
      <c r="B754" s="94"/>
      <c r="C754" s="94"/>
      <c r="D754" s="94"/>
      <c r="E754" s="94"/>
      <c r="F754" s="94"/>
      <c r="G754" s="94"/>
      <c r="H754" s="94"/>
      <c r="I754" s="94"/>
      <c r="J754" s="94"/>
      <c r="K754" s="94"/>
    </row>
    <row r="755" spans="2:11">
      <c r="B755" s="94"/>
      <c r="C755" s="94"/>
      <c r="D755" s="94"/>
      <c r="E755" s="94"/>
      <c r="F755" s="94"/>
      <c r="G755" s="94"/>
      <c r="H755" s="94"/>
      <c r="I755" s="94"/>
      <c r="J755" s="94"/>
      <c r="K755" s="94"/>
    </row>
    <row r="756" spans="2:11">
      <c r="B756" s="94"/>
      <c r="C756" s="94"/>
      <c r="D756" s="94"/>
      <c r="E756" s="94"/>
      <c r="F756" s="94"/>
      <c r="G756" s="94"/>
      <c r="H756" s="94"/>
      <c r="I756" s="94"/>
      <c r="J756" s="94"/>
      <c r="K756" s="94"/>
    </row>
    <row r="757" spans="2:11">
      <c r="B757" s="94"/>
      <c r="C757" s="94"/>
      <c r="D757" s="94"/>
      <c r="E757" s="94"/>
      <c r="F757" s="94"/>
      <c r="G757" s="94"/>
      <c r="H757" s="94"/>
      <c r="I757" s="94"/>
      <c r="J757" s="94"/>
      <c r="K757" s="94"/>
    </row>
    <row r="758" spans="2:11">
      <c r="B758" s="94"/>
      <c r="C758" s="94"/>
      <c r="D758" s="94"/>
      <c r="E758" s="94"/>
      <c r="F758" s="94"/>
      <c r="G758" s="94"/>
      <c r="H758" s="94"/>
      <c r="I758" s="94"/>
      <c r="J758" s="94"/>
      <c r="K758" s="94"/>
    </row>
    <row r="759" spans="2:11">
      <c r="B759" s="94"/>
      <c r="C759" s="94"/>
      <c r="D759" s="94"/>
      <c r="E759" s="94"/>
      <c r="F759" s="94"/>
      <c r="G759" s="94"/>
      <c r="H759" s="94"/>
      <c r="I759" s="94"/>
      <c r="J759" s="94"/>
      <c r="K759" s="94"/>
    </row>
    <row r="760" spans="2:11">
      <c r="B760" s="94"/>
      <c r="C760" s="94"/>
      <c r="D760" s="94"/>
      <c r="E760" s="94"/>
      <c r="F760" s="94"/>
      <c r="G760" s="94"/>
      <c r="H760" s="94"/>
      <c r="I760" s="94"/>
      <c r="J760" s="94"/>
      <c r="K760" s="94"/>
    </row>
    <row r="761" spans="2:11">
      <c r="B761" s="94"/>
      <c r="C761" s="94"/>
      <c r="D761" s="94"/>
      <c r="E761" s="94"/>
      <c r="F761" s="94"/>
      <c r="G761" s="94"/>
      <c r="H761" s="94"/>
      <c r="I761" s="94"/>
      <c r="J761" s="94"/>
      <c r="K761" s="94"/>
    </row>
    <row r="762" spans="2:11">
      <c r="B762" s="94"/>
      <c r="C762" s="94"/>
      <c r="D762" s="94"/>
      <c r="E762" s="94"/>
      <c r="F762" s="94"/>
      <c r="G762" s="94"/>
      <c r="H762" s="94"/>
      <c r="I762" s="94"/>
      <c r="J762" s="94"/>
      <c r="K762" s="94"/>
    </row>
    <row r="763" spans="2:11">
      <c r="B763" s="94"/>
      <c r="C763" s="94"/>
      <c r="D763" s="94"/>
      <c r="E763" s="94"/>
      <c r="F763" s="94"/>
      <c r="G763" s="94"/>
      <c r="H763" s="94"/>
      <c r="I763" s="94"/>
      <c r="J763" s="94"/>
      <c r="K763" s="94"/>
    </row>
    <row r="764" spans="2:11">
      <c r="B764" s="94"/>
      <c r="C764" s="94"/>
      <c r="D764" s="94"/>
      <c r="E764" s="94"/>
      <c r="F764" s="94"/>
      <c r="G764" s="94"/>
      <c r="H764" s="94"/>
      <c r="I764" s="94"/>
      <c r="J764" s="94"/>
      <c r="K764" s="94"/>
    </row>
    <row r="765" spans="2:11">
      <c r="B765" s="94"/>
      <c r="C765" s="94"/>
      <c r="D765" s="94"/>
      <c r="E765" s="94"/>
      <c r="F765" s="94"/>
      <c r="G765" s="94"/>
      <c r="H765" s="94"/>
      <c r="I765" s="94"/>
      <c r="J765" s="94"/>
      <c r="K765" s="94"/>
    </row>
    <row r="766" spans="2:11">
      <c r="B766" s="94"/>
      <c r="C766" s="94"/>
      <c r="D766" s="94"/>
      <c r="E766" s="94"/>
      <c r="F766" s="94"/>
      <c r="G766" s="94"/>
      <c r="H766" s="94"/>
      <c r="I766" s="94"/>
      <c r="J766" s="94"/>
      <c r="K766" s="94"/>
    </row>
    <row r="767" spans="2:11">
      <c r="B767" s="94"/>
      <c r="C767" s="94"/>
      <c r="D767" s="94"/>
      <c r="E767" s="94"/>
      <c r="F767" s="94"/>
      <c r="G767" s="94"/>
      <c r="H767" s="94"/>
      <c r="I767" s="94"/>
      <c r="J767" s="94"/>
      <c r="K767" s="94"/>
    </row>
    <row r="768" spans="2:11">
      <c r="B768" s="94"/>
      <c r="C768" s="94"/>
      <c r="D768" s="94"/>
      <c r="E768" s="94"/>
      <c r="F768" s="94"/>
      <c r="G768" s="94"/>
      <c r="H768" s="94"/>
      <c r="I768" s="94"/>
      <c r="J768" s="94"/>
      <c r="K768" s="94"/>
    </row>
    <row r="769" spans="2:11">
      <c r="B769" s="94"/>
      <c r="C769" s="94"/>
      <c r="D769" s="94"/>
      <c r="E769" s="94"/>
      <c r="F769" s="94"/>
      <c r="G769" s="94"/>
      <c r="H769" s="94"/>
      <c r="I769" s="94"/>
      <c r="J769" s="94"/>
      <c r="K769" s="94"/>
    </row>
    <row r="770" spans="2:11">
      <c r="B770" s="94"/>
      <c r="C770" s="94"/>
      <c r="D770" s="94"/>
      <c r="E770" s="94"/>
      <c r="F770" s="94"/>
      <c r="G770" s="94"/>
      <c r="H770" s="94"/>
      <c r="I770" s="94"/>
      <c r="J770" s="94"/>
      <c r="K770" s="94"/>
    </row>
    <row r="771" spans="2:11">
      <c r="B771" s="94"/>
      <c r="C771" s="94"/>
      <c r="D771" s="94"/>
      <c r="E771" s="94"/>
      <c r="F771" s="94"/>
      <c r="G771" s="94"/>
      <c r="H771" s="94"/>
      <c r="I771" s="94"/>
      <c r="J771" s="94"/>
      <c r="K771" s="94"/>
    </row>
    <row r="772" spans="2:11">
      <c r="B772" s="94"/>
      <c r="C772" s="94"/>
      <c r="D772" s="94"/>
      <c r="E772" s="94"/>
      <c r="F772" s="94"/>
      <c r="G772" s="94"/>
      <c r="H772" s="94"/>
      <c r="I772" s="94"/>
      <c r="J772" s="94"/>
      <c r="K772" s="94"/>
    </row>
    <row r="773" spans="2:11">
      <c r="B773" s="94"/>
      <c r="C773" s="94"/>
      <c r="D773" s="94"/>
      <c r="E773" s="94"/>
      <c r="F773" s="94"/>
      <c r="G773" s="94"/>
      <c r="H773" s="94"/>
      <c r="I773" s="94"/>
      <c r="J773" s="94"/>
      <c r="K773" s="94"/>
    </row>
    <row r="774" spans="2:11">
      <c r="B774" s="94"/>
      <c r="C774" s="94"/>
      <c r="D774" s="94"/>
      <c r="E774" s="94"/>
      <c r="F774" s="94"/>
      <c r="G774" s="94"/>
      <c r="H774" s="94"/>
      <c r="I774" s="94"/>
      <c r="J774" s="94"/>
      <c r="K774" s="94"/>
    </row>
    <row r="775" spans="2:11">
      <c r="B775" s="94"/>
      <c r="C775" s="94"/>
      <c r="D775" s="94"/>
      <c r="E775" s="94"/>
      <c r="F775" s="94"/>
      <c r="G775" s="94"/>
      <c r="H775" s="94"/>
      <c r="I775" s="94"/>
      <c r="J775" s="94"/>
      <c r="K775" s="94"/>
    </row>
    <row r="776" spans="2:11">
      <c r="B776" s="94"/>
      <c r="C776" s="94"/>
      <c r="D776" s="94"/>
      <c r="E776" s="94"/>
      <c r="F776" s="94"/>
      <c r="G776" s="94"/>
      <c r="H776" s="94"/>
      <c r="I776" s="94"/>
      <c r="J776" s="94"/>
      <c r="K776" s="94"/>
    </row>
    <row r="777" spans="2:11">
      <c r="B777" s="94"/>
      <c r="C777" s="94"/>
      <c r="D777" s="94"/>
      <c r="E777" s="94"/>
      <c r="F777" s="94"/>
      <c r="G777" s="94"/>
      <c r="H777" s="94"/>
      <c r="I777" s="94"/>
      <c r="J777" s="94"/>
      <c r="K777" s="94"/>
    </row>
    <row r="778" spans="2:11">
      <c r="B778" s="94"/>
      <c r="C778" s="94"/>
      <c r="D778" s="94"/>
      <c r="E778" s="94"/>
      <c r="F778" s="94"/>
      <c r="G778" s="94"/>
      <c r="H778" s="94"/>
      <c r="I778" s="94"/>
      <c r="J778" s="94"/>
      <c r="K778" s="94"/>
    </row>
    <row r="779" spans="2:11">
      <c r="B779" s="94"/>
      <c r="C779" s="94"/>
      <c r="D779" s="94"/>
      <c r="E779" s="94"/>
      <c r="F779" s="94"/>
      <c r="G779" s="94"/>
      <c r="H779" s="94"/>
      <c r="I779" s="94"/>
      <c r="J779" s="94"/>
      <c r="K779" s="94"/>
    </row>
    <row r="780" spans="2:11">
      <c r="B780" s="94"/>
      <c r="C780" s="94"/>
      <c r="D780" s="94"/>
      <c r="E780" s="94"/>
      <c r="F780" s="94"/>
      <c r="G780" s="94"/>
      <c r="H780" s="94"/>
      <c r="I780" s="94"/>
      <c r="J780" s="94"/>
      <c r="K780" s="94"/>
    </row>
    <row r="781" spans="2:11">
      <c r="B781" s="94"/>
      <c r="C781" s="94"/>
      <c r="D781" s="94"/>
      <c r="E781" s="94"/>
      <c r="F781" s="94"/>
      <c r="G781" s="94"/>
      <c r="H781" s="94"/>
      <c r="I781" s="94"/>
      <c r="J781" s="94"/>
      <c r="K781" s="94"/>
    </row>
    <row r="782" spans="2:11">
      <c r="B782" s="94"/>
      <c r="C782" s="94"/>
      <c r="D782" s="94"/>
      <c r="E782" s="94"/>
      <c r="F782" s="94"/>
      <c r="G782" s="94"/>
      <c r="H782" s="94"/>
      <c r="I782" s="94"/>
      <c r="J782" s="94"/>
      <c r="K782" s="94"/>
    </row>
    <row r="783" spans="2:11">
      <c r="B783" s="94"/>
      <c r="C783" s="94"/>
      <c r="D783" s="94"/>
      <c r="E783" s="94"/>
      <c r="F783" s="94"/>
      <c r="G783" s="94"/>
      <c r="H783" s="94"/>
      <c r="I783" s="94"/>
      <c r="J783" s="94"/>
      <c r="K783" s="94"/>
    </row>
    <row r="784" spans="2:11">
      <c r="B784" s="94"/>
      <c r="C784" s="94"/>
      <c r="D784" s="94"/>
      <c r="E784" s="94"/>
      <c r="F784" s="94"/>
      <c r="G784" s="94"/>
      <c r="H784" s="94"/>
      <c r="I784" s="94"/>
      <c r="J784" s="94"/>
      <c r="K784" s="94"/>
    </row>
    <row r="785" spans="2:11">
      <c r="B785" s="94"/>
      <c r="C785" s="94"/>
      <c r="D785" s="94"/>
      <c r="E785" s="94"/>
      <c r="F785" s="94"/>
      <c r="G785" s="94"/>
      <c r="H785" s="94"/>
      <c r="I785" s="94"/>
      <c r="J785" s="94"/>
      <c r="K785" s="94"/>
    </row>
    <row r="786" spans="2:11">
      <c r="B786" s="94"/>
      <c r="C786" s="94"/>
      <c r="D786" s="94"/>
      <c r="E786" s="94"/>
      <c r="F786" s="94"/>
      <c r="G786" s="94"/>
      <c r="H786" s="94"/>
      <c r="I786" s="94"/>
      <c r="J786" s="94"/>
      <c r="K786" s="94"/>
    </row>
    <row r="787" spans="2:11">
      <c r="B787" s="94"/>
      <c r="C787" s="94"/>
      <c r="D787" s="94"/>
      <c r="E787" s="94"/>
      <c r="F787" s="94"/>
      <c r="G787" s="94"/>
      <c r="H787" s="94"/>
      <c r="I787" s="94"/>
      <c r="J787" s="94"/>
      <c r="K787" s="94"/>
    </row>
    <row r="788" spans="2:11">
      <c r="B788" s="94"/>
      <c r="C788" s="94"/>
      <c r="D788" s="94"/>
      <c r="E788" s="94"/>
      <c r="F788" s="94"/>
      <c r="G788" s="94"/>
      <c r="H788" s="94"/>
      <c r="I788" s="94"/>
      <c r="J788" s="94"/>
      <c r="K788" s="94"/>
    </row>
    <row r="789" spans="2:11">
      <c r="B789" s="94"/>
      <c r="C789" s="94"/>
      <c r="D789" s="94"/>
      <c r="E789" s="94"/>
      <c r="F789" s="94"/>
      <c r="G789" s="94"/>
      <c r="H789" s="94"/>
      <c r="I789" s="94"/>
      <c r="J789" s="94"/>
      <c r="K789" s="94"/>
    </row>
    <row r="790" spans="2:11">
      <c r="B790" s="94"/>
      <c r="C790" s="94"/>
      <c r="D790" s="94"/>
      <c r="E790" s="94"/>
      <c r="F790" s="94"/>
      <c r="G790" s="94"/>
      <c r="H790" s="94"/>
      <c r="I790" s="94"/>
      <c r="J790" s="94"/>
      <c r="K790" s="94"/>
    </row>
    <row r="791" spans="2:11">
      <c r="B791" s="94"/>
      <c r="C791" s="94"/>
      <c r="D791" s="94"/>
      <c r="E791" s="94"/>
      <c r="F791" s="94"/>
      <c r="G791" s="94"/>
      <c r="H791" s="94"/>
      <c r="I791" s="94"/>
      <c r="J791" s="94"/>
      <c r="K791" s="94"/>
    </row>
    <row r="792" spans="2:11">
      <c r="B792" s="94"/>
      <c r="C792" s="94"/>
      <c r="D792" s="94"/>
      <c r="E792" s="94"/>
      <c r="F792" s="94"/>
      <c r="G792" s="94"/>
      <c r="H792" s="94"/>
      <c r="I792" s="94"/>
      <c r="J792" s="94"/>
      <c r="K792" s="94"/>
    </row>
    <row r="793" spans="2:11">
      <c r="B793" s="94"/>
      <c r="C793" s="94"/>
      <c r="D793" s="94"/>
      <c r="E793" s="94"/>
      <c r="F793" s="94"/>
      <c r="G793" s="94"/>
      <c r="H793" s="94"/>
      <c r="I793" s="94"/>
      <c r="J793" s="94"/>
      <c r="K793" s="94"/>
    </row>
    <row r="794" spans="2:11">
      <c r="B794" s="94"/>
      <c r="C794" s="94"/>
      <c r="D794" s="94"/>
      <c r="E794" s="94"/>
      <c r="F794" s="94"/>
      <c r="G794" s="94"/>
      <c r="H794" s="94"/>
      <c r="I794" s="94"/>
      <c r="J794" s="94"/>
      <c r="K794" s="94"/>
    </row>
    <row r="795" spans="2:11">
      <c r="B795" s="94"/>
      <c r="C795" s="94"/>
      <c r="D795" s="94"/>
      <c r="E795" s="94"/>
      <c r="F795" s="94"/>
      <c r="G795" s="94"/>
      <c r="H795" s="94"/>
      <c r="I795" s="94"/>
      <c r="J795" s="94"/>
      <c r="K795" s="94"/>
    </row>
    <row r="796" spans="2:11">
      <c r="B796" s="94"/>
      <c r="C796" s="94"/>
      <c r="D796" s="94"/>
      <c r="E796" s="94"/>
      <c r="F796" s="94"/>
      <c r="G796" s="94"/>
      <c r="H796" s="94"/>
      <c r="I796" s="94"/>
      <c r="J796" s="94"/>
      <c r="K796" s="94"/>
    </row>
    <row r="797" spans="2:11">
      <c r="B797" s="94"/>
      <c r="C797" s="94"/>
      <c r="D797" s="94"/>
      <c r="E797" s="94"/>
      <c r="F797" s="94"/>
      <c r="G797" s="94"/>
      <c r="H797" s="94"/>
      <c r="I797" s="94"/>
      <c r="J797" s="94"/>
      <c r="K797" s="94"/>
    </row>
    <row r="798" spans="2:11">
      <c r="B798" s="94"/>
      <c r="C798" s="94"/>
      <c r="D798" s="94"/>
      <c r="E798" s="94"/>
      <c r="F798" s="94"/>
      <c r="G798" s="94"/>
      <c r="H798" s="94"/>
      <c r="I798" s="94"/>
      <c r="J798" s="94"/>
      <c r="K798" s="94"/>
    </row>
    <row r="799" spans="2:11">
      <c r="B799" s="94"/>
      <c r="C799" s="94"/>
      <c r="D799" s="94"/>
      <c r="E799" s="94"/>
      <c r="F799" s="94"/>
      <c r="G799" s="94"/>
      <c r="H799" s="94"/>
      <c r="I799" s="94"/>
      <c r="J799" s="94"/>
      <c r="K799" s="94"/>
    </row>
    <row r="800" spans="2:11">
      <c r="B800" s="94"/>
      <c r="C800" s="94"/>
      <c r="D800" s="94"/>
      <c r="E800" s="94"/>
      <c r="F800" s="94"/>
      <c r="G800" s="94"/>
      <c r="H800" s="94"/>
      <c r="I800" s="94"/>
      <c r="J800" s="94"/>
      <c r="K800" s="94"/>
    </row>
    <row r="801" spans="2:11">
      <c r="B801" s="94"/>
      <c r="C801" s="94"/>
      <c r="D801" s="94"/>
      <c r="E801" s="94"/>
      <c r="F801" s="94"/>
      <c r="G801" s="94"/>
      <c r="H801" s="94"/>
      <c r="I801" s="94"/>
      <c r="J801" s="94"/>
      <c r="K801" s="94"/>
    </row>
    <row r="802" spans="2:11">
      <c r="B802" s="94"/>
      <c r="C802" s="94"/>
      <c r="D802" s="94"/>
      <c r="E802" s="94"/>
      <c r="F802" s="94"/>
      <c r="G802" s="94"/>
      <c r="H802" s="94"/>
      <c r="I802" s="94"/>
      <c r="J802" s="94"/>
      <c r="K802" s="94"/>
    </row>
    <row r="803" spans="2:11">
      <c r="B803" s="94"/>
      <c r="C803" s="94"/>
      <c r="D803" s="94"/>
      <c r="E803" s="94"/>
      <c r="F803" s="94"/>
      <c r="G803" s="94"/>
      <c r="H803" s="94"/>
      <c r="I803" s="94"/>
      <c r="J803" s="94"/>
      <c r="K803" s="94"/>
    </row>
    <row r="804" spans="2:11">
      <c r="B804" s="94"/>
      <c r="C804" s="94"/>
      <c r="D804" s="94"/>
      <c r="E804" s="94"/>
      <c r="F804" s="94"/>
      <c r="G804" s="94"/>
      <c r="H804" s="94"/>
      <c r="I804" s="94"/>
      <c r="J804" s="94"/>
      <c r="K804" s="94"/>
    </row>
    <row r="805" spans="2:11">
      <c r="B805" s="94"/>
      <c r="C805" s="94"/>
      <c r="D805" s="94"/>
      <c r="E805" s="94"/>
      <c r="F805" s="94"/>
      <c r="G805" s="94"/>
      <c r="H805" s="94"/>
      <c r="I805" s="94"/>
      <c r="J805" s="94"/>
      <c r="K805" s="94"/>
    </row>
    <row r="806" spans="2:11">
      <c r="B806" s="94"/>
      <c r="C806" s="94"/>
      <c r="D806" s="94"/>
      <c r="E806" s="94"/>
      <c r="F806" s="94"/>
      <c r="G806" s="94"/>
      <c r="H806" s="94"/>
      <c r="I806" s="94"/>
      <c r="J806" s="94"/>
      <c r="K806" s="94"/>
    </row>
    <row r="807" spans="2:11">
      <c r="B807" s="94"/>
      <c r="C807" s="94"/>
      <c r="D807" s="94"/>
      <c r="E807" s="94"/>
      <c r="F807" s="94"/>
      <c r="G807" s="94"/>
      <c r="H807" s="94"/>
      <c r="I807" s="94"/>
      <c r="J807" s="94"/>
      <c r="K807" s="94"/>
    </row>
    <row r="808" spans="2:11">
      <c r="B808" s="94"/>
      <c r="C808" s="94"/>
      <c r="D808" s="94"/>
      <c r="E808" s="94"/>
      <c r="F808" s="94"/>
      <c r="G808" s="94"/>
      <c r="H808" s="94"/>
      <c r="I808" s="94"/>
      <c r="J808" s="94"/>
      <c r="K808" s="94"/>
    </row>
    <row r="809" spans="2:11">
      <c r="B809" s="94"/>
      <c r="C809" s="94"/>
      <c r="D809" s="94"/>
      <c r="E809" s="94"/>
      <c r="F809" s="94"/>
      <c r="G809" s="94"/>
      <c r="H809" s="94"/>
      <c r="I809" s="94"/>
      <c r="J809" s="94"/>
      <c r="K809" s="94"/>
    </row>
    <row r="810" spans="2:11">
      <c r="B810" s="94"/>
      <c r="C810" s="94"/>
      <c r="D810" s="94"/>
      <c r="E810" s="94"/>
      <c r="F810" s="94"/>
      <c r="G810" s="94"/>
      <c r="H810" s="94"/>
      <c r="I810" s="94"/>
      <c r="J810" s="94"/>
      <c r="K810" s="94"/>
    </row>
    <row r="811" spans="2:11">
      <c r="B811" s="94"/>
      <c r="C811" s="94"/>
      <c r="D811" s="94"/>
      <c r="E811" s="94"/>
      <c r="F811" s="94"/>
      <c r="G811" s="94"/>
      <c r="H811" s="94"/>
      <c r="I811" s="94"/>
      <c r="J811" s="94"/>
      <c r="K811" s="94"/>
    </row>
    <row r="812" spans="2:11">
      <c r="B812" s="94"/>
      <c r="C812" s="94"/>
      <c r="D812" s="94"/>
      <c r="E812" s="94"/>
      <c r="F812" s="94"/>
      <c r="G812" s="94"/>
      <c r="H812" s="94"/>
      <c r="I812" s="94"/>
      <c r="J812" s="94"/>
      <c r="K812" s="94"/>
    </row>
    <row r="813" spans="2:11">
      <c r="B813" s="94"/>
      <c r="C813" s="94"/>
      <c r="D813" s="94"/>
      <c r="E813" s="94"/>
      <c r="F813" s="94"/>
      <c r="G813" s="94"/>
      <c r="H813" s="94"/>
      <c r="I813" s="94"/>
      <c r="J813" s="94"/>
      <c r="K813" s="94"/>
    </row>
    <row r="814" spans="2:11">
      <c r="B814" s="94"/>
      <c r="C814" s="94"/>
      <c r="D814" s="94"/>
      <c r="E814" s="94"/>
      <c r="F814" s="94"/>
      <c r="G814" s="94"/>
      <c r="H814" s="94"/>
      <c r="I814" s="94"/>
      <c r="J814" s="94"/>
      <c r="K814" s="94"/>
    </row>
    <row r="815" spans="2:11">
      <c r="B815" s="94"/>
      <c r="C815" s="94"/>
      <c r="D815" s="94"/>
      <c r="E815" s="94"/>
      <c r="F815" s="94"/>
      <c r="G815" s="94"/>
      <c r="H815" s="94"/>
      <c r="I815" s="94"/>
      <c r="J815" s="94"/>
      <c r="K815" s="94"/>
    </row>
    <row r="816" spans="2:11">
      <c r="B816" s="94"/>
      <c r="C816" s="94"/>
      <c r="D816" s="94"/>
      <c r="E816" s="94"/>
      <c r="F816" s="94"/>
      <c r="G816" s="94"/>
      <c r="H816" s="94"/>
      <c r="I816" s="94"/>
      <c r="J816" s="94"/>
      <c r="K816" s="94"/>
    </row>
    <row r="817" spans="2:11">
      <c r="B817" s="94"/>
      <c r="C817" s="94"/>
      <c r="D817" s="94"/>
      <c r="E817" s="94"/>
      <c r="F817" s="94"/>
      <c r="G817" s="94"/>
      <c r="H817" s="94"/>
      <c r="I817" s="94"/>
      <c r="J817" s="94"/>
      <c r="K817" s="94"/>
    </row>
    <row r="818" spans="2:11">
      <c r="B818" s="94"/>
      <c r="C818" s="94"/>
      <c r="D818" s="94"/>
      <c r="E818" s="94"/>
      <c r="F818" s="94"/>
      <c r="G818" s="94"/>
      <c r="H818" s="94"/>
      <c r="I818" s="94"/>
      <c r="J818" s="94"/>
      <c r="K818" s="94"/>
    </row>
    <row r="819" spans="2:11">
      <c r="B819" s="94"/>
      <c r="C819" s="94"/>
      <c r="D819" s="94"/>
      <c r="E819" s="94"/>
      <c r="F819" s="94"/>
      <c r="G819" s="94"/>
      <c r="H819" s="94"/>
      <c r="I819" s="94"/>
      <c r="J819" s="94"/>
      <c r="K819" s="94"/>
    </row>
    <row r="820" spans="2:11">
      <c r="B820" s="94"/>
      <c r="C820" s="94"/>
      <c r="D820" s="94"/>
      <c r="E820" s="94"/>
      <c r="F820" s="94"/>
      <c r="G820" s="94"/>
      <c r="H820" s="94"/>
      <c r="I820" s="94"/>
      <c r="J820" s="94"/>
      <c r="K820" s="94"/>
    </row>
    <row r="821" spans="2:11">
      <c r="B821" s="94"/>
      <c r="C821" s="94"/>
      <c r="D821" s="94"/>
      <c r="E821" s="94"/>
      <c r="F821" s="94"/>
      <c r="G821" s="94"/>
      <c r="H821" s="94"/>
      <c r="I821" s="94"/>
      <c r="J821" s="94"/>
      <c r="K821" s="94"/>
    </row>
    <row r="822" spans="2:11">
      <c r="B822" s="94"/>
      <c r="C822" s="94"/>
      <c r="D822" s="94"/>
      <c r="E822" s="94"/>
      <c r="F822" s="94"/>
      <c r="G822" s="94"/>
      <c r="H822" s="94"/>
      <c r="I822" s="94"/>
      <c r="J822" s="94"/>
      <c r="K822" s="94"/>
    </row>
    <row r="823" spans="2:11">
      <c r="B823" s="94"/>
      <c r="C823" s="94"/>
      <c r="D823" s="94"/>
      <c r="E823" s="94"/>
      <c r="F823" s="94"/>
      <c r="G823" s="94"/>
      <c r="H823" s="94"/>
      <c r="I823" s="94"/>
      <c r="J823" s="94"/>
      <c r="K823" s="94"/>
    </row>
    <row r="824" spans="2:11">
      <c r="B824" s="94"/>
      <c r="C824" s="94"/>
      <c r="D824" s="94"/>
      <c r="E824" s="94"/>
      <c r="F824" s="94"/>
      <c r="G824" s="94"/>
      <c r="H824" s="94"/>
      <c r="I824" s="94"/>
      <c r="J824" s="94"/>
      <c r="K824" s="94"/>
    </row>
    <row r="825" spans="2:11">
      <c r="B825" s="94"/>
      <c r="C825" s="94"/>
      <c r="D825" s="94"/>
      <c r="E825" s="94"/>
      <c r="F825" s="94"/>
      <c r="G825" s="94"/>
      <c r="H825" s="94"/>
      <c r="I825" s="94"/>
      <c r="J825" s="94"/>
      <c r="K825" s="94"/>
    </row>
    <row r="826" spans="2:11">
      <c r="B826" s="94"/>
      <c r="C826" s="94"/>
      <c r="D826" s="94"/>
      <c r="E826" s="94"/>
      <c r="F826" s="94"/>
      <c r="G826" s="94"/>
      <c r="H826" s="94"/>
      <c r="I826" s="94"/>
      <c r="J826" s="94"/>
      <c r="K826" s="94"/>
    </row>
    <row r="827" spans="2:11">
      <c r="B827" s="94"/>
      <c r="C827" s="94"/>
      <c r="D827" s="94"/>
      <c r="E827" s="94"/>
      <c r="F827" s="94"/>
      <c r="G827" s="94"/>
      <c r="H827" s="94"/>
      <c r="I827" s="94"/>
      <c r="J827" s="94"/>
      <c r="K827" s="94"/>
    </row>
    <row r="828" spans="2:11">
      <c r="B828" s="94"/>
      <c r="C828" s="94"/>
      <c r="D828" s="94"/>
      <c r="E828" s="94"/>
      <c r="F828" s="94"/>
      <c r="G828" s="94"/>
      <c r="H828" s="94"/>
      <c r="I828" s="94"/>
      <c r="J828" s="94"/>
      <c r="K828" s="94"/>
    </row>
    <row r="829" spans="2:11">
      <c r="B829" s="94"/>
      <c r="C829" s="94"/>
      <c r="D829" s="94"/>
      <c r="E829" s="94"/>
      <c r="F829" s="94"/>
      <c r="G829" s="94"/>
      <c r="H829" s="94"/>
      <c r="I829" s="94"/>
      <c r="J829" s="94"/>
      <c r="K829" s="94"/>
    </row>
    <row r="830" spans="2:11">
      <c r="B830" s="94"/>
      <c r="C830" s="94"/>
      <c r="D830" s="94"/>
      <c r="E830" s="94"/>
      <c r="F830" s="94"/>
      <c r="G830" s="94"/>
      <c r="H830" s="94"/>
      <c r="I830" s="94"/>
      <c r="J830" s="94"/>
      <c r="K830" s="94"/>
    </row>
    <row r="831" spans="2:11">
      <c r="B831" s="94"/>
      <c r="C831" s="94"/>
      <c r="D831" s="94"/>
      <c r="E831" s="94"/>
      <c r="F831" s="94"/>
      <c r="G831" s="94"/>
      <c r="H831" s="94"/>
      <c r="I831" s="94"/>
      <c r="J831" s="94"/>
      <c r="K831" s="94"/>
    </row>
    <row r="832" spans="2:11">
      <c r="B832" s="94"/>
      <c r="C832" s="94"/>
      <c r="D832" s="94"/>
      <c r="E832" s="94"/>
      <c r="F832" s="94"/>
      <c r="G832" s="94"/>
      <c r="H832" s="94"/>
      <c r="I832" s="94"/>
      <c r="J832" s="94"/>
      <c r="K832" s="94"/>
    </row>
    <row r="833" spans="2:11">
      <c r="B833" s="94"/>
      <c r="C833" s="94"/>
      <c r="D833" s="94"/>
      <c r="E833" s="94"/>
      <c r="F833" s="94"/>
      <c r="G833" s="94"/>
      <c r="H833" s="94"/>
      <c r="I833" s="94"/>
      <c r="J833" s="94"/>
      <c r="K833" s="94"/>
    </row>
    <row r="834" spans="2:11">
      <c r="B834" s="94"/>
      <c r="C834" s="94"/>
      <c r="D834" s="94"/>
      <c r="E834" s="94"/>
      <c r="F834" s="94"/>
      <c r="G834" s="94"/>
      <c r="H834" s="94"/>
      <c r="I834" s="94"/>
      <c r="J834" s="94"/>
      <c r="K834" s="94"/>
    </row>
    <row r="835" spans="2:11">
      <c r="B835" s="94"/>
      <c r="C835" s="94"/>
      <c r="D835" s="94"/>
      <c r="E835" s="94"/>
      <c r="F835" s="94"/>
      <c r="G835" s="94"/>
      <c r="H835" s="94"/>
      <c r="I835" s="94"/>
      <c r="J835" s="94"/>
      <c r="K835" s="94"/>
    </row>
    <row r="836" spans="2:11">
      <c r="B836" s="94"/>
      <c r="C836" s="94"/>
      <c r="D836" s="94"/>
      <c r="E836" s="94"/>
      <c r="F836" s="94"/>
      <c r="G836" s="94"/>
      <c r="H836" s="94"/>
      <c r="I836" s="94"/>
      <c r="J836" s="94"/>
      <c r="K836" s="94"/>
    </row>
    <row r="837" spans="2:11">
      <c r="B837" s="94"/>
      <c r="C837" s="94"/>
      <c r="D837" s="94"/>
      <c r="E837" s="94"/>
      <c r="F837" s="94"/>
      <c r="G837" s="94"/>
      <c r="H837" s="94"/>
      <c r="I837" s="94"/>
      <c r="J837" s="94"/>
      <c r="K837" s="94"/>
    </row>
    <row r="838" spans="2:11">
      <c r="B838" s="94"/>
      <c r="C838" s="94"/>
      <c r="D838" s="94"/>
      <c r="E838" s="94"/>
      <c r="F838" s="94"/>
      <c r="G838" s="94"/>
      <c r="H838" s="94"/>
      <c r="I838" s="94"/>
      <c r="J838" s="94"/>
      <c r="K838" s="94"/>
    </row>
    <row r="839" spans="2:11">
      <c r="B839" s="94"/>
      <c r="C839" s="94"/>
      <c r="D839" s="94"/>
      <c r="E839" s="94"/>
      <c r="F839" s="94"/>
      <c r="G839" s="94"/>
      <c r="H839" s="94"/>
      <c r="I839" s="94"/>
      <c r="J839" s="94"/>
      <c r="K839" s="94"/>
    </row>
    <row r="840" spans="2:11">
      <c r="B840" s="94"/>
      <c r="C840" s="94"/>
      <c r="D840" s="94"/>
      <c r="E840" s="94"/>
      <c r="F840" s="94"/>
      <c r="G840" s="94"/>
      <c r="H840" s="94"/>
      <c r="I840" s="94"/>
      <c r="J840" s="94"/>
      <c r="K840" s="94"/>
    </row>
    <row r="841" spans="2:11">
      <c r="B841" s="94"/>
      <c r="C841" s="94"/>
      <c r="D841" s="94"/>
      <c r="E841" s="94"/>
      <c r="F841" s="94"/>
      <c r="G841" s="94"/>
      <c r="H841" s="94"/>
      <c r="I841" s="94"/>
      <c r="J841" s="94"/>
      <c r="K841" s="94"/>
    </row>
    <row r="842" spans="2:11">
      <c r="B842" s="94"/>
      <c r="C842" s="94"/>
      <c r="D842" s="94"/>
      <c r="E842" s="94"/>
      <c r="F842" s="94"/>
      <c r="G842" s="94"/>
      <c r="H842" s="94"/>
      <c r="I842" s="94"/>
      <c r="J842" s="94"/>
      <c r="K842" s="94"/>
    </row>
    <row r="843" spans="2:11">
      <c r="B843" s="94"/>
      <c r="C843" s="94"/>
      <c r="D843" s="94"/>
      <c r="E843" s="94"/>
      <c r="F843" s="94"/>
      <c r="G843" s="94"/>
      <c r="H843" s="94"/>
      <c r="I843" s="94"/>
      <c r="J843" s="94"/>
      <c r="K843" s="94"/>
    </row>
    <row r="844" spans="2:11">
      <c r="B844" s="94"/>
      <c r="C844" s="94"/>
      <c r="D844" s="94"/>
      <c r="E844" s="94"/>
      <c r="F844" s="94"/>
      <c r="G844" s="94"/>
      <c r="H844" s="94"/>
      <c r="I844" s="94"/>
      <c r="J844" s="94"/>
      <c r="K844" s="94"/>
    </row>
    <row r="845" spans="2:11">
      <c r="B845" s="94"/>
      <c r="C845" s="94"/>
      <c r="D845" s="94"/>
      <c r="E845" s="94"/>
      <c r="F845" s="94"/>
      <c r="G845" s="94"/>
      <c r="H845" s="94"/>
      <c r="I845" s="94"/>
      <c r="J845" s="94"/>
      <c r="K845" s="94"/>
    </row>
    <row r="846" spans="2:11">
      <c r="B846" s="94"/>
      <c r="C846" s="94"/>
      <c r="D846" s="94"/>
      <c r="E846" s="94"/>
      <c r="F846" s="94"/>
      <c r="G846" s="94"/>
      <c r="H846" s="94"/>
      <c r="I846" s="94"/>
      <c r="J846" s="94"/>
      <c r="K846" s="94"/>
    </row>
    <row r="847" spans="2:11">
      <c r="B847" s="94"/>
      <c r="C847" s="94"/>
      <c r="D847" s="94"/>
      <c r="E847" s="94"/>
      <c r="F847" s="94"/>
      <c r="G847" s="94"/>
      <c r="H847" s="94"/>
      <c r="I847" s="94"/>
      <c r="J847" s="94"/>
      <c r="K847" s="94"/>
    </row>
    <row r="848" spans="2:11">
      <c r="B848" s="94"/>
      <c r="C848" s="94"/>
      <c r="D848" s="94"/>
      <c r="E848" s="94"/>
      <c r="F848" s="94"/>
      <c r="G848" s="94"/>
      <c r="H848" s="94"/>
      <c r="I848" s="94"/>
      <c r="J848" s="94"/>
      <c r="K848" s="94"/>
    </row>
    <row r="849" spans="2:11">
      <c r="B849" s="94"/>
      <c r="C849" s="94"/>
      <c r="D849" s="94"/>
      <c r="E849" s="94"/>
      <c r="F849" s="94"/>
      <c r="G849" s="94"/>
      <c r="H849" s="94"/>
      <c r="I849" s="94"/>
      <c r="J849" s="94"/>
      <c r="K849" s="94"/>
    </row>
    <row r="850" spans="2:11">
      <c r="B850" s="94"/>
      <c r="C850" s="94"/>
      <c r="D850" s="94"/>
      <c r="E850" s="94"/>
      <c r="F850" s="94"/>
      <c r="G850" s="94"/>
      <c r="H850" s="94"/>
      <c r="I850" s="94"/>
      <c r="J850" s="94"/>
      <c r="K850" s="94"/>
    </row>
    <row r="851" spans="2:11">
      <c r="B851" s="94"/>
      <c r="C851" s="94"/>
      <c r="D851" s="94"/>
      <c r="E851" s="94"/>
      <c r="F851" s="94"/>
      <c r="G851" s="94"/>
      <c r="H851" s="94"/>
      <c r="I851" s="94"/>
      <c r="J851" s="94"/>
      <c r="K851" s="94"/>
    </row>
    <row r="852" spans="2:11">
      <c r="B852" s="94"/>
      <c r="C852" s="94"/>
      <c r="D852" s="94"/>
      <c r="E852" s="94"/>
      <c r="F852" s="94"/>
      <c r="G852" s="94"/>
      <c r="H852" s="94"/>
      <c r="I852" s="94"/>
      <c r="J852" s="94"/>
      <c r="K852" s="94"/>
    </row>
    <row r="853" spans="2:11">
      <c r="B853" s="94"/>
      <c r="C853" s="94"/>
      <c r="D853" s="94"/>
      <c r="E853" s="94"/>
      <c r="F853" s="94"/>
      <c r="G853" s="94"/>
      <c r="H853" s="94"/>
      <c r="I853" s="94"/>
      <c r="J853" s="94"/>
      <c r="K853" s="94"/>
    </row>
    <row r="854" spans="2:11">
      <c r="B854" s="94"/>
      <c r="C854" s="94"/>
      <c r="D854" s="94"/>
      <c r="E854" s="94"/>
      <c r="F854" s="94"/>
      <c r="G854" s="94"/>
      <c r="H854" s="94"/>
      <c r="I854" s="94"/>
      <c r="J854" s="94"/>
      <c r="K854" s="94"/>
    </row>
    <row r="855" spans="2:11">
      <c r="B855" s="94"/>
      <c r="C855" s="94"/>
      <c r="D855" s="94"/>
      <c r="E855" s="94"/>
      <c r="F855" s="94"/>
      <c r="G855" s="94"/>
      <c r="H855" s="94"/>
      <c r="I855" s="94"/>
      <c r="J855" s="94"/>
      <c r="K855" s="94"/>
    </row>
    <row r="856" spans="2:11">
      <c r="B856" s="94"/>
      <c r="C856" s="94"/>
      <c r="D856" s="94"/>
      <c r="E856" s="94"/>
      <c r="F856" s="94"/>
      <c r="G856" s="94"/>
      <c r="H856" s="94"/>
      <c r="I856" s="94"/>
      <c r="J856" s="94"/>
      <c r="K856" s="94"/>
    </row>
    <row r="857" spans="2:11">
      <c r="B857" s="94"/>
      <c r="C857" s="94"/>
      <c r="D857" s="94"/>
      <c r="E857" s="94"/>
      <c r="F857" s="94"/>
      <c r="G857" s="94"/>
      <c r="H857" s="94"/>
      <c r="I857" s="94"/>
      <c r="J857" s="94"/>
      <c r="K857" s="94"/>
    </row>
    <row r="858" spans="2:11">
      <c r="B858" s="94"/>
      <c r="C858" s="94"/>
      <c r="D858" s="94"/>
      <c r="E858" s="94"/>
      <c r="F858" s="94"/>
      <c r="G858" s="94"/>
      <c r="H858" s="94"/>
      <c r="I858" s="94"/>
      <c r="J858" s="94"/>
      <c r="K858" s="94"/>
    </row>
    <row r="859" spans="2:11">
      <c r="B859" s="94"/>
      <c r="C859" s="94"/>
      <c r="D859" s="94"/>
      <c r="E859" s="94"/>
      <c r="F859" s="94"/>
      <c r="G859" s="94"/>
      <c r="H859" s="94"/>
      <c r="I859" s="94"/>
      <c r="J859" s="94"/>
      <c r="K859" s="94"/>
    </row>
    <row r="860" spans="2:11">
      <c r="B860" s="94"/>
      <c r="C860" s="94"/>
      <c r="D860" s="94"/>
      <c r="E860" s="94"/>
      <c r="F860" s="94"/>
      <c r="G860" s="94"/>
      <c r="H860" s="94"/>
      <c r="I860" s="94"/>
      <c r="J860" s="94"/>
      <c r="K860" s="94"/>
    </row>
    <row r="861" spans="2:11">
      <c r="B861" s="94"/>
      <c r="C861" s="94"/>
      <c r="D861" s="94"/>
      <c r="E861" s="94"/>
      <c r="F861" s="94"/>
      <c r="G861" s="94"/>
      <c r="H861" s="94"/>
      <c r="I861" s="94"/>
      <c r="J861" s="94"/>
      <c r="K861" s="94"/>
    </row>
    <row r="862" spans="2:11">
      <c r="B862" s="94"/>
      <c r="C862" s="94"/>
      <c r="D862" s="94"/>
      <c r="E862" s="94"/>
      <c r="F862" s="94"/>
      <c r="G862" s="94"/>
      <c r="H862" s="94"/>
      <c r="I862" s="94"/>
      <c r="J862" s="94"/>
      <c r="K862" s="94"/>
    </row>
    <row r="863" spans="2:11">
      <c r="B863" s="94"/>
      <c r="C863" s="94"/>
      <c r="D863" s="94"/>
      <c r="E863" s="94"/>
      <c r="F863" s="94"/>
      <c r="G863" s="94"/>
      <c r="H863" s="94"/>
      <c r="I863" s="94"/>
      <c r="J863" s="94"/>
      <c r="K863" s="94"/>
    </row>
    <row r="864" spans="2:11">
      <c r="B864" s="94"/>
      <c r="C864" s="94"/>
      <c r="D864" s="94"/>
      <c r="E864" s="94"/>
      <c r="F864" s="94"/>
      <c r="G864" s="94"/>
      <c r="H864" s="94"/>
      <c r="I864" s="94"/>
      <c r="J864" s="94"/>
      <c r="K864" s="94"/>
    </row>
    <row r="865" spans="2:11">
      <c r="B865" s="94"/>
      <c r="C865" s="94"/>
      <c r="D865" s="94"/>
      <c r="E865" s="94"/>
      <c r="F865" s="94"/>
      <c r="G865" s="94"/>
      <c r="H865" s="94"/>
      <c r="I865" s="94"/>
      <c r="J865" s="94"/>
      <c r="K865" s="94"/>
    </row>
    <row r="866" spans="2:11">
      <c r="B866" s="94"/>
      <c r="C866" s="94"/>
      <c r="D866" s="94"/>
      <c r="E866" s="94"/>
      <c r="F866" s="94"/>
      <c r="G866" s="94"/>
      <c r="H866" s="94"/>
      <c r="I866" s="94"/>
      <c r="J866" s="94"/>
      <c r="K866" s="94"/>
    </row>
    <row r="867" spans="2:11">
      <c r="B867" s="94"/>
      <c r="C867" s="94"/>
      <c r="D867" s="94"/>
      <c r="E867" s="94"/>
      <c r="F867" s="94"/>
      <c r="G867" s="94"/>
      <c r="H867" s="94"/>
      <c r="I867" s="94"/>
      <c r="J867" s="94"/>
      <c r="K867" s="94"/>
    </row>
    <row r="868" spans="2:11">
      <c r="B868" s="94"/>
      <c r="C868" s="94"/>
      <c r="D868" s="94"/>
      <c r="E868" s="94"/>
      <c r="F868" s="94"/>
      <c r="G868" s="94"/>
      <c r="H868" s="94"/>
      <c r="I868" s="94"/>
      <c r="J868" s="94"/>
      <c r="K868" s="94"/>
    </row>
    <row r="869" spans="2:11">
      <c r="B869" s="94"/>
      <c r="C869" s="94"/>
      <c r="D869" s="94"/>
      <c r="E869" s="94"/>
      <c r="F869" s="94"/>
      <c r="G869" s="94"/>
      <c r="H869" s="94"/>
      <c r="I869" s="94"/>
      <c r="J869" s="94"/>
      <c r="K869" s="94"/>
    </row>
    <row r="870" spans="2:11">
      <c r="B870" s="94"/>
      <c r="C870" s="94"/>
      <c r="D870" s="94"/>
      <c r="E870" s="94"/>
      <c r="F870" s="94"/>
      <c r="G870" s="94"/>
      <c r="H870" s="94"/>
      <c r="I870" s="94"/>
      <c r="J870" s="94"/>
      <c r="K870" s="94"/>
    </row>
    <row r="871" spans="2:11">
      <c r="B871" s="94"/>
      <c r="C871" s="94"/>
      <c r="D871" s="94"/>
      <c r="E871" s="94"/>
      <c r="F871" s="94"/>
      <c r="G871" s="94"/>
      <c r="H871" s="94"/>
      <c r="I871" s="94"/>
      <c r="J871" s="94"/>
      <c r="K871" s="94"/>
    </row>
    <row r="872" spans="2:11">
      <c r="B872" s="94"/>
      <c r="C872" s="94"/>
      <c r="D872" s="94"/>
      <c r="E872" s="94"/>
      <c r="F872" s="94"/>
      <c r="G872" s="94"/>
      <c r="H872" s="94"/>
      <c r="I872" s="94"/>
      <c r="J872" s="94"/>
      <c r="K872" s="94"/>
    </row>
    <row r="873" spans="2:11">
      <c r="B873" s="94"/>
      <c r="C873" s="94"/>
      <c r="D873" s="94"/>
      <c r="E873" s="94"/>
      <c r="F873" s="94"/>
      <c r="G873" s="94"/>
      <c r="H873" s="94"/>
      <c r="I873" s="94"/>
      <c r="J873" s="94"/>
      <c r="K873" s="94"/>
    </row>
    <row r="874" spans="2:11">
      <c r="B874" s="94"/>
      <c r="C874" s="94"/>
      <c r="D874" s="94"/>
      <c r="E874" s="94"/>
      <c r="F874" s="94"/>
      <c r="G874" s="94"/>
      <c r="H874" s="94"/>
      <c r="I874" s="94"/>
      <c r="J874" s="94"/>
      <c r="K874" s="94"/>
    </row>
    <row r="875" spans="2:11">
      <c r="B875" s="94"/>
      <c r="C875" s="94"/>
      <c r="D875" s="94"/>
      <c r="E875" s="94"/>
      <c r="F875" s="94"/>
      <c r="G875" s="94"/>
      <c r="H875" s="94"/>
      <c r="I875" s="94"/>
      <c r="J875" s="94"/>
      <c r="K875" s="94"/>
    </row>
    <row r="876" spans="2:11">
      <c r="B876" s="94"/>
      <c r="C876" s="94"/>
      <c r="D876" s="94"/>
      <c r="E876" s="94"/>
      <c r="F876" s="94"/>
      <c r="G876" s="94"/>
      <c r="H876" s="94"/>
      <c r="I876" s="94"/>
      <c r="J876" s="94"/>
      <c r="K876" s="94"/>
    </row>
    <row r="877" spans="2:11">
      <c r="B877" s="94"/>
      <c r="C877" s="94"/>
      <c r="D877" s="94"/>
      <c r="E877" s="94"/>
      <c r="F877" s="94"/>
      <c r="G877" s="94"/>
      <c r="H877" s="94"/>
      <c r="I877" s="94"/>
      <c r="J877" s="94"/>
      <c r="K877" s="94"/>
    </row>
    <row r="878" spans="2:11">
      <c r="B878" s="94"/>
      <c r="C878" s="94"/>
      <c r="D878" s="94"/>
      <c r="E878" s="94"/>
      <c r="F878" s="94"/>
      <c r="G878" s="94"/>
      <c r="H878" s="94"/>
      <c r="I878" s="94"/>
      <c r="J878" s="94"/>
      <c r="K878" s="94"/>
    </row>
    <row r="879" spans="2:11">
      <c r="B879" s="94"/>
      <c r="C879" s="94"/>
      <c r="D879" s="94"/>
      <c r="E879" s="94"/>
      <c r="F879" s="94"/>
      <c r="G879" s="94"/>
      <c r="H879" s="94"/>
      <c r="I879" s="94"/>
      <c r="J879" s="94"/>
      <c r="K879" s="94"/>
    </row>
    <row r="880" spans="2:11">
      <c r="B880" s="94"/>
      <c r="C880" s="94"/>
      <c r="D880" s="94"/>
      <c r="E880" s="94"/>
      <c r="F880" s="94"/>
      <c r="G880" s="94"/>
      <c r="H880" s="94"/>
      <c r="I880" s="94"/>
      <c r="J880" s="94"/>
      <c r="K880" s="94"/>
    </row>
    <row r="881" spans="2:11">
      <c r="B881" s="94"/>
      <c r="C881" s="94"/>
      <c r="D881" s="94"/>
      <c r="E881" s="94"/>
      <c r="F881" s="94"/>
      <c r="G881" s="94"/>
      <c r="H881" s="94"/>
      <c r="I881" s="94"/>
      <c r="J881" s="94"/>
      <c r="K881" s="94"/>
    </row>
    <row r="882" spans="2:11">
      <c r="B882" s="94"/>
      <c r="C882" s="94"/>
      <c r="D882" s="94"/>
      <c r="E882" s="94"/>
      <c r="F882" s="94"/>
      <c r="G882" s="94"/>
      <c r="H882" s="94"/>
      <c r="I882" s="94"/>
      <c r="J882" s="94"/>
      <c r="K882" s="94"/>
    </row>
    <row r="883" spans="2:11">
      <c r="B883" s="94"/>
      <c r="C883" s="94"/>
      <c r="D883" s="94"/>
      <c r="E883" s="94"/>
      <c r="F883" s="94"/>
      <c r="G883" s="94"/>
      <c r="H883" s="94"/>
      <c r="I883" s="94"/>
      <c r="J883" s="94"/>
      <c r="K883" s="94"/>
    </row>
    <row r="884" spans="2:11">
      <c r="B884" s="94"/>
      <c r="C884" s="94"/>
      <c r="D884" s="94"/>
      <c r="E884" s="94"/>
      <c r="F884" s="94"/>
      <c r="G884" s="94"/>
      <c r="H884" s="94"/>
      <c r="I884" s="94"/>
      <c r="J884" s="94"/>
      <c r="K884" s="94"/>
    </row>
    <row r="885" spans="2:11">
      <c r="B885" s="94"/>
      <c r="C885" s="94"/>
      <c r="D885" s="94"/>
      <c r="E885" s="94"/>
      <c r="F885" s="94"/>
      <c r="G885" s="94"/>
      <c r="H885" s="94"/>
      <c r="I885" s="94"/>
      <c r="J885" s="94"/>
      <c r="K885" s="94"/>
    </row>
    <row r="886" spans="2:11">
      <c r="B886" s="94"/>
      <c r="C886" s="94"/>
      <c r="D886" s="94"/>
      <c r="E886" s="94"/>
      <c r="F886" s="94"/>
      <c r="G886" s="94"/>
      <c r="H886" s="94"/>
      <c r="I886" s="94"/>
      <c r="J886" s="94"/>
      <c r="K886" s="94"/>
    </row>
    <row r="887" spans="2:11">
      <c r="B887" s="94"/>
      <c r="C887" s="94"/>
      <c r="D887" s="94"/>
      <c r="E887" s="94"/>
      <c r="F887" s="94"/>
      <c r="G887" s="94"/>
      <c r="H887" s="94"/>
      <c r="I887" s="94"/>
      <c r="J887" s="94"/>
      <c r="K887" s="94"/>
    </row>
    <row r="888" spans="2:11">
      <c r="B888" s="94"/>
      <c r="C888" s="94"/>
      <c r="D888" s="94"/>
      <c r="E888" s="94"/>
      <c r="F888" s="94"/>
      <c r="G888" s="94"/>
      <c r="H888" s="94"/>
      <c r="I888" s="94"/>
      <c r="J888" s="94"/>
      <c r="K888" s="94"/>
    </row>
    <row r="889" spans="2:11">
      <c r="B889" s="94"/>
      <c r="C889" s="94"/>
      <c r="D889" s="94"/>
      <c r="E889" s="94"/>
      <c r="F889" s="94"/>
      <c r="G889" s="94"/>
      <c r="H889" s="94"/>
      <c r="I889" s="94"/>
      <c r="J889" s="94"/>
      <c r="K889" s="94"/>
    </row>
    <row r="890" spans="2:11">
      <c r="B890" s="94"/>
      <c r="C890" s="94"/>
      <c r="D890" s="94"/>
      <c r="E890" s="94"/>
      <c r="F890" s="94"/>
      <c r="G890" s="94"/>
      <c r="H890" s="94"/>
      <c r="I890" s="94"/>
      <c r="J890" s="94"/>
      <c r="K890" s="94"/>
    </row>
    <row r="891" spans="2:11">
      <c r="B891" s="94"/>
      <c r="C891" s="94"/>
      <c r="D891" s="94"/>
      <c r="E891" s="94"/>
      <c r="F891" s="94"/>
      <c r="G891" s="94"/>
      <c r="H891" s="94"/>
      <c r="I891" s="94"/>
      <c r="J891" s="94"/>
      <c r="K891" s="94"/>
    </row>
    <row r="892" spans="2:11">
      <c r="B892" s="94"/>
      <c r="C892" s="94"/>
      <c r="D892" s="94"/>
      <c r="E892" s="94"/>
      <c r="F892" s="94"/>
      <c r="G892" s="94"/>
      <c r="H892" s="94"/>
      <c r="I892" s="94"/>
      <c r="J892" s="94"/>
      <c r="K892" s="94"/>
    </row>
    <row r="893" spans="2:11">
      <c r="B893" s="94"/>
      <c r="C893" s="94"/>
      <c r="D893" s="94"/>
      <c r="E893" s="94"/>
      <c r="F893" s="94"/>
      <c r="G893" s="94"/>
      <c r="H893" s="94"/>
      <c r="I893" s="94"/>
      <c r="J893" s="94"/>
      <c r="K893" s="94"/>
    </row>
    <row r="894" spans="2:11">
      <c r="B894" s="94"/>
      <c r="C894" s="94"/>
      <c r="D894" s="94"/>
      <c r="E894" s="94"/>
      <c r="F894" s="94"/>
      <c r="G894" s="94"/>
      <c r="H894" s="94"/>
      <c r="I894" s="94"/>
      <c r="J894" s="94"/>
      <c r="K894" s="94"/>
    </row>
    <row r="895" spans="2:11">
      <c r="B895" s="94"/>
      <c r="C895" s="94"/>
      <c r="D895" s="94"/>
      <c r="E895" s="94"/>
      <c r="F895" s="94"/>
      <c r="G895" s="94"/>
      <c r="H895" s="94"/>
      <c r="I895" s="94"/>
      <c r="J895" s="94"/>
      <c r="K895" s="94"/>
    </row>
    <row r="896" spans="2:11">
      <c r="B896" s="94"/>
      <c r="C896" s="94"/>
      <c r="D896" s="94"/>
      <c r="E896" s="94"/>
      <c r="F896" s="94"/>
      <c r="G896" s="94"/>
      <c r="H896" s="94"/>
      <c r="I896" s="94"/>
      <c r="J896" s="94"/>
      <c r="K896" s="94"/>
    </row>
    <row r="897" spans="2:11">
      <c r="B897" s="94"/>
      <c r="C897" s="94"/>
      <c r="D897" s="94"/>
      <c r="E897" s="94"/>
      <c r="F897" s="94"/>
      <c r="G897" s="94"/>
      <c r="H897" s="94"/>
      <c r="I897" s="94"/>
      <c r="J897" s="94"/>
      <c r="K897" s="94"/>
    </row>
    <row r="898" spans="2:11">
      <c r="B898" s="94"/>
      <c r="C898" s="94"/>
      <c r="D898" s="94"/>
      <c r="E898" s="94"/>
      <c r="F898" s="94"/>
      <c r="G898" s="94"/>
      <c r="H898" s="94"/>
      <c r="I898" s="94"/>
      <c r="J898" s="94"/>
      <c r="K898" s="94"/>
    </row>
    <row r="899" spans="2:11">
      <c r="B899" s="94"/>
      <c r="C899" s="94"/>
      <c r="D899" s="94"/>
      <c r="E899" s="94"/>
      <c r="F899" s="94"/>
      <c r="G899" s="94"/>
      <c r="H899" s="94"/>
      <c r="I899" s="94"/>
      <c r="J899" s="94"/>
      <c r="K899" s="94"/>
    </row>
    <row r="900" spans="2:11">
      <c r="B900" s="94"/>
      <c r="C900" s="94"/>
      <c r="D900" s="94"/>
      <c r="E900" s="94"/>
      <c r="F900" s="94"/>
      <c r="G900" s="94"/>
      <c r="H900" s="94"/>
      <c r="I900" s="94"/>
      <c r="J900" s="94"/>
      <c r="K900" s="94"/>
    </row>
    <row r="901" spans="2:11">
      <c r="B901" s="94"/>
      <c r="C901" s="94"/>
      <c r="D901" s="94"/>
      <c r="E901" s="94"/>
      <c r="F901" s="94"/>
      <c r="G901" s="94"/>
      <c r="H901" s="94"/>
      <c r="I901" s="94"/>
      <c r="J901" s="94"/>
      <c r="K901" s="94"/>
    </row>
    <row r="902" spans="2:11">
      <c r="B902" s="94"/>
      <c r="C902" s="94"/>
      <c r="D902" s="94"/>
      <c r="E902" s="94"/>
      <c r="F902" s="94"/>
      <c r="G902" s="94"/>
      <c r="H902" s="94"/>
      <c r="I902" s="94"/>
      <c r="J902" s="94"/>
      <c r="K902" s="94"/>
    </row>
    <row r="903" spans="2:11">
      <c r="B903" s="94"/>
      <c r="C903" s="94"/>
      <c r="D903" s="94"/>
      <c r="E903" s="94"/>
      <c r="F903" s="94"/>
      <c r="G903" s="94"/>
      <c r="H903" s="94"/>
      <c r="I903" s="94"/>
      <c r="J903" s="94"/>
      <c r="K903" s="94"/>
    </row>
    <row r="904" spans="2:11">
      <c r="B904" s="94"/>
      <c r="C904" s="94"/>
      <c r="D904" s="94"/>
      <c r="E904" s="94"/>
      <c r="F904" s="94"/>
      <c r="G904" s="94"/>
      <c r="H904" s="94"/>
      <c r="I904" s="94"/>
      <c r="J904" s="94"/>
      <c r="K904" s="94"/>
    </row>
    <row r="905" spans="2:11">
      <c r="B905" s="94"/>
      <c r="C905" s="94"/>
      <c r="D905" s="94"/>
      <c r="E905" s="94"/>
      <c r="F905" s="94"/>
      <c r="G905" s="94"/>
      <c r="H905" s="94"/>
      <c r="I905" s="94"/>
      <c r="J905" s="94"/>
      <c r="K905" s="94"/>
    </row>
    <row r="906" spans="2:11">
      <c r="B906" s="94"/>
      <c r="C906" s="94"/>
      <c r="D906" s="94"/>
      <c r="E906" s="94"/>
      <c r="F906" s="94"/>
      <c r="G906" s="94"/>
      <c r="H906" s="94"/>
      <c r="I906" s="94"/>
      <c r="J906" s="94"/>
      <c r="K906" s="94"/>
    </row>
    <row r="907" spans="2:11">
      <c r="B907" s="94"/>
      <c r="C907" s="94"/>
      <c r="D907" s="94"/>
      <c r="E907" s="94"/>
      <c r="F907" s="94"/>
      <c r="G907" s="94"/>
      <c r="H907" s="94"/>
      <c r="I907" s="94"/>
      <c r="J907" s="94"/>
      <c r="K907" s="94"/>
    </row>
    <row r="908" spans="2:11">
      <c r="B908" s="94"/>
      <c r="C908" s="94"/>
      <c r="D908" s="94"/>
      <c r="E908" s="94"/>
      <c r="F908" s="94"/>
      <c r="G908" s="94"/>
      <c r="H908" s="94"/>
      <c r="I908" s="94"/>
      <c r="J908" s="94"/>
      <c r="K908" s="94"/>
    </row>
    <row r="909" spans="2:11">
      <c r="B909" s="94"/>
      <c r="C909" s="94"/>
      <c r="D909" s="94"/>
      <c r="E909" s="94"/>
      <c r="F909" s="94"/>
      <c r="G909" s="94"/>
      <c r="H909" s="94"/>
      <c r="I909" s="94"/>
      <c r="J909" s="94"/>
      <c r="K909" s="94"/>
    </row>
    <row r="910" spans="2:11">
      <c r="B910" s="94"/>
      <c r="C910" s="94"/>
      <c r="D910" s="94"/>
      <c r="E910" s="94"/>
      <c r="F910" s="94"/>
      <c r="G910" s="94"/>
      <c r="H910" s="94"/>
      <c r="I910" s="94"/>
      <c r="J910" s="94"/>
      <c r="K910" s="94"/>
    </row>
    <row r="911" spans="2:11">
      <c r="B911" s="94"/>
      <c r="C911" s="94"/>
      <c r="D911" s="94"/>
      <c r="E911" s="94"/>
      <c r="F911" s="94"/>
      <c r="G911" s="94"/>
      <c r="H911" s="94"/>
      <c r="I911" s="94"/>
      <c r="J911" s="94"/>
      <c r="K911" s="94"/>
    </row>
    <row r="912" spans="2:11">
      <c r="B912" s="94"/>
      <c r="C912" s="94"/>
      <c r="D912" s="94"/>
      <c r="E912" s="94"/>
      <c r="F912" s="94"/>
      <c r="G912" s="94"/>
      <c r="H912" s="94"/>
      <c r="I912" s="94"/>
      <c r="J912" s="94"/>
      <c r="K912" s="94"/>
    </row>
    <row r="913" spans="2:11">
      <c r="B913" s="94"/>
      <c r="C913" s="94"/>
      <c r="D913" s="94"/>
      <c r="E913" s="94"/>
      <c r="F913" s="94"/>
      <c r="G913" s="94"/>
      <c r="H913" s="94"/>
      <c r="I913" s="94"/>
      <c r="J913" s="94"/>
      <c r="K913" s="94"/>
    </row>
    <row r="914" spans="2:11">
      <c r="B914" s="94"/>
      <c r="C914" s="94"/>
      <c r="D914" s="94"/>
      <c r="E914" s="94"/>
      <c r="F914" s="94"/>
      <c r="G914" s="94"/>
      <c r="H914" s="94"/>
      <c r="I914" s="94"/>
      <c r="J914" s="94"/>
      <c r="K914" s="94"/>
    </row>
    <row r="915" spans="2:11">
      <c r="B915" s="94"/>
      <c r="C915" s="94"/>
      <c r="D915" s="94"/>
      <c r="E915" s="94"/>
      <c r="F915" s="94"/>
      <c r="G915" s="94"/>
      <c r="H915" s="94"/>
      <c r="I915" s="94"/>
      <c r="J915" s="94"/>
      <c r="K915" s="94"/>
    </row>
    <row r="916" spans="2:11">
      <c r="B916" s="94"/>
      <c r="C916" s="94"/>
      <c r="D916" s="94"/>
      <c r="E916" s="94"/>
      <c r="F916" s="94"/>
      <c r="G916" s="94"/>
      <c r="H916" s="94"/>
      <c r="I916" s="94"/>
      <c r="J916" s="94"/>
      <c r="K916" s="94"/>
    </row>
    <row r="917" spans="2:11">
      <c r="B917" s="94"/>
      <c r="C917" s="94"/>
      <c r="D917" s="94"/>
      <c r="E917" s="94"/>
      <c r="F917" s="94"/>
      <c r="G917" s="94"/>
      <c r="H917" s="94"/>
      <c r="I917" s="94"/>
      <c r="J917" s="94"/>
      <c r="K917" s="94"/>
    </row>
    <row r="918" spans="2:11">
      <c r="B918" s="94"/>
      <c r="C918" s="94"/>
      <c r="D918" s="94"/>
      <c r="E918" s="94"/>
      <c r="F918" s="94"/>
      <c r="G918" s="94"/>
      <c r="H918" s="94"/>
      <c r="I918" s="94"/>
      <c r="J918" s="94"/>
      <c r="K918" s="94"/>
    </row>
    <row r="919" spans="2:11">
      <c r="B919" s="94"/>
      <c r="C919" s="94"/>
      <c r="D919" s="94"/>
      <c r="E919" s="94"/>
      <c r="F919" s="94"/>
      <c r="G919" s="94"/>
      <c r="H919" s="94"/>
      <c r="I919" s="94"/>
      <c r="J919" s="94"/>
      <c r="K919" s="94"/>
    </row>
    <row r="920" spans="2:11">
      <c r="B920" s="94"/>
      <c r="C920" s="94"/>
      <c r="D920" s="94"/>
      <c r="E920" s="94"/>
      <c r="F920" s="94"/>
      <c r="G920" s="94"/>
      <c r="H920" s="94"/>
      <c r="I920" s="94"/>
      <c r="J920" s="94"/>
      <c r="K920" s="94"/>
    </row>
    <row r="921" spans="2:11">
      <c r="B921" s="94"/>
      <c r="C921" s="94"/>
      <c r="D921" s="94"/>
      <c r="E921" s="94"/>
      <c r="F921" s="94"/>
      <c r="G921" s="94"/>
      <c r="H921" s="94"/>
      <c r="I921" s="94"/>
      <c r="J921" s="94"/>
      <c r="K921" s="94"/>
    </row>
    <row r="922" spans="2:11">
      <c r="B922" s="94"/>
      <c r="C922" s="94"/>
      <c r="D922" s="94"/>
      <c r="E922" s="94"/>
      <c r="F922" s="94"/>
      <c r="G922" s="94"/>
      <c r="H922" s="94"/>
      <c r="I922" s="94"/>
      <c r="J922" s="94"/>
      <c r="K922" s="94"/>
    </row>
    <row r="923" spans="2:11">
      <c r="B923" s="94"/>
      <c r="C923" s="94"/>
      <c r="D923" s="94"/>
      <c r="E923" s="94"/>
      <c r="F923" s="94"/>
      <c r="G923" s="94"/>
      <c r="H923" s="94"/>
      <c r="I923" s="94"/>
      <c r="J923" s="94"/>
      <c r="K923" s="94"/>
    </row>
    <row r="924" spans="2:11">
      <c r="B924" s="94"/>
      <c r="C924" s="94"/>
      <c r="D924" s="94"/>
      <c r="E924" s="94"/>
      <c r="F924" s="94"/>
      <c r="G924" s="94"/>
      <c r="H924" s="94"/>
      <c r="I924" s="94"/>
      <c r="J924" s="94"/>
      <c r="K924" s="94"/>
    </row>
    <row r="925" spans="2:11">
      <c r="B925" s="94"/>
      <c r="C925" s="94"/>
      <c r="D925" s="94"/>
      <c r="E925" s="94"/>
      <c r="F925" s="94"/>
      <c r="G925" s="94"/>
      <c r="H925" s="94"/>
      <c r="I925" s="94"/>
      <c r="J925" s="94"/>
      <c r="K925" s="94"/>
    </row>
    <row r="926" spans="2:11">
      <c r="B926" s="94"/>
      <c r="C926" s="94"/>
      <c r="D926" s="94"/>
      <c r="E926" s="94"/>
      <c r="F926" s="94"/>
      <c r="G926" s="94"/>
      <c r="H926" s="94"/>
      <c r="I926" s="94"/>
      <c r="J926" s="94"/>
      <c r="K926" s="94"/>
    </row>
    <row r="927" spans="2:11">
      <c r="B927" s="94"/>
      <c r="C927" s="94"/>
      <c r="D927" s="94"/>
      <c r="E927" s="94"/>
      <c r="F927" s="94"/>
      <c r="G927" s="94"/>
      <c r="H927" s="94"/>
      <c r="I927" s="94"/>
      <c r="J927" s="94"/>
      <c r="K927" s="94"/>
    </row>
    <row r="928" spans="2:11">
      <c r="B928" s="94"/>
      <c r="C928" s="94"/>
      <c r="D928" s="94"/>
      <c r="E928" s="94"/>
      <c r="F928" s="94"/>
      <c r="G928" s="94"/>
      <c r="H928" s="94"/>
      <c r="I928" s="94"/>
      <c r="J928" s="94"/>
      <c r="K928" s="94"/>
    </row>
    <row r="929" spans="2:11">
      <c r="B929" s="94"/>
      <c r="C929" s="94"/>
      <c r="D929" s="94"/>
      <c r="E929" s="94"/>
      <c r="F929" s="94"/>
      <c r="G929" s="94"/>
      <c r="H929" s="94"/>
      <c r="I929" s="94"/>
      <c r="J929" s="94"/>
      <c r="K929" s="94"/>
    </row>
    <row r="930" spans="2:11">
      <c r="B930" s="94"/>
      <c r="C930" s="94"/>
      <c r="D930" s="94"/>
      <c r="E930" s="94"/>
      <c r="F930" s="94"/>
      <c r="G930" s="94"/>
      <c r="H930" s="94"/>
      <c r="I930" s="94"/>
      <c r="J930" s="94"/>
      <c r="K930" s="94"/>
    </row>
    <row r="931" spans="2:11">
      <c r="B931" s="94"/>
      <c r="C931" s="94"/>
      <c r="D931" s="94"/>
      <c r="E931" s="94"/>
      <c r="F931" s="94"/>
      <c r="G931" s="94"/>
      <c r="H931" s="94"/>
      <c r="I931" s="94"/>
      <c r="J931" s="94"/>
      <c r="K931" s="94"/>
    </row>
    <row r="932" spans="2:11">
      <c r="B932" s="94"/>
      <c r="C932" s="94"/>
      <c r="D932" s="94"/>
      <c r="E932" s="94"/>
      <c r="F932" s="94"/>
      <c r="G932" s="94"/>
      <c r="H932" s="94"/>
      <c r="I932" s="94"/>
      <c r="J932" s="94"/>
      <c r="K932" s="94"/>
    </row>
    <row r="933" spans="2:11">
      <c r="B933" s="94"/>
      <c r="C933" s="94"/>
      <c r="D933" s="94"/>
      <c r="E933" s="94"/>
      <c r="F933" s="94"/>
      <c r="G933" s="94"/>
      <c r="H933" s="94"/>
      <c r="I933" s="94"/>
      <c r="J933" s="94"/>
      <c r="K933" s="94"/>
    </row>
    <row r="934" spans="2:11">
      <c r="B934" s="94"/>
      <c r="C934" s="94"/>
      <c r="D934" s="94"/>
      <c r="E934" s="94"/>
      <c r="F934" s="94"/>
      <c r="G934" s="94"/>
      <c r="H934" s="94"/>
      <c r="I934" s="94"/>
      <c r="J934" s="94"/>
      <c r="K934" s="94"/>
    </row>
    <row r="935" spans="2:11">
      <c r="B935" s="94"/>
      <c r="C935" s="94"/>
      <c r="D935" s="94"/>
      <c r="E935" s="94"/>
      <c r="F935" s="94"/>
      <c r="G935" s="94"/>
      <c r="H935" s="94"/>
      <c r="I935" s="94"/>
      <c r="J935" s="94"/>
      <c r="K935" s="94"/>
    </row>
    <row r="936" spans="2:11">
      <c r="B936" s="94"/>
      <c r="C936" s="94"/>
      <c r="D936" s="94"/>
      <c r="E936" s="94"/>
      <c r="F936" s="94"/>
      <c r="G936" s="94"/>
      <c r="H936" s="94"/>
      <c r="I936" s="94"/>
      <c r="J936" s="94"/>
      <c r="K936" s="94"/>
    </row>
    <row r="937" spans="2:11">
      <c r="B937" s="94"/>
      <c r="C937" s="94"/>
      <c r="D937" s="94"/>
      <c r="E937" s="94"/>
      <c r="F937" s="94"/>
      <c r="G937" s="94"/>
      <c r="H937" s="94"/>
      <c r="I937" s="94"/>
      <c r="J937" s="94"/>
      <c r="K937" s="94"/>
    </row>
    <row r="938" spans="2:11">
      <c r="B938" s="94"/>
      <c r="C938" s="94"/>
      <c r="D938" s="94"/>
      <c r="E938" s="94"/>
      <c r="F938" s="94"/>
      <c r="G938" s="94"/>
      <c r="H938" s="94"/>
      <c r="I938" s="94"/>
      <c r="J938" s="94"/>
      <c r="K938" s="94"/>
    </row>
    <row r="939" spans="2:11">
      <c r="B939" s="94"/>
      <c r="C939" s="94"/>
      <c r="D939" s="94"/>
      <c r="E939" s="94"/>
      <c r="F939" s="94"/>
      <c r="G939" s="94"/>
      <c r="H939" s="94"/>
      <c r="I939" s="94"/>
      <c r="J939" s="94"/>
      <c r="K939" s="94"/>
    </row>
    <row r="940" spans="2:11">
      <c r="B940" s="94"/>
      <c r="C940" s="94"/>
      <c r="D940" s="94"/>
      <c r="E940" s="94"/>
      <c r="F940" s="94"/>
      <c r="G940" s="94"/>
      <c r="H940" s="94"/>
      <c r="I940" s="94"/>
      <c r="J940" s="94"/>
      <c r="K940" s="94"/>
    </row>
    <row r="941" spans="2:11">
      <c r="B941" s="94"/>
      <c r="C941" s="94"/>
      <c r="D941" s="94"/>
      <c r="E941" s="94"/>
      <c r="F941" s="94"/>
      <c r="G941" s="94"/>
      <c r="H941" s="94"/>
      <c r="I941" s="94"/>
      <c r="J941" s="94"/>
      <c r="K941" s="94"/>
    </row>
    <row r="942" spans="2:11">
      <c r="B942" s="94"/>
      <c r="C942" s="94"/>
      <c r="D942" s="94"/>
      <c r="E942" s="94"/>
      <c r="F942" s="94"/>
      <c r="G942" s="94"/>
      <c r="H942" s="94"/>
      <c r="I942" s="94"/>
      <c r="J942" s="94"/>
      <c r="K942" s="94"/>
    </row>
    <row r="943" spans="2:11">
      <c r="B943" s="94"/>
      <c r="C943" s="94"/>
      <c r="D943" s="94"/>
      <c r="E943" s="94"/>
      <c r="F943" s="94"/>
      <c r="G943" s="94"/>
      <c r="H943" s="94"/>
      <c r="I943" s="94"/>
      <c r="J943" s="94"/>
      <c r="K943" s="94"/>
    </row>
    <row r="944" spans="2:11">
      <c r="B944" s="94"/>
      <c r="C944" s="94"/>
      <c r="D944" s="94"/>
      <c r="E944" s="94"/>
      <c r="F944" s="94"/>
      <c r="G944" s="94"/>
      <c r="H944" s="94"/>
      <c r="I944" s="94"/>
      <c r="J944" s="94"/>
      <c r="K944" s="94"/>
    </row>
    <row r="945" spans="2:11">
      <c r="B945" s="94"/>
      <c r="C945" s="94"/>
      <c r="D945" s="94"/>
      <c r="E945" s="94"/>
      <c r="F945" s="94"/>
      <c r="G945" s="94"/>
      <c r="H945" s="94"/>
      <c r="I945" s="94"/>
      <c r="J945" s="94"/>
      <c r="K945" s="94"/>
    </row>
    <row r="946" spans="2:11">
      <c r="B946" s="94"/>
      <c r="C946" s="94"/>
      <c r="D946" s="94"/>
      <c r="E946" s="94"/>
      <c r="F946" s="94"/>
      <c r="G946" s="94"/>
      <c r="H946" s="94"/>
      <c r="I946" s="94"/>
      <c r="J946" s="94"/>
      <c r="K946" s="94"/>
    </row>
    <row r="947" spans="2:11">
      <c r="B947" s="94"/>
      <c r="C947" s="94"/>
      <c r="D947" s="94"/>
      <c r="E947" s="94"/>
      <c r="F947" s="94"/>
      <c r="G947" s="94"/>
      <c r="H947" s="94"/>
      <c r="I947" s="94"/>
      <c r="J947" s="94"/>
      <c r="K947" s="94"/>
    </row>
    <row r="948" spans="2:11">
      <c r="B948" s="94"/>
      <c r="C948" s="94"/>
      <c r="D948" s="94"/>
      <c r="E948" s="94"/>
      <c r="F948" s="94"/>
      <c r="G948" s="94"/>
      <c r="H948" s="94"/>
      <c r="I948" s="94"/>
      <c r="J948" s="94"/>
      <c r="K948" s="94"/>
    </row>
    <row r="949" spans="2:11">
      <c r="B949" s="94"/>
      <c r="C949" s="94"/>
      <c r="D949" s="94"/>
      <c r="E949" s="94"/>
      <c r="F949" s="94"/>
      <c r="G949" s="94"/>
      <c r="H949" s="94"/>
      <c r="I949" s="94"/>
      <c r="J949" s="94"/>
      <c r="K949" s="94"/>
    </row>
    <row r="950" spans="2:11">
      <c r="B950" s="94"/>
      <c r="C950" s="94"/>
      <c r="D950" s="94"/>
      <c r="E950" s="94"/>
      <c r="F950" s="94"/>
      <c r="G950" s="94"/>
      <c r="H950" s="94"/>
      <c r="I950" s="94"/>
      <c r="J950" s="94"/>
      <c r="K950" s="94"/>
    </row>
    <row r="951" spans="2:11">
      <c r="B951" s="94"/>
      <c r="C951" s="94"/>
      <c r="D951" s="94"/>
      <c r="E951" s="94"/>
      <c r="F951" s="94"/>
      <c r="G951" s="94"/>
      <c r="H951" s="94"/>
      <c r="I951" s="94"/>
      <c r="J951" s="94"/>
      <c r="K951" s="94"/>
    </row>
    <row r="952" spans="2:11">
      <c r="B952" s="94"/>
      <c r="C952" s="94"/>
      <c r="D952" s="94"/>
      <c r="E952" s="94"/>
      <c r="F952" s="94"/>
      <c r="G952" s="94"/>
      <c r="H952" s="94"/>
      <c r="I952" s="94"/>
      <c r="J952" s="94"/>
      <c r="K952" s="94"/>
    </row>
    <row r="953" spans="2:11">
      <c r="B953" s="94"/>
      <c r="C953" s="94"/>
      <c r="D953" s="94"/>
      <c r="E953" s="94"/>
      <c r="F953" s="94"/>
      <c r="G953" s="94"/>
      <c r="H953" s="94"/>
      <c r="I953" s="94"/>
      <c r="J953" s="94"/>
      <c r="K953" s="94"/>
    </row>
    <row r="954" spans="2:11">
      <c r="B954" s="94"/>
      <c r="C954" s="94"/>
      <c r="D954" s="94"/>
      <c r="E954" s="94"/>
      <c r="F954" s="94"/>
      <c r="G954" s="94"/>
      <c r="H954" s="94"/>
      <c r="I954" s="94"/>
      <c r="J954" s="94"/>
      <c r="K954" s="94"/>
    </row>
    <row r="955" spans="2:11">
      <c r="B955" s="94"/>
      <c r="C955" s="94"/>
      <c r="D955" s="94"/>
      <c r="E955" s="94"/>
      <c r="F955" s="94"/>
      <c r="G955" s="94"/>
      <c r="H955" s="94"/>
      <c r="I955" s="94"/>
      <c r="J955" s="94"/>
      <c r="K955" s="94"/>
    </row>
    <row r="956" spans="2:11">
      <c r="B956" s="94"/>
      <c r="C956" s="94"/>
      <c r="D956" s="94"/>
      <c r="E956" s="94"/>
      <c r="F956" s="94"/>
      <c r="G956" s="94"/>
      <c r="H956" s="94"/>
      <c r="I956" s="94"/>
      <c r="J956" s="94"/>
      <c r="K956" s="94"/>
    </row>
    <row r="957" spans="2:11">
      <c r="B957" s="94"/>
      <c r="C957" s="94"/>
      <c r="D957" s="94"/>
      <c r="E957" s="94"/>
      <c r="F957" s="94"/>
      <c r="G957" s="94"/>
      <c r="H957" s="94"/>
      <c r="I957" s="94"/>
      <c r="J957" s="94"/>
      <c r="K957" s="94"/>
    </row>
    <row r="958" spans="2:11">
      <c r="B958" s="94"/>
      <c r="C958" s="94"/>
      <c r="D958" s="94"/>
      <c r="E958" s="94"/>
      <c r="F958" s="94"/>
      <c r="G958" s="94"/>
      <c r="H958" s="94"/>
      <c r="I958" s="94"/>
      <c r="J958" s="94"/>
      <c r="K958" s="94"/>
    </row>
    <row r="959" spans="2:11">
      <c r="B959" s="94"/>
      <c r="C959" s="94"/>
      <c r="D959" s="94"/>
      <c r="E959" s="94"/>
      <c r="F959" s="94"/>
      <c r="G959" s="94"/>
      <c r="H959" s="94"/>
      <c r="I959" s="94"/>
      <c r="J959" s="94"/>
      <c r="K959" s="94"/>
    </row>
    <row r="960" spans="2:11">
      <c r="B960" s="94"/>
      <c r="C960" s="94"/>
      <c r="D960" s="94"/>
      <c r="E960" s="94"/>
      <c r="F960" s="94"/>
      <c r="G960" s="94"/>
      <c r="H960" s="94"/>
      <c r="I960" s="94"/>
      <c r="J960" s="94"/>
      <c r="K960" s="94"/>
    </row>
    <row r="961" spans="2:11">
      <c r="B961" s="94"/>
      <c r="C961" s="94"/>
      <c r="D961" s="94"/>
      <c r="E961" s="94"/>
      <c r="F961" s="94"/>
      <c r="G961" s="94"/>
      <c r="H961" s="94"/>
      <c r="I961" s="94"/>
      <c r="J961" s="94"/>
      <c r="K961" s="94"/>
    </row>
    <row r="962" spans="2:11">
      <c r="B962" s="94"/>
      <c r="C962" s="94"/>
      <c r="D962" s="94"/>
      <c r="E962" s="94"/>
      <c r="F962" s="94"/>
      <c r="G962" s="94"/>
      <c r="H962" s="94"/>
      <c r="I962" s="94"/>
      <c r="J962" s="94"/>
      <c r="K962" s="94"/>
    </row>
    <row r="963" spans="2:11">
      <c r="B963" s="94"/>
      <c r="C963" s="94"/>
      <c r="D963" s="94"/>
      <c r="E963" s="94"/>
      <c r="F963" s="94"/>
      <c r="G963" s="94"/>
      <c r="H963" s="94"/>
      <c r="I963" s="94"/>
      <c r="J963" s="94"/>
      <c r="K963" s="94"/>
    </row>
    <row r="964" spans="2:11">
      <c r="B964" s="94"/>
      <c r="C964" s="94"/>
      <c r="D964" s="94"/>
      <c r="E964" s="94"/>
      <c r="F964" s="94"/>
      <c r="G964" s="94"/>
      <c r="H964" s="94"/>
      <c r="I964" s="94"/>
      <c r="J964" s="94"/>
      <c r="K964" s="94"/>
    </row>
    <row r="965" spans="2:11">
      <c r="B965" s="94"/>
      <c r="C965" s="94"/>
      <c r="D965" s="94"/>
      <c r="E965" s="94"/>
      <c r="F965" s="94"/>
      <c r="G965" s="94"/>
      <c r="H965" s="94"/>
      <c r="I965" s="94"/>
      <c r="J965" s="94"/>
      <c r="K965" s="94"/>
    </row>
    <row r="966" spans="2:11">
      <c r="B966" s="94"/>
      <c r="C966" s="94"/>
      <c r="D966" s="94"/>
      <c r="E966" s="94"/>
      <c r="F966" s="94"/>
      <c r="G966" s="94"/>
      <c r="H966" s="94"/>
      <c r="I966" s="94"/>
      <c r="J966" s="94"/>
      <c r="K966" s="94"/>
    </row>
    <row r="967" spans="2:11">
      <c r="B967" s="94"/>
      <c r="C967" s="94"/>
      <c r="D967" s="94"/>
      <c r="E967" s="94"/>
      <c r="F967" s="94"/>
      <c r="G967" s="94"/>
      <c r="H967" s="94"/>
      <c r="I967" s="94"/>
      <c r="J967" s="94"/>
      <c r="K967" s="94"/>
    </row>
    <row r="968" spans="2:11">
      <c r="B968" s="94"/>
      <c r="C968" s="94"/>
      <c r="D968" s="94"/>
      <c r="E968" s="94"/>
      <c r="F968" s="94"/>
      <c r="G968" s="94"/>
      <c r="H968" s="94"/>
      <c r="I968" s="94"/>
      <c r="J968" s="94"/>
      <c r="K968" s="94"/>
    </row>
    <row r="969" spans="2:11">
      <c r="B969" s="94"/>
      <c r="C969" s="94"/>
      <c r="D969" s="94"/>
      <c r="E969" s="94"/>
      <c r="F969" s="94"/>
      <c r="G969" s="94"/>
      <c r="H969" s="94"/>
      <c r="I969" s="94"/>
      <c r="J969" s="94"/>
      <c r="K969" s="94"/>
    </row>
    <row r="970" spans="2:11">
      <c r="B970" s="94"/>
      <c r="C970" s="94"/>
      <c r="D970" s="94"/>
      <c r="E970" s="94"/>
      <c r="F970" s="94"/>
      <c r="G970" s="94"/>
      <c r="H970" s="94"/>
      <c r="I970" s="94"/>
      <c r="J970" s="94"/>
      <c r="K970" s="94"/>
    </row>
    <row r="971" spans="2:11">
      <c r="B971" s="94"/>
      <c r="C971" s="94"/>
      <c r="D971" s="94"/>
      <c r="E971" s="94"/>
      <c r="F971" s="94"/>
      <c r="G971" s="94"/>
      <c r="H971" s="94"/>
      <c r="I971" s="94"/>
      <c r="J971" s="94"/>
      <c r="K971" s="94"/>
    </row>
    <row r="972" spans="2:11">
      <c r="B972" s="94"/>
      <c r="C972" s="94"/>
      <c r="D972" s="94"/>
      <c r="E972" s="94"/>
      <c r="F972" s="94"/>
      <c r="G972" s="94"/>
      <c r="H972" s="94"/>
      <c r="I972" s="94"/>
      <c r="J972" s="94"/>
      <c r="K972" s="94"/>
    </row>
    <row r="973" spans="2:11">
      <c r="B973" s="94"/>
      <c r="C973" s="94"/>
      <c r="D973" s="94"/>
      <c r="E973" s="94"/>
      <c r="F973" s="94"/>
      <c r="G973" s="94"/>
      <c r="H973" s="94"/>
      <c r="I973" s="94"/>
      <c r="J973" s="94"/>
      <c r="K973" s="94"/>
    </row>
    <row r="974" spans="2:11">
      <c r="B974" s="94"/>
      <c r="C974" s="94"/>
      <c r="D974" s="94"/>
      <c r="E974" s="94"/>
      <c r="F974" s="94"/>
      <c r="G974" s="94"/>
      <c r="H974" s="94"/>
      <c r="I974" s="94"/>
      <c r="J974" s="94"/>
      <c r="K974" s="94"/>
    </row>
    <row r="975" spans="2:11">
      <c r="B975" s="94"/>
      <c r="C975" s="94"/>
      <c r="D975" s="94"/>
      <c r="E975" s="94"/>
      <c r="F975" s="94"/>
      <c r="G975" s="94"/>
      <c r="H975" s="94"/>
      <c r="I975" s="94"/>
      <c r="J975" s="94"/>
      <c r="K975" s="94"/>
    </row>
    <row r="976" spans="2:11">
      <c r="B976" s="94"/>
      <c r="C976" s="94"/>
      <c r="D976" s="94"/>
      <c r="E976" s="94"/>
      <c r="F976" s="94"/>
      <c r="G976" s="94"/>
      <c r="H976" s="94"/>
      <c r="I976" s="94"/>
      <c r="J976" s="94"/>
      <c r="K976" s="94"/>
    </row>
    <row r="977" spans="2:11">
      <c r="B977" s="94"/>
      <c r="C977" s="94"/>
      <c r="D977" s="94"/>
      <c r="E977" s="94"/>
      <c r="F977" s="94"/>
      <c r="G977" s="94"/>
      <c r="H977" s="94"/>
      <c r="I977" s="94"/>
      <c r="J977" s="94"/>
      <c r="K977" s="94"/>
    </row>
    <row r="978" spans="2:11">
      <c r="B978" s="94"/>
      <c r="C978" s="94"/>
      <c r="D978" s="94"/>
      <c r="E978" s="94"/>
      <c r="F978" s="94"/>
      <c r="G978" s="94"/>
      <c r="H978" s="94"/>
      <c r="I978" s="94"/>
      <c r="J978" s="94"/>
      <c r="K978" s="94"/>
    </row>
    <row r="979" spans="2:11">
      <c r="B979" s="94"/>
      <c r="C979" s="94"/>
      <c r="D979" s="94"/>
      <c r="E979" s="94"/>
      <c r="F979" s="94"/>
      <c r="G979" s="94"/>
      <c r="H979" s="94"/>
      <c r="I979" s="94"/>
      <c r="J979" s="94"/>
      <c r="K979" s="94"/>
    </row>
    <row r="980" spans="2:11">
      <c r="B980" s="94"/>
      <c r="C980" s="94"/>
      <c r="D980" s="94"/>
      <c r="E980" s="94"/>
      <c r="F980" s="94"/>
      <c r="G980" s="94"/>
      <c r="H980" s="94"/>
      <c r="I980" s="94"/>
      <c r="J980" s="94"/>
      <c r="K980" s="94"/>
    </row>
    <row r="981" spans="2:11">
      <c r="B981" s="94"/>
      <c r="C981" s="94"/>
      <c r="D981" s="94"/>
      <c r="E981" s="94"/>
      <c r="F981" s="94"/>
      <c r="G981" s="94"/>
      <c r="H981" s="94"/>
      <c r="I981" s="94"/>
      <c r="J981" s="94"/>
      <c r="K981" s="94"/>
    </row>
    <row r="982" spans="2:11">
      <c r="B982" s="94"/>
      <c r="C982" s="94"/>
      <c r="D982" s="94"/>
      <c r="E982" s="94"/>
      <c r="F982" s="94"/>
      <c r="G982" s="94"/>
      <c r="H982" s="94"/>
      <c r="I982" s="94"/>
      <c r="J982" s="94"/>
      <c r="K982" s="94"/>
    </row>
    <row r="983" spans="2:11">
      <c r="B983" s="94"/>
      <c r="C983" s="94"/>
      <c r="D983" s="94"/>
      <c r="E983" s="94"/>
      <c r="F983" s="94"/>
      <c r="G983" s="94"/>
      <c r="H983" s="94"/>
      <c r="I983" s="94"/>
      <c r="J983" s="94"/>
      <c r="K983" s="94"/>
    </row>
    <row r="984" spans="2:11">
      <c r="B984" s="94"/>
      <c r="C984" s="94"/>
      <c r="D984" s="94"/>
      <c r="E984" s="94"/>
      <c r="F984" s="94"/>
      <c r="G984" s="94"/>
      <c r="H984" s="94"/>
      <c r="I984" s="94"/>
      <c r="J984" s="94"/>
      <c r="K984" s="94"/>
    </row>
    <row r="985" spans="2:11">
      <c r="B985" s="94"/>
      <c r="C985" s="94"/>
      <c r="D985" s="94"/>
      <c r="E985" s="94"/>
      <c r="F985" s="94"/>
      <c r="G985" s="94"/>
      <c r="H985" s="94"/>
      <c r="I985" s="94"/>
      <c r="J985" s="94"/>
      <c r="K985" s="94"/>
    </row>
    <row r="986" spans="2:11">
      <c r="B986" s="94"/>
      <c r="C986" s="94"/>
      <c r="D986" s="94"/>
      <c r="E986" s="94"/>
      <c r="F986" s="94"/>
      <c r="G986" s="94"/>
      <c r="H986" s="94"/>
      <c r="I986" s="94"/>
      <c r="J986" s="94"/>
      <c r="K986" s="94"/>
    </row>
    <row r="987" spans="2:11">
      <c r="B987" s="94"/>
      <c r="C987" s="94"/>
      <c r="D987" s="94"/>
      <c r="E987" s="94"/>
      <c r="F987" s="94"/>
      <c r="G987" s="94"/>
      <c r="H987" s="94"/>
      <c r="I987" s="94"/>
      <c r="J987" s="94"/>
      <c r="K987" s="94"/>
    </row>
    <row r="988" spans="2:11">
      <c r="B988" s="94"/>
      <c r="C988" s="94"/>
      <c r="D988" s="94"/>
      <c r="E988" s="94"/>
      <c r="F988" s="94"/>
      <c r="G988" s="94"/>
      <c r="H988" s="94"/>
      <c r="I988" s="94"/>
      <c r="J988" s="94"/>
      <c r="K988" s="94"/>
    </row>
    <row r="989" spans="2:11">
      <c r="B989" s="94"/>
      <c r="C989" s="94"/>
      <c r="D989" s="94"/>
      <c r="E989" s="94"/>
      <c r="F989" s="94"/>
      <c r="G989" s="94"/>
      <c r="H989" s="94"/>
      <c r="I989" s="94"/>
      <c r="J989" s="94"/>
      <c r="K989" s="94"/>
    </row>
    <row r="990" spans="2:11">
      <c r="B990" s="94"/>
      <c r="C990" s="94"/>
      <c r="D990" s="94"/>
      <c r="E990" s="94"/>
      <c r="F990" s="94"/>
      <c r="G990" s="94"/>
      <c r="H990" s="94"/>
      <c r="I990" s="94"/>
      <c r="J990" s="94"/>
      <c r="K990" s="94"/>
    </row>
    <row r="991" spans="2:11">
      <c r="B991" s="94"/>
      <c r="C991" s="94"/>
      <c r="D991" s="94"/>
      <c r="E991" s="94"/>
      <c r="F991" s="94"/>
      <c r="G991" s="94"/>
      <c r="H991" s="94"/>
      <c r="I991" s="94"/>
      <c r="J991" s="94"/>
      <c r="K991" s="94"/>
    </row>
    <row r="992" spans="2:11">
      <c r="B992" s="94"/>
      <c r="C992" s="94"/>
      <c r="D992" s="94"/>
      <c r="E992" s="94"/>
      <c r="F992" s="94"/>
      <c r="G992" s="94"/>
      <c r="H992" s="94"/>
      <c r="I992" s="94"/>
      <c r="J992" s="94"/>
      <c r="K992" s="94"/>
    </row>
    <row r="993" spans="2:11">
      <c r="B993" s="94"/>
      <c r="C993" s="94"/>
      <c r="D993" s="94"/>
      <c r="E993" s="94"/>
      <c r="F993" s="94"/>
      <c r="G993" s="94"/>
      <c r="H993" s="94"/>
      <c r="I993" s="94"/>
      <c r="J993" s="94"/>
      <c r="K993" s="94"/>
    </row>
    <row r="994" spans="2:11">
      <c r="B994" s="94"/>
      <c r="C994" s="94"/>
      <c r="D994" s="94"/>
      <c r="E994" s="94"/>
      <c r="F994" s="94"/>
      <c r="G994" s="94"/>
      <c r="H994" s="94"/>
      <c r="I994" s="94"/>
      <c r="J994" s="94"/>
      <c r="K994" s="94"/>
    </row>
    <row r="995" spans="2:11">
      <c r="B995" s="94"/>
      <c r="C995" s="94"/>
      <c r="D995" s="94"/>
      <c r="E995" s="94"/>
      <c r="F995" s="94"/>
      <c r="G995" s="94"/>
      <c r="H995" s="94"/>
      <c r="I995" s="94"/>
      <c r="J995" s="94"/>
      <c r="K995" s="94"/>
    </row>
    <row r="996" spans="2:11">
      <c r="B996" s="94"/>
      <c r="C996" s="94"/>
      <c r="D996" s="94"/>
      <c r="E996" s="94"/>
      <c r="F996" s="94"/>
      <c r="G996" s="94"/>
      <c r="H996" s="94"/>
      <c r="I996" s="94"/>
      <c r="J996" s="94"/>
      <c r="K996" s="94"/>
    </row>
    <row r="997" spans="2:11">
      <c r="B997" s="94"/>
      <c r="C997" s="94"/>
      <c r="D997" s="94"/>
      <c r="E997" s="94"/>
      <c r="F997" s="94"/>
      <c r="G997" s="94"/>
      <c r="H997" s="94"/>
      <c r="I997" s="94"/>
      <c r="J997" s="94"/>
      <c r="K997" s="94"/>
    </row>
    <row r="998" spans="2:11">
      <c r="B998" s="94"/>
      <c r="C998" s="94"/>
      <c r="D998" s="94"/>
      <c r="E998" s="94"/>
      <c r="F998" s="94"/>
      <c r="G998" s="94"/>
      <c r="H998" s="94"/>
      <c r="I998" s="94"/>
      <c r="J998" s="94"/>
      <c r="K998" s="94"/>
    </row>
    <row r="999" spans="2:11">
      <c r="B999" s="94"/>
      <c r="C999" s="94"/>
      <c r="D999" s="94"/>
      <c r="E999" s="94"/>
      <c r="F999" s="94"/>
      <c r="G999" s="94"/>
      <c r="H999" s="94"/>
      <c r="I999" s="94"/>
      <c r="J999" s="94"/>
      <c r="K999" s="94"/>
    </row>
    <row r="1000" spans="2:11"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</row>
    <row r="1001" spans="2:11">
      <c r="B1001" s="94"/>
      <c r="C1001" s="94"/>
      <c r="D1001" s="94"/>
      <c r="E1001" s="94"/>
      <c r="F1001" s="94"/>
      <c r="G1001" s="94"/>
      <c r="H1001" s="94"/>
      <c r="I1001" s="94"/>
      <c r="J1001" s="94"/>
      <c r="K1001" s="94"/>
    </row>
    <row r="1002" spans="2:11">
      <c r="B1002" s="94"/>
      <c r="C1002" s="94"/>
      <c r="D1002" s="94"/>
      <c r="E1002" s="94"/>
      <c r="F1002" s="94"/>
      <c r="G1002" s="94"/>
      <c r="H1002" s="94"/>
      <c r="I1002" s="94"/>
      <c r="J1002" s="94"/>
      <c r="K1002" s="94"/>
    </row>
    <row r="1003" spans="2:11">
      <c r="B1003" s="94"/>
      <c r="C1003" s="94"/>
      <c r="D1003" s="94"/>
      <c r="E1003" s="94"/>
      <c r="F1003" s="94"/>
      <c r="G1003" s="94"/>
      <c r="H1003" s="94"/>
      <c r="I1003" s="94"/>
      <c r="J1003" s="94"/>
      <c r="K1003" s="94"/>
    </row>
    <row r="1004" spans="2:11">
      <c r="B1004" s="94"/>
      <c r="C1004" s="94"/>
      <c r="D1004" s="94"/>
      <c r="E1004" s="94"/>
      <c r="F1004" s="94"/>
      <c r="G1004" s="94"/>
      <c r="H1004" s="94"/>
      <c r="I1004" s="94"/>
      <c r="J1004" s="94"/>
      <c r="K1004" s="94"/>
    </row>
    <row r="1005" spans="2:11">
      <c r="B1005" s="94"/>
      <c r="C1005" s="94"/>
      <c r="D1005" s="94"/>
      <c r="E1005" s="94"/>
      <c r="F1005" s="94"/>
      <c r="G1005" s="94"/>
      <c r="H1005" s="94"/>
      <c r="I1005" s="94"/>
      <c r="J1005" s="94"/>
      <c r="K1005" s="94"/>
    </row>
    <row r="1006" spans="2:11">
      <c r="B1006" s="94"/>
      <c r="C1006" s="94"/>
      <c r="D1006" s="94"/>
      <c r="E1006" s="94"/>
      <c r="F1006" s="94"/>
      <c r="G1006" s="94"/>
      <c r="H1006" s="94"/>
      <c r="I1006" s="94"/>
      <c r="J1006" s="94"/>
      <c r="K1006" s="94"/>
    </row>
    <row r="1007" spans="2:11">
      <c r="B1007" s="94"/>
      <c r="C1007" s="94"/>
      <c r="D1007" s="94"/>
      <c r="E1007" s="94"/>
      <c r="F1007" s="94"/>
      <c r="G1007" s="94"/>
      <c r="H1007" s="94"/>
      <c r="I1007" s="94"/>
      <c r="J1007" s="94"/>
      <c r="K1007" s="94"/>
    </row>
    <row r="1008" spans="2:11">
      <c r="B1008" s="94"/>
      <c r="C1008" s="94"/>
      <c r="D1008" s="94"/>
      <c r="E1008" s="94"/>
      <c r="F1008" s="94"/>
      <c r="G1008" s="94"/>
      <c r="H1008" s="94"/>
      <c r="I1008" s="94"/>
      <c r="J1008" s="94"/>
      <c r="K1008" s="94"/>
    </row>
    <row r="1009" spans="2:11"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</row>
    <row r="1010" spans="2:11"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</row>
    <row r="1011" spans="2:11"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</row>
    <row r="1012" spans="2:11"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</row>
    <row r="1013" spans="2:11"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</row>
    <row r="1014" spans="2:11"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</row>
    <row r="1015" spans="2:11"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</row>
    <row r="1016" spans="2:11"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</row>
    <row r="1017" spans="2:11"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</row>
    <row r="1018" spans="2:11"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</row>
    <row r="1019" spans="2:11"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</row>
    <row r="1020" spans="2:11"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</row>
    <row r="1021" spans="2:11"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</row>
    <row r="1022" spans="2:11"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</row>
    <row r="1023" spans="2:11"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</row>
    <row r="1024" spans="2:11"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</row>
    <row r="1025" spans="2:11"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</row>
    <row r="1026" spans="2:11"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</row>
    <row r="1027" spans="2:11"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</row>
    <row r="1028" spans="2:11"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</row>
    <row r="1029" spans="2:11"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</row>
    <row r="1030" spans="2:11"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</row>
    <row r="1031" spans="2:11"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</row>
    <row r="1032" spans="2:11"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</row>
    <row r="1033" spans="2:11"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</row>
    <row r="1034" spans="2:11"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</row>
    <row r="1035" spans="2:11"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</row>
    <row r="1036" spans="2:11"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</row>
    <row r="1037" spans="2:11"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</row>
    <row r="1038" spans="2:11"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</row>
    <row r="1039" spans="2:11"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</row>
    <row r="1040" spans="2:11"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</row>
    <row r="1041" spans="2:11"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</row>
    <row r="1042" spans="2:11"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</row>
    <row r="1043" spans="2:11"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</row>
    <row r="1044" spans="2:11"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</row>
    <row r="1045" spans="2:11"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</row>
    <row r="1046" spans="2:11"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</row>
    <row r="1047" spans="2:11"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</row>
    <row r="1048" spans="2:11"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</row>
    <row r="1049" spans="2:11"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</row>
    <row r="1050" spans="2:11"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</row>
    <row r="1051" spans="2:11">
      <c r="B1051" s="94"/>
      <c r="C1051" s="94"/>
      <c r="D1051" s="94"/>
      <c r="E1051" s="94"/>
      <c r="F1051" s="94"/>
      <c r="G1051" s="94"/>
      <c r="H1051" s="94"/>
      <c r="I1051" s="94"/>
      <c r="J1051" s="94"/>
      <c r="K1051" s="94"/>
    </row>
    <row r="1052" spans="2:11"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</row>
    <row r="1053" spans="2:11"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</row>
    <row r="1054" spans="2:11"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</row>
    <row r="1055" spans="2:11"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</row>
    <row r="1056" spans="2:11"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</row>
    <row r="1057" spans="2:11"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</row>
    <row r="1058" spans="2:11"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</row>
    <row r="1059" spans="2:11"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</row>
    <row r="1060" spans="2:11"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</row>
    <row r="1061" spans="2:11"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</row>
    <row r="1062" spans="2:11"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</row>
    <row r="1063" spans="2:11"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</row>
    <row r="1064" spans="2:11"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</row>
    <row r="1065" spans="2:11"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</row>
    <row r="1066" spans="2:11"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</row>
    <row r="1067" spans="2:11">
      <c r="B1067" s="94"/>
      <c r="C1067" s="94"/>
      <c r="D1067" s="94"/>
      <c r="E1067" s="94"/>
      <c r="F1067" s="94"/>
      <c r="G1067" s="94"/>
      <c r="H1067" s="94"/>
      <c r="I1067" s="94"/>
      <c r="J1067" s="94"/>
      <c r="K1067" s="94"/>
    </row>
    <row r="1068" spans="2:11">
      <c r="B1068" s="94"/>
      <c r="C1068" s="94"/>
      <c r="D1068" s="94"/>
      <c r="E1068" s="94"/>
      <c r="F1068" s="94"/>
      <c r="G1068" s="94"/>
      <c r="H1068" s="94"/>
      <c r="I1068" s="94"/>
      <c r="J1068" s="94"/>
      <c r="K1068" s="94"/>
    </row>
    <row r="1069" spans="2:11">
      <c r="B1069" s="94"/>
      <c r="C1069" s="94"/>
      <c r="D1069" s="94"/>
      <c r="E1069" s="94"/>
      <c r="F1069" s="94"/>
      <c r="G1069" s="94"/>
      <c r="H1069" s="94"/>
      <c r="I1069" s="94"/>
      <c r="J1069" s="94"/>
      <c r="K1069" s="94"/>
    </row>
    <row r="1070" spans="2:11">
      <c r="B1070" s="94"/>
      <c r="C1070" s="94"/>
      <c r="D1070" s="94"/>
      <c r="E1070" s="94"/>
      <c r="F1070" s="94"/>
      <c r="G1070" s="94"/>
      <c r="H1070" s="94"/>
      <c r="I1070" s="94"/>
      <c r="J1070" s="94"/>
      <c r="K1070" s="94"/>
    </row>
    <row r="1071" spans="2:11">
      <c r="B1071" s="94"/>
      <c r="C1071" s="94"/>
      <c r="D1071" s="94"/>
      <c r="E1071" s="94"/>
      <c r="F1071" s="94"/>
      <c r="G1071" s="94"/>
      <c r="H1071" s="94"/>
      <c r="I1071" s="94"/>
      <c r="J1071" s="94"/>
      <c r="K1071" s="94"/>
    </row>
    <row r="1072" spans="2:11">
      <c r="B1072" s="94"/>
      <c r="C1072" s="94"/>
      <c r="D1072" s="94"/>
      <c r="E1072" s="94"/>
      <c r="F1072" s="94"/>
      <c r="G1072" s="94"/>
      <c r="H1072" s="94"/>
      <c r="I1072" s="94"/>
      <c r="J1072" s="94"/>
      <c r="K1072" s="94"/>
    </row>
    <row r="1073" spans="2:11">
      <c r="B1073" s="94"/>
      <c r="C1073" s="94"/>
      <c r="D1073" s="94"/>
      <c r="E1073" s="94"/>
      <c r="F1073" s="94"/>
      <c r="G1073" s="94"/>
      <c r="H1073" s="94"/>
      <c r="I1073" s="94"/>
      <c r="J1073" s="94"/>
      <c r="K1073" s="94"/>
    </row>
    <row r="1074" spans="2:11">
      <c r="B1074" s="94"/>
      <c r="C1074" s="94"/>
      <c r="D1074" s="94"/>
      <c r="E1074" s="94"/>
      <c r="F1074" s="94"/>
      <c r="G1074" s="94"/>
      <c r="H1074" s="94"/>
      <c r="I1074" s="94"/>
      <c r="J1074" s="94"/>
      <c r="K1074" s="94"/>
    </row>
    <row r="1075" spans="2:11">
      <c r="B1075" s="94"/>
      <c r="C1075" s="94"/>
      <c r="D1075" s="94"/>
      <c r="E1075" s="94"/>
      <c r="F1075" s="94"/>
      <c r="G1075" s="94"/>
      <c r="H1075" s="94"/>
      <c r="I1075" s="94"/>
      <c r="J1075" s="94"/>
      <c r="K1075" s="94"/>
    </row>
    <row r="1076" spans="2:11">
      <c r="B1076" s="94"/>
      <c r="C1076" s="94"/>
      <c r="D1076" s="94"/>
      <c r="E1076" s="94"/>
      <c r="F1076" s="94"/>
      <c r="G1076" s="94"/>
      <c r="H1076" s="94"/>
      <c r="I1076" s="94"/>
      <c r="J1076" s="94"/>
      <c r="K1076" s="94"/>
    </row>
    <row r="1077" spans="2:11">
      <c r="B1077" s="94"/>
      <c r="C1077" s="94"/>
      <c r="D1077" s="94"/>
      <c r="E1077" s="94"/>
      <c r="F1077" s="94"/>
      <c r="G1077" s="94"/>
      <c r="H1077" s="94"/>
      <c r="I1077" s="94"/>
      <c r="J1077" s="94"/>
      <c r="K1077" s="94"/>
    </row>
    <row r="1078" spans="2:11">
      <c r="B1078" s="94"/>
      <c r="C1078" s="94"/>
      <c r="D1078" s="94"/>
      <c r="E1078" s="94"/>
      <c r="F1078" s="94"/>
      <c r="G1078" s="94"/>
      <c r="H1078" s="94"/>
      <c r="I1078" s="94"/>
      <c r="J1078" s="94"/>
      <c r="K1078" s="94"/>
    </row>
    <row r="1079" spans="2:11">
      <c r="B1079" s="94"/>
      <c r="C1079" s="94"/>
      <c r="D1079" s="94"/>
      <c r="E1079" s="94"/>
      <c r="F1079" s="94"/>
      <c r="G1079" s="94"/>
      <c r="H1079" s="94"/>
      <c r="I1079" s="94"/>
      <c r="J1079" s="94"/>
      <c r="K1079" s="94"/>
    </row>
    <row r="1080" spans="2:11">
      <c r="B1080" s="94"/>
      <c r="C1080" s="94"/>
      <c r="D1080" s="94"/>
      <c r="E1080" s="94"/>
      <c r="F1080" s="94"/>
      <c r="G1080" s="94"/>
      <c r="H1080" s="94"/>
      <c r="I1080" s="94"/>
      <c r="J1080" s="94"/>
      <c r="K1080" s="94"/>
    </row>
    <row r="1081" spans="2:11">
      <c r="B1081" s="94"/>
      <c r="C1081" s="94"/>
      <c r="D1081" s="94"/>
      <c r="E1081" s="94"/>
      <c r="F1081" s="94"/>
      <c r="G1081" s="94"/>
      <c r="H1081" s="94"/>
      <c r="I1081" s="94"/>
      <c r="J1081" s="94"/>
      <c r="K1081" s="94"/>
    </row>
    <row r="1082" spans="2:11">
      <c r="B1082" s="94"/>
      <c r="C1082" s="94"/>
      <c r="D1082" s="94"/>
      <c r="E1082" s="94"/>
      <c r="F1082" s="94"/>
      <c r="G1082" s="94"/>
      <c r="H1082" s="94"/>
      <c r="I1082" s="94"/>
      <c r="J1082" s="94"/>
      <c r="K1082" s="94"/>
    </row>
    <row r="1083" spans="2:11">
      <c r="B1083" s="94"/>
      <c r="C1083" s="94"/>
      <c r="D1083" s="94"/>
      <c r="E1083" s="94"/>
      <c r="F1083" s="94"/>
      <c r="G1083" s="94"/>
      <c r="H1083" s="94"/>
      <c r="I1083" s="94"/>
      <c r="J1083" s="94"/>
      <c r="K1083" s="94"/>
    </row>
    <row r="1084" spans="2:11">
      <c r="B1084" s="94"/>
      <c r="C1084" s="94"/>
      <c r="D1084" s="94"/>
      <c r="E1084" s="94"/>
      <c r="F1084" s="94"/>
      <c r="G1084" s="94"/>
      <c r="H1084" s="94"/>
      <c r="I1084" s="94"/>
      <c r="J1084" s="94"/>
      <c r="K1084" s="94"/>
    </row>
    <row r="1085" spans="2:11">
      <c r="B1085" s="94"/>
      <c r="C1085" s="94"/>
      <c r="D1085" s="94"/>
      <c r="E1085" s="94"/>
      <c r="F1085" s="94"/>
      <c r="G1085" s="94"/>
      <c r="H1085" s="94"/>
      <c r="I1085" s="94"/>
      <c r="J1085" s="94"/>
      <c r="K1085" s="94"/>
    </row>
    <row r="1086" spans="2:11">
      <c r="B1086" s="94"/>
      <c r="C1086" s="94"/>
      <c r="D1086" s="94"/>
      <c r="E1086" s="94"/>
      <c r="F1086" s="94"/>
      <c r="G1086" s="94"/>
      <c r="H1086" s="94"/>
      <c r="I1086" s="94"/>
      <c r="J1086" s="94"/>
      <c r="K1086" s="94"/>
    </row>
    <row r="1087" spans="2:11">
      <c r="B1087" s="94"/>
      <c r="C1087" s="94"/>
      <c r="D1087" s="94"/>
      <c r="E1087" s="94"/>
      <c r="F1087" s="94"/>
      <c r="G1087" s="94"/>
      <c r="H1087" s="94"/>
      <c r="I1087" s="94"/>
      <c r="J1087" s="94"/>
      <c r="K1087" s="94"/>
    </row>
    <row r="1088" spans="2:11">
      <c r="B1088" s="94"/>
      <c r="C1088" s="94"/>
      <c r="D1088" s="94"/>
      <c r="E1088" s="94"/>
      <c r="F1088" s="94"/>
      <c r="G1088" s="94"/>
      <c r="H1088" s="94"/>
      <c r="I1088" s="94"/>
      <c r="J1088" s="94"/>
      <c r="K1088" s="94"/>
    </row>
    <row r="1089" spans="2:11">
      <c r="B1089" s="94"/>
      <c r="C1089" s="94"/>
      <c r="D1089" s="94"/>
      <c r="E1089" s="94"/>
      <c r="F1089" s="94"/>
      <c r="G1089" s="94"/>
      <c r="H1089" s="94"/>
      <c r="I1089" s="94"/>
      <c r="J1089" s="94"/>
      <c r="K1089" s="94"/>
    </row>
    <row r="1090" spans="2:11">
      <c r="B1090" s="94"/>
      <c r="C1090" s="94"/>
      <c r="D1090" s="94"/>
      <c r="E1090" s="94"/>
      <c r="F1090" s="94"/>
      <c r="G1090" s="94"/>
      <c r="H1090" s="94"/>
      <c r="I1090" s="94"/>
      <c r="J1090" s="94"/>
      <c r="K1090" s="94"/>
    </row>
    <row r="1091" spans="2:11">
      <c r="B1091" s="94"/>
      <c r="C1091" s="94"/>
      <c r="D1091" s="94"/>
      <c r="E1091" s="94"/>
      <c r="F1091" s="94"/>
      <c r="G1091" s="94"/>
      <c r="H1091" s="94"/>
      <c r="I1091" s="94"/>
      <c r="J1091" s="94"/>
      <c r="K1091" s="94"/>
    </row>
    <row r="1092" spans="2:11">
      <c r="B1092" s="94"/>
      <c r="C1092" s="94"/>
      <c r="D1092" s="94"/>
      <c r="E1092" s="94"/>
      <c r="F1092" s="94"/>
      <c r="G1092" s="94"/>
      <c r="H1092" s="94"/>
      <c r="I1092" s="94"/>
      <c r="J1092" s="94"/>
      <c r="K1092" s="94"/>
    </row>
    <row r="1093" spans="2:11">
      <c r="B1093" s="94"/>
      <c r="C1093" s="94"/>
      <c r="D1093" s="94"/>
      <c r="E1093" s="94"/>
      <c r="F1093" s="94"/>
      <c r="G1093" s="94"/>
      <c r="H1093" s="94"/>
      <c r="I1093" s="94"/>
      <c r="J1093" s="94"/>
      <c r="K1093" s="94"/>
    </row>
    <row r="1094" spans="2:11">
      <c r="B1094" s="94"/>
      <c r="C1094" s="94"/>
      <c r="D1094" s="94"/>
      <c r="E1094" s="94"/>
      <c r="F1094" s="94"/>
      <c r="G1094" s="94"/>
      <c r="H1094" s="94"/>
      <c r="I1094" s="94"/>
      <c r="J1094" s="94"/>
      <c r="K1094" s="94"/>
    </row>
    <row r="1095" spans="2:11">
      <c r="B1095" s="94"/>
      <c r="C1095" s="94"/>
      <c r="D1095" s="94"/>
      <c r="E1095" s="94"/>
      <c r="F1095" s="94"/>
      <c r="G1095" s="94"/>
      <c r="H1095" s="94"/>
      <c r="I1095" s="94"/>
      <c r="J1095" s="94"/>
      <c r="K1095" s="94"/>
    </row>
    <row r="1096" spans="2:11">
      <c r="B1096" s="94"/>
      <c r="C1096" s="94"/>
      <c r="D1096" s="94"/>
      <c r="E1096" s="94"/>
      <c r="F1096" s="94"/>
      <c r="G1096" s="94"/>
      <c r="H1096" s="94"/>
      <c r="I1096" s="94"/>
      <c r="J1096" s="94"/>
      <c r="K1096" s="94"/>
    </row>
    <row r="1097" spans="2:11">
      <c r="B1097" s="94"/>
      <c r="C1097" s="94"/>
      <c r="D1097" s="94"/>
      <c r="E1097" s="94"/>
      <c r="F1097" s="94"/>
      <c r="G1097" s="94"/>
      <c r="H1097" s="94"/>
      <c r="I1097" s="94"/>
      <c r="J1097" s="94"/>
      <c r="K1097" s="94"/>
    </row>
    <row r="1098" spans="2:11">
      <c r="B1098" s="94"/>
      <c r="C1098" s="94"/>
      <c r="D1098" s="94"/>
      <c r="E1098" s="94"/>
      <c r="F1098" s="94"/>
      <c r="G1098" s="94"/>
      <c r="H1098" s="94"/>
      <c r="I1098" s="94"/>
      <c r="J1098" s="94"/>
      <c r="K1098" s="94"/>
    </row>
    <row r="1099" spans="2:11">
      <c r="B1099" s="94"/>
      <c r="C1099" s="94"/>
      <c r="D1099" s="94"/>
      <c r="E1099" s="94"/>
      <c r="F1099" s="94"/>
      <c r="G1099" s="94"/>
      <c r="H1099" s="94"/>
      <c r="I1099" s="94"/>
      <c r="J1099" s="94"/>
      <c r="K1099" s="94"/>
    </row>
    <row r="1100" spans="2:11">
      <c r="B1100" s="1"/>
      <c r="C1100" s="1"/>
      <c r="D1100" s="1"/>
    </row>
    <row r="1101" spans="2:11">
      <c r="B1101" s="1"/>
      <c r="C1101" s="1"/>
      <c r="D1101" s="1"/>
    </row>
    <row r="1102" spans="2:11">
      <c r="B1102" s="1"/>
      <c r="C1102" s="1"/>
      <c r="D1102" s="1"/>
    </row>
    <row r="1103" spans="2:11">
      <c r="B1103" s="1"/>
      <c r="C1103" s="1"/>
      <c r="D1103" s="1"/>
    </row>
    <row r="1104" spans="2:11">
      <c r="B1104" s="1"/>
      <c r="C1104" s="1"/>
      <c r="D1104" s="1"/>
    </row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3" s="1" customFormat="1"/>
    <row r="1154" s="1" customFormat="1"/>
    <row r="1155" s="1" customFormat="1"/>
    <row r="1156" s="1" customFormat="1"/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146</v>
      </c>
      <c r="C1" s="46" t="s" vm="1">
        <v>231</v>
      </c>
    </row>
    <row r="2" spans="2:17">
      <c r="B2" s="46" t="s">
        <v>145</v>
      </c>
      <c r="C2" s="46" t="s">
        <v>232</v>
      </c>
    </row>
    <row r="3" spans="2:17">
      <c r="B3" s="46" t="s">
        <v>147</v>
      </c>
      <c r="C3" s="46" t="s">
        <v>233</v>
      </c>
    </row>
    <row r="4" spans="2:17">
      <c r="B4" s="46" t="s">
        <v>148</v>
      </c>
      <c r="C4" s="46">
        <v>12152</v>
      </c>
    </row>
    <row r="6" spans="2:17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17" ht="26.25" customHeight="1">
      <c r="B7" s="149" t="s">
        <v>102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17" s="3" customFormat="1" ht="63">
      <c r="B8" s="21" t="s">
        <v>116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15" t="s">
        <v>3147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6">
        <v>0</v>
      </c>
      <c r="O11" s="87"/>
      <c r="P11" s="117">
        <v>0</v>
      </c>
      <c r="Q11" s="117">
        <v>0</v>
      </c>
    </row>
    <row r="12" spans="2:17" ht="18" customHeight="1">
      <c r="B12" s="111" t="s">
        <v>222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1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11" t="s">
        <v>205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11" t="s">
        <v>213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B559" s="1"/>
      <c r="C559" s="1"/>
      <c r="D559" s="1"/>
    </row>
    <row r="560" spans="2:17">
      <c r="B560" s="1"/>
      <c r="C560" s="1"/>
      <c r="D560" s="1"/>
    </row>
    <row r="561" s="1" customFormat="1"/>
    <row r="562" s="1" customFormat="1"/>
    <row r="563" s="1" customFormat="1"/>
    <row r="564" s="1" customFormat="1"/>
    <row r="565" s="1" customFormat="1"/>
    <row r="566" s="1" customFormat="1"/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5.85546875" style="2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11.5703125" style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12152</v>
      </c>
    </row>
    <row r="6" spans="2:18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</row>
    <row r="7" spans="2:18" s="3" customFormat="1" ht="78.75">
      <c r="B7" s="47" t="s">
        <v>116</v>
      </c>
      <c r="C7" s="48" t="s">
        <v>187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230</v>
      </c>
      <c r="K7" s="48" t="s">
        <v>103</v>
      </c>
      <c r="L7" s="48" t="s">
        <v>35</v>
      </c>
      <c r="M7" s="48" t="s">
        <v>18</v>
      </c>
      <c r="N7" s="48" t="s">
        <v>207</v>
      </c>
      <c r="O7" s="48" t="s">
        <v>206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7"/>
      <c r="H10" s="74"/>
      <c r="I10" s="77">
        <v>3.9280478320314289</v>
      </c>
      <c r="J10" s="75"/>
      <c r="K10" s="75"/>
      <c r="L10" s="76"/>
      <c r="M10" s="76">
        <v>0.1977103532763822</v>
      </c>
      <c r="N10" s="77"/>
      <c r="O10" s="98"/>
      <c r="P10" s="77">
        <f>P11+P266</f>
        <v>16434.295829711002</v>
      </c>
      <c r="Q10" s="78">
        <f>IFERROR(P10/$P$10,0)</f>
        <v>1</v>
      </c>
      <c r="R10" s="78">
        <f>P10/'סכום נכסי הקרן'!$C$42</f>
        <v>9.9293222837901249E-2</v>
      </c>
    </row>
    <row r="11" spans="2:18" ht="21.75" customHeight="1">
      <c r="B11" s="79" t="s">
        <v>38</v>
      </c>
      <c r="C11" s="81"/>
      <c r="D11" s="80"/>
      <c r="E11" s="80"/>
      <c r="F11" s="80"/>
      <c r="G11" s="99"/>
      <c r="H11" s="80"/>
      <c r="I11" s="83">
        <v>5.0691893858756316</v>
      </c>
      <c r="J11" s="81"/>
      <c r="K11" s="81"/>
      <c r="L11" s="82"/>
      <c r="M11" s="82">
        <v>5.6058178278393871E-2</v>
      </c>
      <c r="N11" s="83"/>
      <c r="O11" s="100"/>
      <c r="P11" s="83">
        <f>P12+P41</f>
        <v>10123.729272308999</v>
      </c>
      <c r="Q11" s="84">
        <f t="shared" ref="Q11:Q74" si="0">IFERROR(P11/$P$10,0)</f>
        <v>0.61601235472508986</v>
      </c>
      <c r="R11" s="84">
        <f>P11/'סכום נכסי הקרן'!$C$42</f>
        <v>6.1165852008618626E-2</v>
      </c>
    </row>
    <row r="12" spans="2:18">
      <c r="B12" s="85" t="s">
        <v>36</v>
      </c>
      <c r="C12" s="81"/>
      <c r="D12" s="80"/>
      <c r="E12" s="80"/>
      <c r="F12" s="80"/>
      <c r="G12" s="99"/>
      <c r="H12" s="80"/>
      <c r="I12" s="83">
        <v>7.0099645925294931</v>
      </c>
      <c r="J12" s="81"/>
      <c r="K12" s="81"/>
      <c r="L12" s="82"/>
      <c r="M12" s="82">
        <v>4.8423016513819715E-2</v>
      </c>
      <c r="N12" s="83"/>
      <c r="O12" s="100"/>
      <c r="P12" s="83">
        <f>SUM(P13:P39)</f>
        <v>2097.5721400039952</v>
      </c>
      <c r="Q12" s="84">
        <f t="shared" si="0"/>
        <v>0.12763383121118377</v>
      </c>
      <c r="R12" s="84">
        <f>P12/'סכום נכסי הקרן'!$C$42</f>
        <v>1.2673174444107146E-2</v>
      </c>
    </row>
    <row r="13" spans="2:18">
      <c r="B13" s="86" t="s">
        <v>3238</v>
      </c>
      <c r="C13" s="88" t="s">
        <v>2938</v>
      </c>
      <c r="D13" s="87">
        <v>6028</v>
      </c>
      <c r="E13" s="87"/>
      <c r="F13" s="87" t="s">
        <v>681</v>
      </c>
      <c r="G13" s="101">
        <v>43100</v>
      </c>
      <c r="H13" s="87"/>
      <c r="I13" s="90">
        <v>7.5400000000385026</v>
      </c>
      <c r="J13" s="88" t="s">
        <v>28</v>
      </c>
      <c r="K13" s="88" t="s">
        <v>133</v>
      </c>
      <c r="L13" s="89">
        <v>6.2300000000338557E-2</v>
      </c>
      <c r="M13" s="89">
        <v>6.2300000000338557E-2</v>
      </c>
      <c r="N13" s="90">
        <v>68124.640385999999</v>
      </c>
      <c r="O13" s="102">
        <v>110.56</v>
      </c>
      <c r="P13" s="90">
        <v>75.318602415000015</v>
      </c>
      <c r="Q13" s="91">
        <f t="shared" si="0"/>
        <v>4.5830136682116973E-3</v>
      </c>
      <c r="R13" s="91">
        <f>P13/'סכום נכסי הקרן'!$C$42</f>
        <v>4.550621974268913E-4</v>
      </c>
    </row>
    <row r="14" spans="2:18">
      <c r="B14" s="86" t="s">
        <v>3238</v>
      </c>
      <c r="C14" s="88" t="s">
        <v>2938</v>
      </c>
      <c r="D14" s="87">
        <v>6869</v>
      </c>
      <c r="E14" s="87"/>
      <c r="F14" s="87" t="s">
        <v>681</v>
      </c>
      <c r="G14" s="101">
        <v>43555</v>
      </c>
      <c r="H14" s="87"/>
      <c r="I14" s="90">
        <v>3.4500000000359159</v>
      </c>
      <c r="J14" s="88" t="s">
        <v>28</v>
      </c>
      <c r="K14" s="88" t="s">
        <v>133</v>
      </c>
      <c r="L14" s="89">
        <v>5.6500000000359166E-2</v>
      </c>
      <c r="M14" s="89">
        <v>5.6500000000359166E-2</v>
      </c>
      <c r="N14" s="90">
        <v>13809.387316000002</v>
      </c>
      <c r="O14" s="102">
        <v>100.81</v>
      </c>
      <c r="P14" s="90">
        <v>13.921243350000003</v>
      </c>
      <c r="Q14" s="91">
        <f t="shared" si="0"/>
        <v>8.4708487021587279E-4</v>
      </c>
      <c r="R14" s="91">
        <f>P14/'סכום נכסי הקרן'!$C$42</f>
        <v>8.4109786780959316E-5</v>
      </c>
    </row>
    <row r="15" spans="2:18">
      <c r="B15" s="86" t="s">
        <v>3238</v>
      </c>
      <c r="C15" s="88" t="s">
        <v>2938</v>
      </c>
      <c r="D15" s="87">
        <v>6870</v>
      </c>
      <c r="E15" s="87"/>
      <c r="F15" s="87" t="s">
        <v>681</v>
      </c>
      <c r="G15" s="101">
        <v>43555</v>
      </c>
      <c r="H15" s="87"/>
      <c r="I15" s="90">
        <v>5.1800000000138198</v>
      </c>
      <c r="J15" s="88" t="s">
        <v>28</v>
      </c>
      <c r="K15" s="88" t="s">
        <v>133</v>
      </c>
      <c r="L15" s="89">
        <v>4.7100000000081119E-2</v>
      </c>
      <c r="M15" s="89">
        <v>4.7100000000081119E-2</v>
      </c>
      <c r="N15" s="90">
        <v>163735.76115900002</v>
      </c>
      <c r="O15" s="102">
        <v>101.65</v>
      </c>
      <c r="P15" s="90">
        <v>166.43740121500002</v>
      </c>
      <c r="Q15" s="91">
        <f t="shared" si="0"/>
        <v>1.0127443423167759E-2</v>
      </c>
      <c r="R15" s="91">
        <f>P15/'סכום נכסי הקרן'!$C$42</f>
        <v>1.0055864965948338E-3</v>
      </c>
    </row>
    <row r="16" spans="2:18">
      <c r="B16" s="86" t="s">
        <v>3238</v>
      </c>
      <c r="C16" s="88" t="s">
        <v>2938</v>
      </c>
      <c r="D16" s="87">
        <v>6868</v>
      </c>
      <c r="E16" s="87"/>
      <c r="F16" s="87" t="s">
        <v>681</v>
      </c>
      <c r="G16" s="101">
        <v>43555</v>
      </c>
      <c r="H16" s="87"/>
      <c r="I16" s="90">
        <v>5.5799999999786634</v>
      </c>
      <c r="J16" s="88" t="s">
        <v>28</v>
      </c>
      <c r="K16" s="88" t="s">
        <v>133</v>
      </c>
      <c r="L16" s="89">
        <v>2.4699999999984755E-2</v>
      </c>
      <c r="M16" s="89">
        <v>2.4699999999984755E-2</v>
      </c>
      <c r="N16" s="90">
        <v>9973.8538190000017</v>
      </c>
      <c r="O16" s="102">
        <v>131.57</v>
      </c>
      <c r="P16" s="90">
        <v>13.122597966000003</v>
      </c>
      <c r="Q16" s="91">
        <f t="shared" si="0"/>
        <v>7.9848860589914084E-4</v>
      </c>
      <c r="R16" s="91">
        <f>P16/'סכום נכסי הקרן'!$C$42</f>
        <v>7.9284507079068508E-5</v>
      </c>
    </row>
    <row r="17" spans="2:18">
      <c r="B17" s="86" t="s">
        <v>3238</v>
      </c>
      <c r="C17" s="88" t="s">
        <v>2938</v>
      </c>
      <c r="D17" s="87">
        <v>6867</v>
      </c>
      <c r="E17" s="87"/>
      <c r="F17" s="87" t="s">
        <v>681</v>
      </c>
      <c r="G17" s="101">
        <v>43555</v>
      </c>
      <c r="H17" s="87"/>
      <c r="I17" s="90">
        <v>5.0200000000186629</v>
      </c>
      <c r="J17" s="88" t="s">
        <v>28</v>
      </c>
      <c r="K17" s="88" t="s">
        <v>133</v>
      </c>
      <c r="L17" s="89">
        <v>5.7300000000418176E-2</v>
      </c>
      <c r="M17" s="89">
        <v>5.7300000000418176E-2</v>
      </c>
      <c r="N17" s="90">
        <v>23862.264593000004</v>
      </c>
      <c r="O17" s="102">
        <v>121.26</v>
      </c>
      <c r="P17" s="90">
        <v>28.935378523000004</v>
      </c>
      <c r="Q17" s="91">
        <f t="shared" si="0"/>
        <v>1.7606704189107223E-3</v>
      </c>
      <c r="R17" s="91">
        <f>P17/'סכום נכסי הקרן'!$C$42</f>
        <v>1.748226402490033E-4</v>
      </c>
    </row>
    <row r="18" spans="2:18">
      <c r="B18" s="86" t="s">
        <v>3238</v>
      </c>
      <c r="C18" s="88" t="s">
        <v>2938</v>
      </c>
      <c r="D18" s="87">
        <v>6866</v>
      </c>
      <c r="E18" s="87"/>
      <c r="F18" s="87" t="s">
        <v>681</v>
      </c>
      <c r="G18" s="101">
        <v>43555</v>
      </c>
      <c r="H18" s="87"/>
      <c r="I18" s="90">
        <v>5.8700000000072752</v>
      </c>
      <c r="J18" s="88" t="s">
        <v>28</v>
      </c>
      <c r="K18" s="88" t="s">
        <v>133</v>
      </c>
      <c r="L18" s="89">
        <v>3.0800000000009389E-2</v>
      </c>
      <c r="M18" s="89">
        <v>3.0800000000009389E-2</v>
      </c>
      <c r="N18" s="90">
        <v>36596.703349000003</v>
      </c>
      <c r="O18" s="102">
        <v>116.42</v>
      </c>
      <c r="P18" s="90">
        <v>42.605876787000007</v>
      </c>
      <c r="Q18" s="91">
        <f t="shared" si="0"/>
        <v>2.5924978610871968E-3</v>
      </c>
      <c r="R18" s="91">
        <f>P18/'סכום נכסי הקרן'!$C$42</f>
        <v>2.5741746782771338E-4</v>
      </c>
    </row>
    <row r="19" spans="2:18">
      <c r="B19" s="86" t="s">
        <v>3238</v>
      </c>
      <c r="C19" s="88" t="s">
        <v>2938</v>
      </c>
      <c r="D19" s="87">
        <v>6865</v>
      </c>
      <c r="E19" s="87"/>
      <c r="F19" s="87" t="s">
        <v>681</v>
      </c>
      <c r="G19" s="101">
        <v>43555</v>
      </c>
      <c r="H19" s="87"/>
      <c r="I19" s="90">
        <v>4.0400000000498855</v>
      </c>
      <c r="J19" s="88" t="s">
        <v>28</v>
      </c>
      <c r="K19" s="88" t="s">
        <v>133</v>
      </c>
      <c r="L19" s="89">
        <v>2.5200000000249426E-2</v>
      </c>
      <c r="M19" s="89">
        <v>2.5200000000249426E-2</v>
      </c>
      <c r="N19" s="90">
        <v>18201.563097000002</v>
      </c>
      <c r="O19" s="102">
        <v>123.35</v>
      </c>
      <c r="P19" s="90">
        <v>22.451630147000003</v>
      </c>
      <c r="Q19" s="91">
        <f t="shared" si="0"/>
        <v>1.3661449434548007E-3</v>
      </c>
      <c r="R19" s="91">
        <f>P19/'סכום נכסי הקרן'!$C$42</f>
        <v>1.3564893429932954E-4</v>
      </c>
    </row>
    <row r="20" spans="2:18">
      <c r="B20" s="86" t="s">
        <v>3238</v>
      </c>
      <c r="C20" s="88" t="s">
        <v>2938</v>
      </c>
      <c r="D20" s="87">
        <v>5212</v>
      </c>
      <c r="E20" s="87"/>
      <c r="F20" s="87" t="s">
        <v>681</v>
      </c>
      <c r="G20" s="101">
        <v>42643</v>
      </c>
      <c r="H20" s="87"/>
      <c r="I20" s="90">
        <v>6.83999999998262</v>
      </c>
      <c r="J20" s="88" t="s">
        <v>28</v>
      </c>
      <c r="K20" s="88" t="s">
        <v>133</v>
      </c>
      <c r="L20" s="89">
        <v>5.0199999999867705E-2</v>
      </c>
      <c r="M20" s="89">
        <v>5.0199999999867705E-2</v>
      </c>
      <c r="N20" s="90">
        <v>153648.36961800003</v>
      </c>
      <c r="O20" s="102">
        <v>100.36</v>
      </c>
      <c r="P20" s="90">
        <v>154.20150375200001</v>
      </c>
      <c r="Q20" s="91">
        <f t="shared" si="0"/>
        <v>9.3829090914394012E-3</v>
      </c>
      <c r="R20" s="91">
        <f>P20/'סכום נכסי הקרן'!$C$42</f>
        <v>9.3165928328406216E-4</v>
      </c>
    </row>
    <row r="21" spans="2:18">
      <c r="B21" s="86" t="s">
        <v>3239</v>
      </c>
      <c r="C21" s="88" t="s">
        <v>2938</v>
      </c>
      <c r="D21" s="87" t="s">
        <v>2939</v>
      </c>
      <c r="E21" s="87"/>
      <c r="F21" s="87" t="s">
        <v>681</v>
      </c>
      <c r="G21" s="101">
        <v>45107</v>
      </c>
      <c r="H21" s="87"/>
      <c r="I21" s="90">
        <v>9.0200000000061635</v>
      </c>
      <c r="J21" s="88" t="s">
        <v>28</v>
      </c>
      <c r="K21" s="88" t="s">
        <v>133</v>
      </c>
      <c r="L21" s="89">
        <v>7.1500000000103953E-2</v>
      </c>
      <c r="M21" s="89">
        <v>7.1500000000103953E-2</v>
      </c>
      <c r="N21" s="90">
        <v>132528.56471800004</v>
      </c>
      <c r="O21" s="102">
        <v>105.25</v>
      </c>
      <c r="P21" s="90">
        <v>139.48631435700003</v>
      </c>
      <c r="Q21" s="91">
        <f t="shared" si="0"/>
        <v>8.4875139039926172E-3</v>
      </c>
      <c r="R21" s="91">
        <f>P21/'סכום נכסי הקרן'!$C$42</f>
        <v>8.4275260940892425E-4</v>
      </c>
    </row>
    <row r="22" spans="2:18">
      <c r="B22" s="86" t="s">
        <v>3239</v>
      </c>
      <c r="C22" s="88" t="s">
        <v>2938</v>
      </c>
      <c r="D22" s="87" t="s">
        <v>2940</v>
      </c>
      <c r="E22" s="87"/>
      <c r="F22" s="87" t="s">
        <v>681</v>
      </c>
      <c r="G22" s="101">
        <v>45107</v>
      </c>
      <c r="H22" s="87"/>
      <c r="I22" s="90">
        <v>8.8799999999656389</v>
      </c>
      <c r="J22" s="88" t="s">
        <v>28</v>
      </c>
      <c r="K22" s="88" t="s">
        <v>133</v>
      </c>
      <c r="L22" s="89">
        <v>7.1299999999727193E-2</v>
      </c>
      <c r="M22" s="89">
        <v>7.1299999999727193E-2</v>
      </c>
      <c r="N22" s="90">
        <v>100759.92453300001</v>
      </c>
      <c r="O22" s="102">
        <v>105.14</v>
      </c>
      <c r="P22" s="90">
        <v>105.93898465300003</v>
      </c>
      <c r="Q22" s="91">
        <f t="shared" si="0"/>
        <v>6.4462138050038363E-3</v>
      </c>
      <c r="R22" s="91">
        <f>P22/'סכום נכסי הקרן'!$C$42</f>
        <v>6.4006534380100122E-4</v>
      </c>
    </row>
    <row r="23" spans="2:18">
      <c r="B23" s="86" t="s">
        <v>3239</v>
      </c>
      <c r="C23" s="88" t="s">
        <v>2938</v>
      </c>
      <c r="D23" s="87" t="s">
        <v>2941</v>
      </c>
      <c r="E23" s="87"/>
      <c r="F23" s="87" t="s">
        <v>681</v>
      </c>
      <c r="G23" s="101">
        <v>45107</v>
      </c>
      <c r="H23" s="87"/>
      <c r="I23" s="90">
        <v>8.3899999999536377</v>
      </c>
      <c r="J23" s="88" t="s">
        <v>28</v>
      </c>
      <c r="K23" s="88" t="s">
        <v>133</v>
      </c>
      <c r="L23" s="89">
        <v>7.2999999999337664E-2</v>
      </c>
      <c r="M23" s="89">
        <v>7.2999999999337664E-2</v>
      </c>
      <c r="N23" s="90">
        <v>7590.7915150000017</v>
      </c>
      <c r="O23" s="102">
        <v>99.45</v>
      </c>
      <c r="P23" s="90">
        <v>7.5490421650000004</v>
      </c>
      <c r="Q23" s="91">
        <f t="shared" si="0"/>
        <v>4.5934685874111778E-4</v>
      </c>
      <c r="R23" s="91">
        <f>P23/'סכום נכסי הקרן'!$C$42</f>
        <v>4.5610030004871755E-5</v>
      </c>
    </row>
    <row r="24" spans="2:18">
      <c r="B24" s="86" t="s">
        <v>3239</v>
      </c>
      <c r="C24" s="88" t="s">
        <v>2938</v>
      </c>
      <c r="D24" s="87" t="s">
        <v>2942</v>
      </c>
      <c r="E24" s="87"/>
      <c r="F24" s="87" t="s">
        <v>681</v>
      </c>
      <c r="G24" s="101">
        <v>45107</v>
      </c>
      <c r="H24" s="87"/>
      <c r="I24" s="90">
        <v>7.6099999999821133</v>
      </c>
      <c r="J24" s="88" t="s">
        <v>28</v>
      </c>
      <c r="K24" s="88" t="s">
        <v>133</v>
      </c>
      <c r="L24" s="89">
        <v>6.5199999999976416E-2</v>
      </c>
      <c r="M24" s="89">
        <v>6.5199999999976416E-2</v>
      </c>
      <c r="N24" s="90">
        <v>60683.126340000017</v>
      </c>
      <c r="O24" s="102">
        <v>83.84</v>
      </c>
      <c r="P24" s="90">
        <v>50.876733131000009</v>
      </c>
      <c r="Q24" s="91">
        <f t="shared" si="0"/>
        <v>3.0957659310855111E-3</v>
      </c>
      <c r="R24" s="91">
        <f>P24/'סכום נכסי הקרן'!$C$42</f>
        <v>3.0738857644925651E-4</v>
      </c>
    </row>
    <row r="25" spans="2:18">
      <c r="B25" s="86" t="s">
        <v>3239</v>
      </c>
      <c r="C25" s="88" t="s">
        <v>2938</v>
      </c>
      <c r="D25" s="87" t="s">
        <v>2943</v>
      </c>
      <c r="E25" s="87"/>
      <c r="F25" s="87" t="s">
        <v>681</v>
      </c>
      <c r="G25" s="101">
        <v>45107</v>
      </c>
      <c r="H25" s="87"/>
      <c r="I25" s="90">
        <v>11.239999999485537</v>
      </c>
      <c r="J25" s="88" t="s">
        <v>28</v>
      </c>
      <c r="K25" s="88" t="s">
        <v>133</v>
      </c>
      <c r="L25" s="89">
        <v>3.5499999997673962E-2</v>
      </c>
      <c r="M25" s="89">
        <v>3.5499999997673962E-2</v>
      </c>
      <c r="N25" s="90">
        <v>2612.6279670000004</v>
      </c>
      <c r="O25" s="102">
        <v>139.87</v>
      </c>
      <c r="P25" s="90">
        <v>3.6542821870000002</v>
      </c>
      <c r="Q25" s="91">
        <f t="shared" si="0"/>
        <v>2.2235708939798615E-4</v>
      </c>
      <c r="R25" s="91">
        <f>P25/'סכום נכסי הקרן'!$C$42</f>
        <v>2.207855202718137E-5</v>
      </c>
    </row>
    <row r="26" spans="2:18">
      <c r="B26" s="86" t="s">
        <v>3239</v>
      </c>
      <c r="C26" s="88" t="s">
        <v>2938</v>
      </c>
      <c r="D26" s="87" t="s">
        <v>2944</v>
      </c>
      <c r="E26" s="87"/>
      <c r="F26" s="87" t="s">
        <v>681</v>
      </c>
      <c r="G26" s="101">
        <v>45107</v>
      </c>
      <c r="H26" s="87"/>
      <c r="I26" s="90">
        <v>10.430000000182492</v>
      </c>
      <c r="J26" s="88" t="s">
        <v>28</v>
      </c>
      <c r="K26" s="88" t="s">
        <v>133</v>
      </c>
      <c r="L26" s="89">
        <v>3.3300000000674068E-2</v>
      </c>
      <c r="M26" s="89">
        <v>3.3300000000674068E-2</v>
      </c>
      <c r="N26" s="90">
        <v>13231.324302000003</v>
      </c>
      <c r="O26" s="102">
        <v>137.91</v>
      </c>
      <c r="P26" s="90">
        <v>18.247320169000002</v>
      </c>
      <c r="Q26" s="91">
        <f t="shared" si="0"/>
        <v>1.1103195633129163E-3</v>
      </c>
      <c r="R26" s="91">
        <f>P26/'סכום נכסי הקרן'!$C$42</f>
        <v>1.1024720782131061E-4</v>
      </c>
    </row>
    <row r="27" spans="2:18">
      <c r="B27" s="86" t="s">
        <v>3239</v>
      </c>
      <c r="C27" s="88" t="s">
        <v>2938</v>
      </c>
      <c r="D27" s="87" t="s">
        <v>2945</v>
      </c>
      <c r="E27" s="87"/>
      <c r="F27" s="87" t="s">
        <v>681</v>
      </c>
      <c r="G27" s="101">
        <v>45107</v>
      </c>
      <c r="H27" s="87"/>
      <c r="I27" s="90">
        <v>10.589999999857959</v>
      </c>
      <c r="J27" s="88" t="s">
        <v>28</v>
      </c>
      <c r="K27" s="88" t="s">
        <v>133</v>
      </c>
      <c r="L27" s="89">
        <v>3.4799999999846447E-2</v>
      </c>
      <c r="M27" s="89">
        <v>3.4799999999846447E-2</v>
      </c>
      <c r="N27" s="90">
        <v>10262.870049000001</v>
      </c>
      <c r="O27" s="102">
        <v>126.91</v>
      </c>
      <c r="P27" s="90">
        <v>13.024607015000001</v>
      </c>
      <c r="Q27" s="91">
        <f t="shared" si="0"/>
        <v>7.9252601693181521E-4</v>
      </c>
      <c r="R27" s="91">
        <f>P27/'סכום נכסי הקרן'!$C$42</f>
        <v>7.8692462404045024E-5</v>
      </c>
    </row>
    <row r="28" spans="2:18">
      <c r="B28" s="86" t="s">
        <v>3239</v>
      </c>
      <c r="C28" s="88" t="s">
        <v>2938</v>
      </c>
      <c r="D28" s="87" t="s">
        <v>2946</v>
      </c>
      <c r="E28" s="87"/>
      <c r="F28" s="87" t="s">
        <v>681</v>
      </c>
      <c r="G28" s="101">
        <v>45107</v>
      </c>
      <c r="H28" s="87"/>
      <c r="I28" s="90">
        <v>10.290000000072544</v>
      </c>
      <c r="J28" s="88" t="s">
        <v>28</v>
      </c>
      <c r="K28" s="88" t="s">
        <v>133</v>
      </c>
      <c r="L28" s="89">
        <v>3.0200000000187209E-2</v>
      </c>
      <c r="M28" s="89">
        <v>3.0200000000187209E-2</v>
      </c>
      <c r="N28" s="90">
        <v>39839.725470000005</v>
      </c>
      <c r="O28" s="102">
        <v>107.26</v>
      </c>
      <c r="P28" s="90">
        <v>42.732083310000007</v>
      </c>
      <c r="Q28" s="91">
        <f t="shared" si="0"/>
        <v>2.600177321424757E-3</v>
      </c>
      <c r="R28" s="91">
        <f>P28/'סכום נכסי הקרן'!$C$42</f>
        <v>2.5817998619428561E-4</v>
      </c>
    </row>
    <row r="29" spans="2:18">
      <c r="B29" s="86" t="s">
        <v>3238</v>
      </c>
      <c r="C29" s="88" t="s">
        <v>2938</v>
      </c>
      <c r="D29" s="87">
        <v>5211</v>
      </c>
      <c r="E29" s="87"/>
      <c r="F29" s="87" t="s">
        <v>681</v>
      </c>
      <c r="G29" s="101">
        <v>42643</v>
      </c>
      <c r="H29" s="87"/>
      <c r="I29" s="90">
        <v>4.5800000000156009</v>
      </c>
      <c r="J29" s="88" t="s">
        <v>28</v>
      </c>
      <c r="K29" s="88" t="s">
        <v>133</v>
      </c>
      <c r="L29" s="89">
        <v>4.6900000000164678E-2</v>
      </c>
      <c r="M29" s="89">
        <v>4.6900000000164678E-2</v>
      </c>
      <c r="N29" s="90">
        <v>119143.65260500001</v>
      </c>
      <c r="O29" s="102">
        <v>96.84</v>
      </c>
      <c r="P29" s="90">
        <v>115.37871319000003</v>
      </c>
      <c r="Q29" s="91">
        <f t="shared" si="0"/>
        <v>7.0206058346236411E-3</v>
      </c>
      <c r="R29" s="91">
        <f>P29/'סכום נכסי הקרן'!$C$42</f>
        <v>6.9709857959435488E-4</v>
      </c>
    </row>
    <row r="30" spans="2:18">
      <c r="B30" s="86" t="s">
        <v>3238</v>
      </c>
      <c r="C30" s="88" t="s">
        <v>2938</v>
      </c>
      <c r="D30" s="87">
        <v>6027</v>
      </c>
      <c r="E30" s="87"/>
      <c r="F30" s="87" t="s">
        <v>681</v>
      </c>
      <c r="G30" s="101">
        <v>43100</v>
      </c>
      <c r="H30" s="87"/>
      <c r="I30" s="90">
        <v>8.0300000000061758</v>
      </c>
      <c r="J30" s="88" t="s">
        <v>28</v>
      </c>
      <c r="K30" s="88" t="s">
        <v>133</v>
      </c>
      <c r="L30" s="89">
        <v>4.8800000000021486E-2</v>
      </c>
      <c r="M30" s="89">
        <v>4.8800000000021486E-2</v>
      </c>
      <c r="N30" s="90">
        <v>256230.53946900007</v>
      </c>
      <c r="O30" s="102">
        <v>101.75</v>
      </c>
      <c r="P30" s="90">
        <v>260.71457391300004</v>
      </c>
      <c r="Q30" s="91">
        <f t="shared" si="0"/>
        <v>1.5864055059886598E-2</v>
      </c>
      <c r="R30" s="91">
        <f>P30/'סכום נכסי הקרן'!$C$42</f>
        <v>1.5751931541740549E-3</v>
      </c>
    </row>
    <row r="31" spans="2:18">
      <c r="B31" s="86" t="s">
        <v>3238</v>
      </c>
      <c r="C31" s="88" t="s">
        <v>2938</v>
      </c>
      <c r="D31" s="87">
        <v>5025</v>
      </c>
      <c r="E31" s="87"/>
      <c r="F31" s="87" t="s">
        <v>681</v>
      </c>
      <c r="G31" s="101">
        <v>42551</v>
      </c>
      <c r="H31" s="87"/>
      <c r="I31" s="90">
        <v>7.5199999999891052</v>
      </c>
      <c r="J31" s="88" t="s">
        <v>28</v>
      </c>
      <c r="K31" s="88" t="s">
        <v>133</v>
      </c>
      <c r="L31" s="89">
        <v>5.2199999999915807E-2</v>
      </c>
      <c r="M31" s="89">
        <v>5.2199999999915807E-2</v>
      </c>
      <c r="N31" s="90">
        <v>163009.75143500004</v>
      </c>
      <c r="O31" s="102">
        <v>99.09</v>
      </c>
      <c r="P31" s="90">
        <v>161.52636268800003</v>
      </c>
      <c r="Q31" s="91">
        <f t="shared" si="0"/>
        <v>9.8286147676605682E-3</v>
      </c>
      <c r="R31" s="91">
        <f>P31/'סכום נכסי הקרן'!$C$42</f>
        <v>9.7591483631320785E-4</v>
      </c>
    </row>
    <row r="32" spans="2:18">
      <c r="B32" s="86" t="s">
        <v>3238</v>
      </c>
      <c r="C32" s="88" t="s">
        <v>2938</v>
      </c>
      <c r="D32" s="87">
        <v>5024</v>
      </c>
      <c r="E32" s="87"/>
      <c r="F32" s="87" t="s">
        <v>681</v>
      </c>
      <c r="G32" s="101">
        <v>42551</v>
      </c>
      <c r="H32" s="87"/>
      <c r="I32" s="90">
        <v>5.4599999999844737</v>
      </c>
      <c r="J32" s="88" t="s">
        <v>28</v>
      </c>
      <c r="K32" s="88" t="s">
        <v>133</v>
      </c>
      <c r="L32" s="89">
        <v>4.6499999999943198E-2</v>
      </c>
      <c r="M32" s="89">
        <v>4.6499999999943198E-2</v>
      </c>
      <c r="N32" s="90">
        <v>106600.88555000002</v>
      </c>
      <c r="O32" s="102">
        <v>99.09</v>
      </c>
      <c r="P32" s="90">
        <v>105.63081748400002</v>
      </c>
      <c r="Q32" s="91">
        <f t="shared" si="0"/>
        <v>6.4274623372078815E-3</v>
      </c>
      <c r="R32" s="91">
        <f>P32/'סכום נכסי הקרן'!$C$42</f>
        <v>6.3820345013059984E-4</v>
      </c>
    </row>
    <row r="33" spans="2:18">
      <c r="B33" s="86" t="s">
        <v>3238</v>
      </c>
      <c r="C33" s="88" t="s">
        <v>2938</v>
      </c>
      <c r="D33" s="87">
        <v>6026</v>
      </c>
      <c r="E33" s="87"/>
      <c r="F33" s="87" t="s">
        <v>681</v>
      </c>
      <c r="G33" s="101">
        <v>43100</v>
      </c>
      <c r="H33" s="87"/>
      <c r="I33" s="90">
        <v>6.1400000000048731</v>
      </c>
      <c r="J33" s="88" t="s">
        <v>28</v>
      </c>
      <c r="K33" s="88" t="s">
        <v>133</v>
      </c>
      <c r="L33" s="89">
        <v>4.5300000000039045E-2</v>
      </c>
      <c r="M33" s="89">
        <v>4.5300000000039045E-2</v>
      </c>
      <c r="N33" s="90">
        <v>311863.64985000005</v>
      </c>
      <c r="O33" s="102">
        <f>P33/N33*100000</f>
        <v>94.948586248643522</v>
      </c>
      <c r="P33" s="90">
        <v>296.1101265559949</v>
      </c>
      <c r="Q33" s="91">
        <f t="shared" si="0"/>
        <v>1.8017816499363942E-2</v>
      </c>
      <c r="R33" s="91">
        <f>P33/'סכום נכסי הקרן'!$C$42</f>
        <v>1.7890470687237576E-3</v>
      </c>
    </row>
    <row r="34" spans="2:18">
      <c r="B34" s="86" t="s">
        <v>3238</v>
      </c>
      <c r="C34" s="88" t="s">
        <v>2938</v>
      </c>
      <c r="D34" s="87">
        <v>5023</v>
      </c>
      <c r="E34" s="87"/>
      <c r="F34" s="87" t="s">
        <v>681</v>
      </c>
      <c r="G34" s="101">
        <v>42551</v>
      </c>
      <c r="H34" s="87"/>
      <c r="I34" s="90">
        <v>7.789999999993233</v>
      </c>
      <c r="J34" s="88" t="s">
        <v>28</v>
      </c>
      <c r="K34" s="88" t="s">
        <v>133</v>
      </c>
      <c r="L34" s="89">
        <v>4.1299999999928658E-2</v>
      </c>
      <c r="M34" s="89">
        <v>4.1299999999928658E-2</v>
      </c>
      <c r="N34" s="90">
        <v>49031.997620000009</v>
      </c>
      <c r="O34" s="102">
        <v>111.49</v>
      </c>
      <c r="P34" s="90">
        <v>54.665749603000002</v>
      </c>
      <c r="Q34" s="91">
        <f t="shared" si="0"/>
        <v>3.3263213811796952E-3</v>
      </c>
      <c r="R34" s="91">
        <f>P34/'סכום נכסי הקרן'!$C$42</f>
        <v>3.3028117013195093E-4</v>
      </c>
    </row>
    <row r="35" spans="2:18">
      <c r="B35" s="86" t="s">
        <v>3238</v>
      </c>
      <c r="C35" s="88" t="s">
        <v>2938</v>
      </c>
      <c r="D35" s="87">
        <v>5210</v>
      </c>
      <c r="E35" s="87"/>
      <c r="F35" s="87" t="s">
        <v>681</v>
      </c>
      <c r="G35" s="101">
        <v>42643</v>
      </c>
      <c r="H35" s="87"/>
      <c r="I35" s="90">
        <v>7.2099999999924993</v>
      </c>
      <c r="J35" s="88" t="s">
        <v>28</v>
      </c>
      <c r="K35" s="88" t="s">
        <v>133</v>
      </c>
      <c r="L35" s="89">
        <v>3.3299999999915619E-2</v>
      </c>
      <c r="M35" s="89">
        <v>3.3299999999915619E-2</v>
      </c>
      <c r="N35" s="90">
        <v>36657.50181200001</v>
      </c>
      <c r="O35" s="102">
        <v>116.39</v>
      </c>
      <c r="P35" s="90">
        <v>42.665648392000008</v>
      </c>
      <c r="Q35" s="91">
        <f t="shared" si="0"/>
        <v>2.596134865411528E-3</v>
      </c>
      <c r="R35" s="91">
        <f>P35/'סכום נכסי הקרן'!$C$42</f>
        <v>2.5777859770855161E-4</v>
      </c>
    </row>
    <row r="36" spans="2:18">
      <c r="B36" s="86" t="s">
        <v>3238</v>
      </c>
      <c r="C36" s="88" t="s">
        <v>2938</v>
      </c>
      <c r="D36" s="87">
        <v>6025</v>
      </c>
      <c r="E36" s="87"/>
      <c r="F36" s="87" t="s">
        <v>681</v>
      </c>
      <c r="G36" s="101">
        <v>43100</v>
      </c>
      <c r="H36" s="87"/>
      <c r="I36" s="90">
        <v>8.2700000000334182</v>
      </c>
      <c r="J36" s="88" t="s">
        <v>28</v>
      </c>
      <c r="K36" s="88" t="s">
        <v>133</v>
      </c>
      <c r="L36" s="89">
        <v>3.8600000000171664E-2</v>
      </c>
      <c r="M36" s="89">
        <v>3.8600000000171664E-2</v>
      </c>
      <c r="N36" s="90">
        <v>46662.253154000005</v>
      </c>
      <c r="O36" s="102">
        <v>117.35</v>
      </c>
      <c r="P36" s="90">
        <v>54.758147371000007</v>
      </c>
      <c r="Q36" s="91">
        <f t="shared" si="0"/>
        <v>3.3319436341169317E-3</v>
      </c>
      <c r="R36" s="91">
        <f>P36/'סכום נכסי הקרן'!$C$42</f>
        <v>3.30839421745699E-4</v>
      </c>
    </row>
    <row r="37" spans="2:18">
      <c r="B37" s="86" t="s">
        <v>3238</v>
      </c>
      <c r="C37" s="88" t="s">
        <v>2938</v>
      </c>
      <c r="D37" s="87">
        <v>5022</v>
      </c>
      <c r="E37" s="87"/>
      <c r="F37" s="87" t="s">
        <v>681</v>
      </c>
      <c r="G37" s="101">
        <v>42551</v>
      </c>
      <c r="H37" s="87"/>
      <c r="I37" s="90">
        <v>6.9699999999701712</v>
      </c>
      <c r="J37" s="88" t="s">
        <v>28</v>
      </c>
      <c r="K37" s="88" t="s">
        <v>133</v>
      </c>
      <c r="L37" s="89">
        <v>2.2400000000010557E-2</v>
      </c>
      <c r="M37" s="89">
        <v>2.2400000000010557E-2</v>
      </c>
      <c r="N37" s="90">
        <v>32730.705672000004</v>
      </c>
      <c r="O37" s="102">
        <v>115.74</v>
      </c>
      <c r="P37" s="90">
        <v>37.882508729000008</v>
      </c>
      <c r="Q37" s="91">
        <f t="shared" si="0"/>
        <v>2.3050886464215594E-3</v>
      </c>
      <c r="R37" s="91">
        <f>P37/'סכום נכסי הקרן'!$C$42</f>
        <v>2.2887968063025206E-4</v>
      </c>
    </row>
    <row r="38" spans="2:18">
      <c r="B38" s="86" t="s">
        <v>3238</v>
      </c>
      <c r="C38" s="88" t="s">
        <v>2938</v>
      </c>
      <c r="D38" s="87">
        <v>6024</v>
      </c>
      <c r="E38" s="87"/>
      <c r="F38" s="87" t="s">
        <v>681</v>
      </c>
      <c r="G38" s="101">
        <v>43100</v>
      </c>
      <c r="H38" s="87"/>
      <c r="I38" s="90">
        <v>7.3599999999240007</v>
      </c>
      <c r="J38" s="88" t="s">
        <v>28</v>
      </c>
      <c r="K38" s="88" t="s">
        <v>133</v>
      </c>
      <c r="L38" s="89">
        <v>1.6299999999887949E-2</v>
      </c>
      <c r="M38" s="89">
        <v>1.6299999999887949E-2</v>
      </c>
      <c r="N38" s="90">
        <v>33923.151626000006</v>
      </c>
      <c r="O38" s="102">
        <v>121.02</v>
      </c>
      <c r="P38" s="90">
        <v>41.053802142000009</v>
      </c>
      <c r="Q38" s="91">
        <f t="shared" si="0"/>
        <v>2.498056659524179E-3</v>
      </c>
      <c r="R38" s="91">
        <f>P38/'סכום נכסי הקרן'!$C$42</f>
        <v>2.4804009655583753E-4</v>
      </c>
    </row>
    <row r="39" spans="2:18">
      <c r="B39" s="86" t="s">
        <v>3238</v>
      </c>
      <c r="C39" s="88" t="s">
        <v>2938</v>
      </c>
      <c r="D39" s="87">
        <v>5209</v>
      </c>
      <c r="E39" s="87"/>
      <c r="F39" s="87" t="s">
        <v>681</v>
      </c>
      <c r="G39" s="101">
        <v>42643</v>
      </c>
      <c r="H39" s="87"/>
      <c r="I39" s="90">
        <v>6.0099999999323623</v>
      </c>
      <c r="J39" s="88" t="s">
        <v>28</v>
      </c>
      <c r="K39" s="88" t="s">
        <v>133</v>
      </c>
      <c r="L39" s="89">
        <v>2.0399999999735029E-2</v>
      </c>
      <c r="M39" s="89">
        <v>2.0399999999735029E-2</v>
      </c>
      <c r="N39" s="90">
        <v>24717.408266000002</v>
      </c>
      <c r="O39" s="102">
        <v>116.04</v>
      </c>
      <c r="P39" s="90">
        <v>28.682088794000002</v>
      </c>
      <c r="Q39" s="91">
        <f t="shared" si="0"/>
        <v>1.7452581535100905E-3</v>
      </c>
      <c r="R39" s="91">
        <f>P39/'סכום נכסי הקרן'!$C$42</f>
        <v>1.7329230674614147E-4</v>
      </c>
    </row>
    <row r="40" spans="2:18">
      <c r="B40" s="9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0"/>
      <c r="O40" s="102"/>
      <c r="P40" s="87"/>
      <c r="Q40" s="91"/>
      <c r="R40" s="87"/>
    </row>
    <row r="41" spans="2:18">
      <c r="B41" s="85" t="s">
        <v>37</v>
      </c>
      <c r="C41" s="81"/>
      <c r="D41" s="80"/>
      <c r="E41" s="80"/>
      <c r="F41" s="80"/>
      <c r="G41" s="99"/>
      <c r="H41" s="80"/>
      <c r="I41" s="83">
        <v>4.5611376029134121</v>
      </c>
      <c r="J41" s="81"/>
      <c r="K41" s="81"/>
      <c r="L41" s="82"/>
      <c r="M41" s="82">
        <v>5.8056893809382587E-2</v>
      </c>
      <c r="N41" s="83"/>
      <c r="O41" s="100"/>
      <c r="P41" s="83">
        <f>SUM(P42:P264)</f>
        <v>8026.1571323050039</v>
      </c>
      <c r="Q41" s="84">
        <f t="shared" si="0"/>
        <v>0.48837852351390615</v>
      </c>
      <c r="R41" s="84">
        <f>P41/'סכום נכסי הקרן'!$C$42</f>
        <v>4.8492677564511477E-2</v>
      </c>
    </row>
    <row r="42" spans="2:18">
      <c r="B42" s="86" t="s">
        <v>3240</v>
      </c>
      <c r="C42" s="88" t="s">
        <v>2947</v>
      </c>
      <c r="D42" s="87" t="s">
        <v>2948</v>
      </c>
      <c r="E42" s="87"/>
      <c r="F42" s="87" t="s">
        <v>361</v>
      </c>
      <c r="G42" s="101">
        <v>42368</v>
      </c>
      <c r="H42" s="87" t="s">
        <v>326</v>
      </c>
      <c r="I42" s="90">
        <v>6.9499999996636781</v>
      </c>
      <c r="J42" s="88" t="s">
        <v>129</v>
      </c>
      <c r="K42" s="88" t="s">
        <v>133</v>
      </c>
      <c r="L42" s="89">
        <v>3.1699999999999999E-2</v>
      </c>
      <c r="M42" s="89">
        <v>2.5199999998822872E-2</v>
      </c>
      <c r="N42" s="90">
        <v>8090.061611000001</v>
      </c>
      <c r="O42" s="102">
        <v>117.61</v>
      </c>
      <c r="P42" s="90">
        <v>9.5147220560000019</v>
      </c>
      <c r="Q42" s="91">
        <f t="shared" si="0"/>
        <v>5.7895526249434194E-4</v>
      </c>
      <c r="R42" s="91">
        <f>P42/'סכום נכסי הקרן'!$C$42</f>
        <v>5.748633389202631E-5</v>
      </c>
    </row>
    <row r="43" spans="2:18">
      <c r="B43" s="86" t="s">
        <v>3240</v>
      </c>
      <c r="C43" s="88" t="s">
        <v>2947</v>
      </c>
      <c r="D43" s="87" t="s">
        <v>2949</v>
      </c>
      <c r="E43" s="87"/>
      <c r="F43" s="87" t="s">
        <v>361</v>
      </c>
      <c r="G43" s="101">
        <v>42388</v>
      </c>
      <c r="H43" s="87" t="s">
        <v>326</v>
      </c>
      <c r="I43" s="90">
        <v>6.9499999999212756</v>
      </c>
      <c r="J43" s="88" t="s">
        <v>129</v>
      </c>
      <c r="K43" s="88" t="s">
        <v>133</v>
      </c>
      <c r="L43" s="89">
        <v>3.1899999999999998E-2</v>
      </c>
      <c r="M43" s="89">
        <v>2.5399999999355209E-2</v>
      </c>
      <c r="N43" s="90">
        <v>11326.086341000002</v>
      </c>
      <c r="O43" s="102">
        <v>117.76</v>
      </c>
      <c r="P43" s="90">
        <v>13.337598659000001</v>
      </c>
      <c r="Q43" s="91">
        <f t="shared" si="0"/>
        <v>8.1157104613435347E-4</v>
      </c>
      <c r="R43" s="91">
        <f>P43/'סכום נכסי הקרן'!$C$42</f>
        <v>8.0583504732606998E-5</v>
      </c>
    </row>
    <row r="44" spans="2:18">
      <c r="B44" s="86" t="s">
        <v>3240</v>
      </c>
      <c r="C44" s="88" t="s">
        <v>2947</v>
      </c>
      <c r="D44" s="87" t="s">
        <v>2950</v>
      </c>
      <c r="E44" s="87"/>
      <c r="F44" s="87" t="s">
        <v>361</v>
      </c>
      <c r="G44" s="101">
        <v>42509</v>
      </c>
      <c r="H44" s="87" t="s">
        <v>326</v>
      </c>
      <c r="I44" s="90">
        <v>7.0100000001577607</v>
      </c>
      <c r="J44" s="88" t="s">
        <v>129</v>
      </c>
      <c r="K44" s="88" t="s">
        <v>133</v>
      </c>
      <c r="L44" s="89">
        <v>2.7400000000000001E-2</v>
      </c>
      <c r="M44" s="89">
        <v>2.7000000000854854E-2</v>
      </c>
      <c r="N44" s="90">
        <v>11326.086341000002</v>
      </c>
      <c r="O44" s="102">
        <v>113.61</v>
      </c>
      <c r="P44" s="90">
        <v>12.867566897000003</v>
      </c>
      <c r="Q44" s="91">
        <f t="shared" si="0"/>
        <v>7.8297038280990229E-4</v>
      </c>
      <c r="R44" s="91">
        <f>P44/'סכום נכסי הקרן'!$C$42</f>
        <v>7.7743652695820478E-5</v>
      </c>
    </row>
    <row r="45" spans="2:18">
      <c r="B45" s="86" t="s">
        <v>3240</v>
      </c>
      <c r="C45" s="88" t="s">
        <v>2947</v>
      </c>
      <c r="D45" s="87" t="s">
        <v>2951</v>
      </c>
      <c r="E45" s="87"/>
      <c r="F45" s="87" t="s">
        <v>361</v>
      </c>
      <c r="G45" s="101">
        <v>42723</v>
      </c>
      <c r="H45" s="87" t="s">
        <v>326</v>
      </c>
      <c r="I45" s="90">
        <v>6.9200000007924984</v>
      </c>
      <c r="J45" s="88" t="s">
        <v>129</v>
      </c>
      <c r="K45" s="88" t="s">
        <v>133</v>
      </c>
      <c r="L45" s="89">
        <v>3.15E-2</v>
      </c>
      <c r="M45" s="89">
        <v>2.8300000002784459E-2</v>
      </c>
      <c r="N45" s="90">
        <v>1618.0123040000003</v>
      </c>
      <c r="O45" s="102">
        <v>115.42</v>
      </c>
      <c r="P45" s="90">
        <v>1.8675097560000002</v>
      </c>
      <c r="Q45" s="91">
        <f t="shared" si="0"/>
        <v>1.136349117328041E-4</v>
      </c>
      <c r="R45" s="91">
        <f>P45/'סכום נכסי הקרן'!$C$42</f>
        <v>1.1283176612850557E-5</v>
      </c>
    </row>
    <row r="46" spans="2:18">
      <c r="B46" s="86" t="s">
        <v>3240</v>
      </c>
      <c r="C46" s="88" t="s">
        <v>2947</v>
      </c>
      <c r="D46" s="87" t="s">
        <v>2952</v>
      </c>
      <c r="E46" s="87"/>
      <c r="F46" s="87" t="s">
        <v>361</v>
      </c>
      <c r="G46" s="101">
        <v>42918</v>
      </c>
      <c r="H46" s="87" t="s">
        <v>326</v>
      </c>
      <c r="I46" s="90">
        <v>6.8899999998849797</v>
      </c>
      <c r="J46" s="88" t="s">
        <v>129</v>
      </c>
      <c r="K46" s="88" t="s">
        <v>133</v>
      </c>
      <c r="L46" s="89">
        <v>3.1899999999999998E-2</v>
      </c>
      <c r="M46" s="89">
        <v>3.0999999999452278E-2</v>
      </c>
      <c r="N46" s="90">
        <v>8090.061611000001</v>
      </c>
      <c r="O46" s="102">
        <v>112.84</v>
      </c>
      <c r="P46" s="90">
        <v>9.1288256450000027</v>
      </c>
      <c r="Q46" s="91">
        <f t="shared" si="0"/>
        <v>5.5547409755739643E-4</v>
      </c>
      <c r="R46" s="91">
        <f>P46/'סכום נכסי הקרן'!$C$42</f>
        <v>5.5154813349448665E-5</v>
      </c>
    </row>
    <row r="47" spans="2:18">
      <c r="B47" s="86" t="s">
        <v>3240</v>
      </c>
      <c r="C47" s="88" t="s">
        <v>2947</v>
      </c>
      <c r="D47" s="87" t="s">
        <v>2953</v>
      </c>
      <c r="E47" s="87"/>
      <c r="F47" s="87" t="s">
        <v>361</v>
      </c>
      <c r="G47" s="101">
        <v>43915</v>
      </c>
      <c r="H47" s="87" t="s">
        <v>326</v>
      </c>
      <c r="I47" s="90">
        <v>6.9199999999774269</v>
      </c>
      <c r="J47" s="88" t="s">
        <v>129</v>
      </c>
      <c r="K47" s="88" t="s">
        <v>133</v>
      </c>
      <c r="L47" s="89">
        <v>2.6600000000000002E-2</v>
      </c>
      <c r="M47" s="89">
        <v>3.6699999999915349E-2</v>
      </c>
      <c r="N47" s="90">
        <v>17031.708742000003</v>
      </c>
      <c r="O47" s="102">
        <v>104.04</v>
      </c>
      <c r="P47" s="90">
        <v>17.719789445000004</v>
      </c>
      <c r="Q47" s="91">
        <f t="shared" si="0"/>
        <v>1.0782201822706029E-3</v>
      </c>
      <c r="R47" s="91">
        <f>P47/'סכום נכסי הקרן'!$C$42</f>
        <v>1.0705995682651746E-4</v>
      </c>
    </row>
    <row r="48" spans="2:18">
      <c r="B48" s="86" t="s">
        <v>3240</v>
      </c>
      <c r="C48" s="88" t="s">
        <v>2947</v>
      </c>
      <c r="D48" s="87" t="s">
        <v>2954</v>
      </c>
      <c r="E48" s="87"/>
      <c r="F48" s="87" t="s">
        <v>361</v>
      </c>
      <c r="G48" s="101">
        <v>44168</v>
      </c>
      <c r="H48" s="87" t="s">
        <v>326</v>
      </c>
      <c r="I48" s="90">
        <v>7.0399999999568141</v>
      </c>
      <c r="J48" s="88" t="s">
        <v>129</v>
      </c>
      <c r="K48" s="88" t="s">
        <v>133</v>
      </c>
      <c r="L48" s="89">
        <v>1.89E-2</v>
      </c>
      <c r="M48" s="89">
        <v>3.9099999999772067E-2</v>
      </c>
      <c r="N48" s="90">
        <v>17249.598377000002</v>
      </c>
      <c r="O48" s="102">
        <v>96.65</v>
      </c>
      <c r="P48" s="90">
        <v>16.671736918000001</v>
      </c>
      <c r="Q48" s="91">
        <f t="shared" si="0"/>
        <v>1.0144479015559485E-3</v>
      </c>
      <c r="R48" s="91">
        <f>P48/'סכום נכסי הקרן'!$C$42</f>
        <v>1.007278015466361E-4</v>
      </c>
    </row>
    <row r="49" spans="2:18">
      <c r="B49" s="86" t="s">
        <v>3240</v>
      </c>
      <c r="C49" s="88" t="s">
        <v>2947</v>
      </c>
      <c r="D49" s="87" t="s">
        <v>2955</v>
      </c>
      <c r="E49" s="87"/>
      <c r="F49" s="87" t="s">
        <v>361</v>
      </c>
      <c r="G49" s="101">
        <v>44277</v>
      </c>
      <c r="H49" s="87" t="s">
        <v>326</v>
      </c>
      <c r="I49" s="90">
        <v>6.9700000000515896</v>
      </c>
      <c r="J49" s="88" t="s">
        <v>129</v>
      </c>
      <c r="K49" s="88" t="s">
        <v>133</v>
      </c>
      <c r="L49" s="89">
        <v>1.9E-2</v>
      </c>
      <c r="M49" s="89">
        <v>4.6100000000515909E-2</v>
      </c>
      <c r="N49" s="90">
        <v>26230.948374000007</v>
      </c>
      <c r="O49" s="102">
        <v>92.37</v>
      </c>
      <c r="P49" s="90">
        <v>24.229527275000002</v>
      </c>
      <c r="Q49" s="91">
        <f t="shared" si="0"/>
        <v>1.4743270734603833E-3</v>
      </c>
      <c r="R49" s="91">
        <f>P49/'סכום נכסי הקרן'!$C$42</f>
        <v>1.4639068664105265E-4</v>
      </c>
    </row>
    <row r="50" spans="2:18">
      <c r="B50" s="86" t="s">
        <v>3241</v>
      </c>
      <c r="C50" s="88" t="s">
        <v>2938</v>
      </c>
      <c r="D50" s="87">
        <v>4069</v>
      </c>
      <c r="E50" s="87"/>
      <c r="F50" s="87" t="s">
        <v>375</v>
      </c>
      <c r="G50" s="101">
        <v>42052</v>
      </c>
      <c r="H50" s="87" t="s">
        <v>131</v>
      </c>
      <c r="I50" s="90">
        <v>3.8599999999580921</v>
      </c>
      <c r="J50" s="88" t="s">
        <v>691</v>
      </c>
      <c r="K50" s="88" t="s">
        <v>133</v>
      </c>
      <c r="L50" s="89">
        <v>2.9779E-2</v>
      </c>
      <c r="M50" s="89">
        <v>2.3299999999657421E-2</v>
      </c>
      <c r="N50" s="90">
        <v>25728.668249000002</v>
      </c>
      <c r="O50" s="102">
        <v>116.86</v>
      </c>
      <c r="P50" s="90">
        <v>30.066523891000006</v>
      </c>
      <c r="Q50" s="91">
        <f t="shared" si="0"/>
        <v>1.829498762985863E-3</v>
      </c>
      <c r="R50" s="91">
        <f>P50/'סכום נכסי הקרן'!$C$42</f>
        <v>1.8165682835482E-4</v>
      </c>
    </row>
    <row r="51" spans="2:18">
      <c r="B51" s="86" t="s">
        <v>3242</v>
      </c>
      <c r="C51" s="88" t="s">
        <v>2947</v>
      </c>
      <c r="D51" s="87" t="s">
        <v>2956</v>
      </c>
      <c r="E51" s="87"/>
      <c r="F51" s="87" t="s">
        <v>375</v>
      </c>
      <c r="G51" s="101">
        <v>42122</v>
      </c>
      <c r="H51" s="87" t="s">
        <v>131</v>
      </c>
      <c r="I51" s="90">
        <v>4.2100000000062199</v>
      </c>
      <c r="J51" s="88" t="s">
        <v>341</v>
      </c>
      <c r="K51" s="88" t="s">
        <v>133</v>
      </c>
      <c r="L51" s="89">
        <v>2.98E-2</v>
      </c>
      <c r="M51" s="89">
        <v>2.8100000000073299E-2</v>
      </c>
      <c r="N51" s="90">
        <v>158345.38929200004</v>
      </c>
      <c r="O51" s="102">
        <v>113.73</v>
      </c>
      <c r="P51" s="90">
        <v>180.08621162800003</v>
      </c>
      <c r="Q51" s="91">
        <f t="shared" si="0"/>
        <v>1.0957951195111648E-2</v>
      </c>
      <c r="R51" s="91">
        <f>P51/'סכום נכסי הקרן'!$C$42</f>
        <v>1.0880502898630671E-3</v>
      </c>
    </row>
    <row r="52" spans="2:18">
      <c r="B52" s="86" t="s">
        <v>3243</v>
      </c>
      <c r="C52" s="88" t="s">
        <v>2938</v>
      </c>
      <c r="D52" s="87">
        <v>4099</v>
      </c>
      <c r="E52" s="87"/>
      <c r="F52" s="87" t="s">
        <v>375</v>
      </c>
      <c r="G52" s="101">
        <v>42052</v>
      </c>
      <c r="H52" s="87" t="s">
        <v>131</v>
      </c>
      <c r="I52" s="90">
        <v>3.8699999999952617</v>
      </c>
      <c r="J52" s="88" t="s">
        <v>691</v>
      </c>
      <c r="K52" s="88" t="s">
        <v>133</v>
      </c>
      <c r="L52" s="89">
        <v>2.9779E-2</v>
      </c>
      <c r="M52" s="89">
        <v>3.2399999999905241E-2</v>
      </c>
      <c r="N52" s="90">
        <v>18682.976990000003</v>
      </c>
      <c r="O52" s="102">
        <v>112.96</v>
      </c>
      <c r="P52" s="90">
        <v>21.104292330000003</v>
      </c>
      <c r="Q52" s="91">
        <f t="shared" si="0"/>
        <v>1.2841616427426282E-3</v>
      </c>
      <c r="R52" s="91">
        <f>P52/'סכום נכסי הקרן'!$C$42</f>
        <v>1.2750854815272913E-4</v>
      </c>
    </row>
    <row r="53" spans="2:18">
      <c r="B53" s="86" t="s">
        <v>3243</v>
      </c>
      <c r="C53" s="88" t="s">
        <v>2938</v>
      </c>
      <c r="D53" s="87" t="s">
        <v>2957</v>
      </c>
      <c r="E53" s="87"/>
      <c r="F53" s="87" t="s">
        <v>375</v>
      </c>
      <c r="G53" s="101">
        <v>42054</v>
      </c>
      <c r="H53" s="87" t="s">
        <v>131</v>
      </c>
      <c r="I53" s="90">
        <v>3.8699999983580211</v>
      </c>
      <c r="J53" s="88" t="s">
        <v>691</v>
      </c>
      <c r="K53" s="88" t="s">
        <v>133</v>
      </c>
      <c r="L53" s="89">
        <v>2.9779E-2</v>
      </c>
      <c r="M53" s="89">
        <v>3.2399999983915309E-2</v>
      </c>
      <c r="N53" s="90">
        <v>528.36474800000008</v>
      </c>
      <c r="O53" s="102">
        <v>112.96</v>
      </c>
      <c r="P53" s="90">
        <v>0.5968408540000002</v>
      </c>
      <c r="Q53" s="91">
        <f t="shared" si="0"/>
        <v>3.6316788999318851E-5</v>
      </c>
      <c r="R53" s="91">
        <f>P53/'סכום נכסי הקרן'!$C$42</f>
        <v>3.6060110228664078E-6</v>
      </c>
    </row>
    <row r="54" spans="2:18">
      <c r="B54" s="86" t="s">
        <v>3244</v>
      </c>
      <c r="C54" s="88" t="s">
        <v>2947</v>
      </c>
      <c r="D54" s="87" t="s">
        <v>2958</v>
      </c>
      <c r="E54" s="87"/>
      <c r="F54" s="87" t="s">
        <v>2959</v>
      </c>
      <c r="G54" s="101">
        <v>40742</v>
      </c>
      <c r="H54" s="87" t="s">
        <v>2937</v>
      </c>
      <c r="I54" s="90">
        <v>3.0599999999909655</v>
      </c>
      <c r="J54" s="88" t="s">
        <v>330</v>
      </c>
      <c r="K54" s="88" t="s">
        <v>133</v>
      </c>
      <c r="L54" s="89">
        <v>4.4999999999999998E-2</v>
      </c>
      <c r="M54" s="89">
        <v>2.0599999999909656E-2</v>
      </c>
      <c r="N54" s="90">
        <v>58532.422675000009</v>
      </c>
      <c r="O54" s="102">
        <v>124.81</v>
      </c>
      <c r="P54" s="90">
        <v>73.054319561000014</v>
      </c>
      <c r="Q54" s="91">
        <f t="shared" si="0"/>
        <v>4.4452357629420061E-3</v>
      </c>
      <c r="R54" s="91">
        <f>P54/'סכום נכסי הקרן'!$C$42</f>
        <v>4.4138178517680858E-4</v>
      </c>
    </row>
    <row r="55" spans="2:18">
      <c r="B55" s="86" t="s">
        <v>3245</v>
      </c>
      <c r="C55" s="88" t="s">
        <v>2947</v>
      </c>
      <c r="D55" s="87" t="s">
        <v>2960</v>
      </c>
      <c r="E55" s="87"/>
      <c r="F55" s="87" t="s">
        <v>2959</v>
      </c>
      <c r="G55" s="101">
        <v>41534</v>
      </c>
      <c r="H55" s="87" t="s">
        <v>2937</v>
      </c>
      <c r="I55" s="90">
        <v>5.3800000000075316</v>
      </c>
      <c r="J55" s="88" t="s">
        <v>572</v>
      </c>
      <c r="K55" s="88" t="s">
        <v>133</v>
      </c>
      <c r="L55" s="89">
        <v>3.9842000000000002E-2</v>
      </c>
      <c r="M55" s="89">
        <v>3.5100000000062768E-2</v>
      </c>
      <c r="N55" s="90">
        <v>172888.90603700004</v>
      </c>
      <c r="O55" s="102">
        <v>115.19</v>
      </c>
      <c r="P55" s="90">
        <v>199.15071882499998</v>
      </c>
      <c r="Q55" s="91">
        <f t="shared" si="0"/>
        <v>1.2117995251427944E-2</v>
      </c>
      <c r="R55" s="91">
        <f>P55/'סכום נכסי הקרן'!$C$42</f>
        <v>1.2032348028486641E-3</v>
      </c>
    </row>
    <row r="56" spans="2:18">
      <c r="B56" s="86" t="s">
        <v>3246</v>
      </c>
      <c r="C56" s="88" t="s">
        <v>2947</v>
      </c>
      <c r="D56" s="87" t="s">
        <v>2961</v>
      </c>
      <c r="E56" s="87"/>
      <c r="F56" s="87" t="s">
        <v>482</v>
      </c>
      <c r="G56" s="101">
        <v>43431</v>
      </c>
      <c r="H56" s="87" t="s">
        <v>326</v>
      </c>
      <c r="I56" s="90">
        <v>7.7900000005623822</v>
      </c>
      <c r="J56" s="88" t="s">
        <v>341</v>
      </c>
      <c r="K56" s="88" t="s">
        <v>133</v>
      </c>
      <c r="L56" s="89">
        <v>3.6600000000000001E-2</v>
      </c>
      <c r="M56" s="89">
        <v>3.4800000002256588E-2</v>
      </c>
      <c r="N56" s="90">
        <v>5036.6595450000013</v>
      </c>
      <c r="O56" s="102">
        <v>112.62</v>
      </c>
      <c r="P56" s="90">
        <v>5.6722863390000011</v>
      </c>
      <c r="Q56" s="91">
        <f t="shared" si="0"/>
        <v>3.4514933878367142E-4</v>
      </c>
      <c r="R56" s="91">
        <f>P56/'סכום נכסי הקרן'!$C$42</f>
        <v>3.4270990208201359E-5</v>
      </c>
    </row>
    <row r="57" spans="2:18">
      <c r="B57" s="86" t="s">
        <v>3246</v>
      </c>
      <c r="C57" s="88" t="s">
        <v>2947</v>
      </c>
      <c r="D57" s="87" t="s">
        <v>2962</v>
      </c>
      <c r="E57" s="87"/>
      <c r="F57" s="87" t="s">
        <v>482</v>
      </c>
      <c r="G57" s="101">
        <v>43276</v>
      </c>
      <c r="H57" s="87" t="s">
        <v>326</v>
      </c>
      <c r="I57" s="90">
        <v>7.8500000006118915</v>
      </c>
      <c r="J57" s="88" t="s">
        <v>341</v>
      </c>
      <c r="K57" s="88" t="s">
        <v>133</v>
      </c>
      <c r="L57" s="89">
        <v>3.2599999999999997E-2</v>
      </c>
      <c r="M57" s="89">
        <v>3.5600000002849408E-2</v>
      </c>
      <c r="N57" s="90">
        <v>5018.1699610000005</v>
      </c>
      <c r="O57" s="102">
        <v>109.1</v>
      </c>
      <c r="P57" s="90">
        <v>5.4748236490000011</v>
      </c>
      <c r="Q57" s="91">
        <f t="shared" si="0"/>
        <v>3.3313405732311659E-4</v>
      </c>
      <c r="R57" s="91">
        <f>P57/'סכום נכסי הקרן'!$C$42</f>
        <v>3.307795418867839E-5</v>
      </c>
    </row>
    <row r="58" spans="2:18">
      <c r="B58" s="86" t="s">
        <v>3246</v>
      </c>
      <c r="C58" s="88" t="s">
        <v>2947</v>
      </c>
      <c r="D58" s="87" t="s">
        <v>2963</v>
      </c>
      <c r="E58" s="87"/>
      <c r="F58" s="87" t="s">
        <v>482</v>
      </c>
      <c r="G58" s="101">
        <v>43222</v>
      </c>
      <c r="H58" s="87" t="s">
        <v>326</v>
      </c>
      <c r="I58" s="90">
        <v>7.8499999999448642</v>
      </c>
      <c r="J58" s="88" t="s">
        <v>341</v>
      </c>
      <c r="K58" s="88" t="s">
        <v>133</v>
      </c>
      <c r="L58" s="89">
        <v>3.2199999999999999E-2</v>
      </c>
      <c r="M58" s="89">
        <v>3.5699999999737636E-2</v>
      </c>
      <c r="N58" s="90">
        <v>23980.171818000003</v>
      </c>
      <c r="O58" s="102">
        <v>109.67</v>
      </c>
      <c r="P58" s="90">
        <v>26.299052817000003</v>
      </c>
      <c r="Q58" s="91">
        <f t="shared" si="0"/>
        <v>1.6002543150923964E-3</v>
      </c>
      <c r="R58" s="91">
        <f>P58/'סכום נכסי הקרן'!$C$42</f>
        <v>1.5889440830578236E-4</v>
      </c>
    </row>
    <row r="59" spans="2:18">
      <c r="B59" s="86" t="s">
        <v>3246</v>
      </c>
      <c r="C59" s="88" t="s">
        <v>2947</v>
      </c>
      <c r="D59" s="87" t="s">
        <v>2964</v>
      </c>
      <c r="E59" s="87"/>
      <c r="F59" s="87" t="s">
        <v>482</v>
      </c>
      <c r="G59" s="101">
        <v>43922</v>
      </c>
      <c r="H59" s="87" t="s">
        <v>326</v>
      </c>
      <c r="I59" s="90">
        <v>7.989999999749914</v>
      </c>
      <c r="J59" s="88" t="s">
        <v>341</v>
      </c>
      <c r="K59" s="88" t="s">
        <v>133</v>
      </c>
      <c r="L59" s="89">
        <v>2.7699999999999999E-2</v>
      </c>
      <c r="M59" s="89">
        <v>3.3199999998830769E-2</v>
      </c>
      <c r="N59" s="90">
        <v>5769.6220790000007</v>
      </c>
      <c r="O59" s="102">
        <v>106.73</v>
      </c>
      <c r="P59" s="90">
        <v>6.1579174460000017</v>
      </c>
      <c r="Q59" s="91">
        <f t="shared" si="0"/>
        <v>3.7469919671686289E-4</v>
      </c>
      <c r="R59" s="91">
        <f>P59/'סכום נכסי הקרן'!$C$42</f>
        <v>3.7205090836790062E-5</v>
      </c>
    </row>
    <row r="60" spans="2:18">
      <c r="B60" s="86" t="s">
        <v>3246</v>
      </c>
      <c r="C60" s="88" t="s">
        <v>2947</v>
      </c>
      <c r="D60" s="87" t="s">
        <v>2965</v>
      </c>
      <c r="E60" s="87"/>
      <c r="F60" s="87" t="s">
        <v>482</v>
      </c>
      <c r="G60" s="101">
        <v>43978</v>
      </c>
      <c r="H60" s="87" t="s">
        <v>326</v>
      </c>
      <c r="I60" s="90">
        <v>8.0200000009810619</v>
      </c>
      <c r="J60" s="88" t="s">
        <v>341</v>
      </c>
      <c r="K60" s="88" t="s">
        <v>133</v>
      </c>
      <c r="L60" s="89">
        <v>2.3E-2</v>
      </c>
      <c r="M60" s="89">
        <v>3.7200000003990756E-2</v>
      </c>
      <c r="N60" s="90">
        <v>2420.3239660000004</v>
      </c>
      <c r="O60" s="102">
        <v>99.39</v>
      </c>
      <c r="P60" s="90">
        <v>2.4055602320000005</v>
      </c>
      <c r="Q60" s="91">
        <f t="shared" si="0"/>
        <v>1.4637440246457475E-4</v>
      </c>
      <c r="R60" s="91">
        <f>P60/'סכום נכסי הקרן'!$C$42</f>
        <v>1.4533986161679662E-5</v>
      </c>
    </row>
    <row r="61" spans="2:18">
      <c r="B61" s="86" t="s">
        <v>3246</v>
      </c>
      <c r="C61" s="88" t="s">
        <v>2947</v>
      </c>
      <c r="D61" s="87" t="s">
        <v>2966</v>
      </c>
      <c r="E61" s="87"/>
      <c r="F61" s="87" t="s">
        <v>482</v>
      </c>
      <c r="G61" s="101">
        <v>44010</v>
      </c>
      <c r="H61" s="87" t="s">
        <v>326</v>
      </c>
      <c r="I61" s="90">
        <v>8.0899999994479863</v>
      </c>
      <c r="J61" s="88" t="s">
        <v>341</v>
      </c>
      <c r="K61" s="88" t="s">
        <v>133</v>
      </c>
      <c r="L61" s="89">
        <v>2.2000000000000002E-2</v>
      </c>
      <c r="M61" s="89">
        <v>3.4799999997593124E-2</v>
      </c>
      <c r="N61" s="90">
        <v>3795.0546110000009</v>
      </c>
      <c r="O61" s="102">
        <v>100.72</v>
      </c>
      <c r="P61" s="90">
        <v>3.8223792790000006</v>
      </c>
      <c r="Q61" s="91">
        <f t="shared" si="0"/>
        <v>2.3258552228867951E-4</v>
      </c>
      <c r="R61" s="91">
        <f>P61/'סכום נכסי הקרן'!$C$42</f>
        <v>2.3094166093479502E-5</v>
      </c>
    </row>
    <row r="62" spans="2:18">
      <c r="B62" s="86" t="s">
        <v>3246</v>
      </c>
      <c r="C62" s="88" t="s">
        <v>2947</v>
      </c>
      <c r="D62" s="87" t="s">
        <v>2967</v>
      </c>
      <c r="E62" s="87"/>
      <c r="F62" s="87" t="s">
        <v>482</v>
      </c>
      <c r="G62" s="101">
        <v>44133</v>
      </c>
      <c r="H62" s="87" t="s">
        <v>326</v>
      </c>
      <c r="I62" s="90">
        <v>7.9999999993939186</v>
      </c>
      <c r="J62" s="88" t="s">
        <v>341</v>
      </c>
      <c r="K62" s="88" t="s">
        <v>133</v>
      </c>
      <c r="L62" s="89">
        <v>2.3799999999999998E-2</v>
      </c>
      <c r="M62" s="89">
        <v>3.729999999654534E-2</v>
      </c>
      <c r="N62" s="90">
        <v>4935.0383550000006</v>
      </c>
      <c r="O62" s="102">
        <v>100.3</v>
      </c>
      <c r="P62" s="90">
        <v>4.9498437270000011</v>
      </c>
      <c r="Q62" s="91">
        <f t="shared" si="0"/>
        <v>3.011898884071046E-4</v>
      </c>
      <c r="R62" s="91">
        <f>P62/'סכום נכסי הקרן'!$C$42</f>
        <v>2.9906114706129247E-5</v>
      </c>
    </row>
    <row r="63" spans="2:18">
      <c r="B63" s="86" t="s">
        <v>3246</v>
      </c>
      <c r="C63" s="88" t="s">
        <v>2947</v>
      </c>
      <c r="D63" s="87" t="s">
        <v>2968</v>
      </c>
      <c r="E63" s="87"/>
      <c r="F63" s="87" t="s">
        <v>482</v>
      </c>
      <c r="G63" s="101">
        <v>44251</v>
      </c>
      <c r="H63" s="87" t="s">
        <v>326</v>
      </c>
      <c r="I63" s="90">
        <v>7.9000000002760151</v>
      </c>
      <c r="J63" s="88" t="s">
        <v>341</v>
      </c>
      <c r="K63" s="88" t="s">
        <v>133</v>
      </c>
      <c r="L63" s="89">
        <v>2.3599999999999999E-2</v>
      </c>
      <c r="M63" s="89">
        <v>4.2400000001443769E-2</v>
      </c>
      <c r="N63" s="90">
        <v>14652.723223000003</v>
      </c>
      <c r="O63" s="102">
        <v>96.43</v>
      </c>
      <c r="P63" s="90">
        <v>14.129620079000004</v>
      </c>
      <c r="Q63" s="91">
        <f t="shared" si="0"/>
        <v>8.5976425308442771E-4</v>
      </c>
      <c r="R63" s="91">
        <f>P63/'סכום נכסי הקרן'!$C$42</f>
        <v>8.5368763569573807E-5</v>
      </c>
    </row>
    <row r="64" spans="2:18">
      <c r="B64" s="86" t="s">
        <v>3246</v>
      </c>
      <c r="C64" s="88" t="s">
        <v>2947</v>
      </c>
      <c r="D64" s="87" t="s">
        <v>2969</v>
      </c>
      <c r="E64" s="87"/>
      <c r="F64" s="87" t="s">
        <v>482</v>
      </c>
      <c r="G64" s="101">
        <v>44294</v>
      </c>
      <c r="H64" s="87" t="s">
        <v>326</v>
      </c>
      <c r="I64" s="90">
        <v>7.8700000002326238</v>
      </c>
      <c r="J64" s="88" t="s">
        <v>341</v>
      </c>
      <c r="K64" s="88" t="s">
        <v>133</v>
      </c>
      <c r="L64" s="89">
        <v>2.3199999999999998E-2</v>
      </c>
      <c r="M64" s="89">
        <v>4.410000000076205E-2</v>
      </c>
      <c r="N64" s="90">
        <v>10542.456963000002</v>
      </c>
      <c r="O64" s="102">
        <v>94.6</v>
      </c>
      <c r="P64" s="90">
        <v>9.9731646640000022</v>
      </c>
      <c r="Q64" s="91">
        <f t="shared" si="0"/>
        <v>6.0685074476813652E-4</v>
      </c>
      <c r="R64" s="91">
        <f>P64/'סכום נכסי הקרן'!$C$42</f>
        <v>6.0256166229608922E-5</v>
      </c>
    </row>
    <row r="65" spans="2:18">
      <c r="B65" s="86" t="s">
        <v>3246</v>
      </c>
      <c r="C65" s="88" t="s">
        <v>2947</v>
      </c>
      <c r="D65" s="87" t="s">
        <v>2970</v>
      </c>
      <c r="E65" s="87"/>
      <c r="F65" s="87" t="s">
        <v>482</v>
      </c>
      <c r="G65" s="101">
        <v>44602</v>
      </c>
      <c r="H65" s="87" t="s">
        <v>326</v>
      </c>
      <c r="I65" s="90">
        <v>7.7599999998846112</v>
      </c>
      <c r="J65" s="88" t="s">
        <v>341</v>
      </c>
      <c r="K65" s="88" t="s">
        <v>133</v>
      </c>
      <c r="L65" s="89">
        <v>2.0899999999999998E-2</v>
      </c>
      <c r="M65" s="89">
        <v>5.2399999998814929E-2</v>
      </c>
      <c r="N65" s="90">
        <v>15103.986512000001</v>
      </c>
      <c r="O65" s="102">
        <v>84.92</v>
      </c>
      <c r="P65" s="90">
        <v>12.826304948000002</v>
      </c>
      <c r="Q65" s="91">
        <f t="shared" si="0"/>
        <v>7.8045966075478352E-4</v>
      </c>
      <c r="R65" s="91">
        <f>P65/'סכום נכסי הקרן'!$C$42</f>
        <v>7.7494355011317544E-5</v>
      </c>
    </row>
    <row r="66" spans="2:18">
      <c r="B66" s="86" t="s">
        <v>3246</v>
      </c>
      <c r="C66" s="88" t="s">
        <v>2947</v>
      </c>
      <c r="D66" s="87" t="s">
        <v>2971</v>
      </c>
      <c r="E66" s="87"/>
      <c r="F66" s="87" t="s">
        <v>482</v>
      </c>
      <c r="G66" s="101">
        <v>43500</v>
      </c>
      <c r="H66" s="87" t="s">
        <v>326</v>
      </c>
      <c r="I66" s="90">
        <v>7.8599999998347378</v>
      </c>
      <c r="J66" s="88" t="s">
        <v>341</v>
      </c>
      <c r="K66" s="88" t="s">
        <v>133</v>
      </c>
      <c r="L66" s="89">
        <v>3.4500000000000003E-2</v>
      </c>
      <c r="M66" s="89">
        <v>3.3399999999586844E-2</v>
      </c>
      <c r="N66" s="90">
        <v>9453.8375790000009</v>
      </c>
      <c r="O66" s="102">
        <v>112.65</v>
      </c>
      <c r="P66" s="90">
        <v>10.649747366000001</v>
      </c>
      <c r="Q66" s="91">
        <f t="shared" si="0"/>
        <v>6.4801969468912003E-4</v>
      </c>
      <c r="R66" s="91">
        <f>P66/'סכום נכסי הקרן'!$C$42</f>
        <v>6.4343963948115533E-5</v>
      </c>
    </row>
    <row r="67" spans="2:18">
      <c r="B67" s="86" t="s">
        <v>3246</v>
      </c>
      <c r="C67" s="88" t="s">
        <v>2947</v>
      </c>
      <c r="D67" s="87" t="s">
        <v>2972</v>
      </c>
      <c r="E67" s="87"/>
      <c r="F67" s="87" t="s">
        <v>482</v>
      </c>
      <c r="G67" s="101">
        <v>43556</v>
      </c>
      <c r="H67" s="87" t="s">
        <v>326</v>
      </c>
      <c r="I67" s="90">
        <v>7.9300000001422539</v>
      </c>
      <c r="J67" s="88" t="s">
        <v>341</v>
      </c>
      <c r="K67" s="88" t="s">
        <v>133</v>
      </c>
      <c r="L67" s="89">
        <v>3.0499999999999999E-2</v>
      </c>
      <c r="M67" s="89">
        <v>3.3400000000230676E-2</v>
      </c>
      <c r="N67" s="90">
        <v>9533.4942360000023</v>
      </c>
      <c r="O67" s="102">
        <v>109.13</v>
      </c>
      <c r="P67" s="90">
        <v>10.403902564000003</v>
      </c>
      <c r="Q67" s="91">
        <f t="shared" si="0"/>
        <v>6.33060440909865E-4</v>
      </c>
      <c r="R67" s="91">
        <f>P67/'סכום נכסי הקרן'!$C$42</f>
        <v>6.2858611429123247E-5</v>
      </c>
    </row>
    <row r="68" spans="2:18">
      <c r="B68" s="86" t="s">
        <v>3246</v>
      </c>
      <c r="C68" s="88" t="s">
        <v>2947</v>
      </c>
      <c r="D68" s="87" t="s">
        <v>2973</v>
      </c>
      <c r="E68" s="87"/>
      <c r="F68" s="87" t="s">
        <v>482</v>
      </c>
      <c r="G68" s="101">
        <v>43647</v>
      </c>
      <c r="H68" s="87" t="s">
        <v>326</v>
      </c>
      <c r="I68" s="90">
        <v>7.9100000000616815</v>
      </c>
      <c r="J68" s="88" t="s">
        <v>341</v>
      </c>
      <c r="K68" s="88" t="s">
        <v>133</v>
      </c>
      <c r="L68" s="89">
        <v>2.8999999999999998E-2</v>
      </c>
      <c r="M68" s="89">
        <v>3.5600000000129854E-2</v>
      </c>
      <c r="N68" s="90">
        <v>8849.9758760000022</v>
      </c>
      <c r="O68" s="102">
        <v>104.42</v>
      </c>
      <c r="P68" s="90">
        <v>9.241144773000002</v>
      </c>
      <c r="Q68" s="91">
        <f t="shared" si="0"/>
        <v>5.6230853264143223E-4</v>
      </c>
      <c r="R68" s="91">
        <f>P68/'סכום נכסי הקרן'!$C$42</f>
        <v>5.5833426435218997E-5</v>
      </c>
    </row>
    <row r="69" spans="2:18">
      <c r="B69" s="86" t="s">
        <v>3246</v>
      </c>
      <c r="C69" s="88" t="s">
        <v>2947</v>
      </c>
      <c r="D69" s="87" t="s">
        <v>2974</v>
      </c>
      <c r="E69" s="87"/>
      <c r="F69" s="87" t="s">
        <v>482</v>
      </c>
      <c r="G69" s="101">
        <v>43703</v>
      </c>
      <c r="H69" s="87" t="s">
        <v>326</v>
      </c>
      <c r="I69" s="90">
        <v>8.0399999956043526</v>
      </c>
      <c r="J69" s="88" t="s">
        <v>341</v>
      </c>
      <c r="K69" s="88" t="s">
        <v>133</v>
      </c>
      <c r="L69" s="89">
        <v>2.3799999999999998E-2</v>
      </c>
      <c r="M69" s="89">
        <v>3.5099999981161513E-2</v>
      </c>
      <c r="N69" s="90">
        <v>628.44692600000008</v>
      </c>
      <c r="O69" s="102">
        <v>101.36</v>
      </c>
      <c r="P69" s="90">
        <v>0.63699382000000015</v>
      </c>
      <c r="Q69" s="91">
        <f t="shared" si="0"/>
        <v>3.8760031254177667E-5</v>
      </c>
      <c r="R69" s="91">
        <f>P69/'סכום נכסי הקרן'!$C$42</f>
        <v>3.8486084205250803E-6</v>
      </c>
    </row>
    <row r="70" spans="2:18">
      <c r="B70" s="86" t="s">
        <v>3246</v>
      </c>
      <c r="C70" s="88" t="s">
        <v>2947</v>
      </c>
      <c r="D70" s="87" t="s">
        <v>2975</v>
      </c>
      <c r="E70" s="87"/>
      <c r="F70" s="87" t="s">
        <v>482</v>
      </c>
      <c r="G70" s="101">
        <v>43740</v>
      </c>
      <c r="H70" s="87" t="s">
        <v>326</v>
      </c>
      <c r="I70" s="90">
        <v>7.9600000000130429</v>
      </c>
      <c r="J70" s="88" t="s">
        <v>341</v>
      </c>
      <c r="K70" s="88" t="s">
        <v>133</v>
      </c>
      <c r="L70" s="89">
        <v>2.4300000000000002E-2</v>
      </c>
      <c r="M70" s="89">
        <v>3.8300000000282608E-2</v>
      </c>
      <c r="N70" s="90">
        <v>9287.2209070000026</v>
      </c>
      <c r="O70" s="102">
        <v>99.06</v>
      </c>
      <c r="P70" s="90">
        <v>9.199921478000002</v>
      </c>
      <c r="Q70" s="91">
        <f t="shared" si="0"/>
        <v>5.5980016261894094E-4</v>
      </c>
      <c r="R70" s="91">
        <f>P70/'סכום נכסי הקרן'!$C$42</f>
        <v>5.5584362291615865E-5</v>
      </c>
    </row>
    <row r="71" spans="2:18">
      <c r="B71" s="86" t="s">
        <v>3246</v>
      </c>
      <c r="C71" s="88" t="s">
        <v>2947</v>
      </c>
      <c r="D71" s="87" t="s">
        <v>2976</v>
      </c>
      <c r="E71" s="87"/>
      <c r="F71" s="87" t="s">
        <v>482</v>
      </c>
      <c r="G71" s="101">
        <v>43831</v>
      </c>
      <c r="H71" s="87" t="s">
        <v>326</v>
      </c>
      <c r="I71" s="90">
        <v>7.9500000002121745</v>
      </c>
      <c r="J71" s="88" t="s">
        <v>341</v>
      </c>
      <c r="K71" s="88" t="s">
        <v>133</v>
      </c>
      <c r="L71" s="89">
        <v>2.3799999999999998E-2</v>
      </c>
      <c r="M71" s="89">
        <v>3.9700000001060873E-2</v>
      </c>
      <c r="N71" s="90">
        <v>9639.1880100000017</v>
      </c>
      <c r="O71" s="102">
        <v>97.79</v>
      </c>
      <c r="P71" s="90">
        <v>9.4261623000000014</v>
      </c>
      <c r="Q71" s="91">
        <f t="shared" si="0"/>
        <v>5.7356654630487814E-4</v>
      </c>
      <c r="R71" s="91">
        <f>P71/'סכום נכסי הקרן'!$C$42</f>
        <v>5.6951270894615676E-5</v>
      </c>
    </row>
    <row r="72" spans="2:18">
      <c r="B72" s="86" t="s">
        <v>3247</v>
      </c>
      <c r="C72" s="88" t="s">
        <v>2947</v>
      </c>
      <c r="D72" s="87">
        <v>7936</v>
      </c>
      <c r="E72" s="87"/>
      <c r="F72" s="87" t="s">
        <v>2977</v>
      </c>
      <c r="G72" s="101">
        <v>44087</v>
      </c>
      <c r="H72" s="87" t="s">
        <v>2937</v>
      </c>
      <c r="I72" s="90">
        <v>5.250000000005282</v>
      </c>
      <c r="J72" s="88" t="s">
        <v>330</v>
      </c>
      <c r="K72" s="88" t="s">
        <v>133</v>
      </c>
      <c r="L72" s="89">
        <v>1.7947999999999999E-2</v>
      </c>
      <c r="M72" s="89">
        <v>3.1000000000105655E-2</v>
      </c>
      <c r="N72" s="90">
        <v>45419.656368000011</v>
      </c>
      <c r="O72" s="102">
        <v>104.19</v>
      </c>
      <c r="P72" s="90">
        <v>47.322740575000012</v>
      </c>
      <c r="Q72" s="91">
        <f t="shared" si="0"/>
        <v>2.8795113015701499E-3</v>
      </c>
      <c r="R72" s="91">
        <f>P72/'סכום נכסי הקרן'!$C$42</f>
        <v>2.8591595733105994E-4</v>
      </c>
    </row>
    <row r="73" spans="2:18">
      <c r="B73" s="86" t="s">
        <v>3247</v>
      </c>
      <c r="C73" s="88" t="s">
        <v>2947</v>
      </c>
      <c r="D73" s="87">
        <v>7937</v>
      </c>
      <c r="E73" s="87"/>
      <c r="F73" s="87" t="s">
        <v>2977</v>
      </c>
      <c r="G73" s="101">
        <v>44087</v>
      </c>
      <c r="H73" s="87" t="s">
        <v>2937</v>
      </c>
      <c r="I73" s="90">
        <v>6.6600000003346</v>
      </c>
      <c r="J73" s="88" t="s">
        <v>330</v>
      </c>
      <c r="K73" s="88" t="s">
        <v>133</v>
      </c>
      <c r="L73" s="89">
        <v>7.5499999999999998E-2</v>
      </c>
      <c r="M73" s="89">
        <v>7.6000000004109114E-2</v>
      </c>
      <c r="N73" s="90">
        <v>3351.4350200000003</v>
      </c>
      <c r="O73" s="102">
        <v>101.66</v>
      </c>
      <c r="P73" s="90">
        <v>3.4070713210000005</v>
      </c>
      <c r="Q73" s="91">
        <f t="shared" si="0"/>
        <v>2.0731471286043621E-4</v>
      </c>
      <c r="R73" s="91">
        <f>P73/'סכום נכסי הקרן'!$C$42</f>
        <v>2.0584945981626804E-5</v>
      </c>
    </row>
    <row r="74" spans="2:18">
      <c r="B74" s="86" t="s">
        <v>3248</v>
      </c>
      <c r="C74" s="88" t="s">
        <v>2938</v>
      </c>
      <c r="D74" s="87">
        <v>8063</v>
      </c>
      <c r="E74" s="87"/>
      <c r="F74" s="87" t="s">
        <v>486</v>
      </c>
      <c r="G74" s="101">
        <v>44147</v>
      </c>
      <c r="H74" s="87" t="s">
        <v>131</v>
      </c>
      <c r="I74" s="90">
        <v>7.5400000001099468</v>
      </c>
      <c r="J74" s="88" t="s">
        <v>637</v>
      </c>
      <c r="K74" s="88" t="s">
        <v>133</v>
      </c>
      <c r="L74" s="89">
        <v>1.6250000000000001E-2</v>
      </c>
      <c r="M74" s="89">
        <v>3.1800000000549743E-2</v>
      </c>
      <c r="N74" s="90">
        <v>36552.59248900001</v>
      </c>
      <c r="O74" s="102">
        <v>99.53</v>
      </c>
      <c r="P74" s="90">
        <v>36.380796350000004</v>
      </c>
      <c r="Q74" s="91">
        <f t="shared" si="0"/>
        <v>2.2137119063068349E-3</v>
      </c>
      <c r="R74" s="91">
        <f>P74/'סכום נכסי הקרן'!$C$42</f>
        <v>2.198065896118397E-4</v>
      </c>
    </row>
    <row r="75" spans="2:18">
      <c r="B75" s="86" t="s">
        <v>3248</v>
      </c>
      <c r="C75" s="88" t="s">
        <v>2938</v>
      </c>
      <c r="D75" s="87">
        <v>8145</v>
      </c>
      <c r="E75" s="87"/>
      <c r="F75" s="87" t="s">
        <v>486</v>
      </c>
      <c r="G75" s="101">
        <v>44185</v>
      </c>
      <c r="H75" s="87" t="s">
        <v>131</v>
      </c>
      <c r="I75" s="90">
        <v>7.5499999998364045</v>
      </c>
      <c r="J75" s="88" t="s">
        <v>637</v>
      </c>
      <c r="K75" s="88" t="s">
        <v>133</v>
      </c>
      <c r="L75" s="89">
        <v>1.4990000000000002E-2</v>
      </c>
      <c r="M75" s="89">
        <v>3.2599999999583573E-2</v>
      </c>
      <c r="N75" s="90">
        <v>17182.647569000004</v>
      </c>
      <c r="O75" s="102">
        <v>97.83</v>
      </c>
      <c r="P75" s="90">
        <v>16.809783945000003</v>
      </c>
      <c r="Q75" s="91">
        <f t="shared" ref="Q75:Q138" si="1">IFERROR(P75/$P$10,0)</f>
        <v>1.0228478371802319E-3</v>
      </c>
      <c r="R75" s="91">
        <f>P75/'סכום נכסי הקרן'!$C$42</f>
        <v>1.0156185822640211E-4</v>
      </c>
    </row>
    <row r="76" spans="2:18">
      <c r="B76" s="86" t="s">
        <v>3249</v>
      </c>
      <c r="C76" s="88" t="s">
        <v>2938</v>
      </c>
      <c r="D76" s="87" t="s">
        <v>2978</v>
      </c>
      <c r="E76" s="87"/>
      <c r="F76" s="87" t="s">
        <v>482</v>
      </c>
      <c r="G76" s="101">
        <v>42901</v>
      </c>
      <c r="H76" s="87" t="s">
        <v>326</v>
      </c>
      <c r="I76" s="90">
        <v>0.69999999999639606</v>
      </c>
      <c r="J76" s="88" t="s">
        <v>156</v>
      </c>
      <c r="K76" s="88" t="s">
        <v>133</v>
      </c>
      <c r="L76" s="89">
        <v>0.04</v>
      </c>
      <c r="M76" s="89">
        <v>6.050000000030633E-2</v>
      </c>
      <c r="N76" s="90">
        <v>55599.072328000009</v>
      </c>
      <c r="O76" s="102">
        <v>99.81</v>
      </c>
      <c r="P76" s="90">
        <v>55.493432846000012</v>
      </c>
      <c r="Q76" s="91">
        <f t="shared" si="1"/>
        <v>3.3766845516846138E-3</v>
      </c>
      <c r="R76" s="91">
        <f>P76/'סכום נכסי הקרן'!$C$42</f>
        <v>3.3528189164371903E-4</v>
      </c>
    </row>
    <row r="77" spans="2:18">
      <c r="B77" s="86" t="s">
        <v>3250</v>
      </c>
      <c r="C77" s="88" t="s">
        <v>2938</v>
      </c>
      <c r="D77" s="87">
        <v>8224</v>
      </c>
      <c r="E77" s="87"/>
      <c r="F77" s="87" t="s">
        <v>486</v>
      </c>
      <c r="G77" s="101">
        <v>44223</v>
      </c>
      <c r="H77" s="87" t="s">
        <v>131</v>
      </c>
      <c r="I77" s="90">
        <v>12.349999999973608</v>
      </c>
      <c r="J77" s="88" t="s">
        <v>330</v>
      </c>
      <c r="K77" s="88" t="s">
        <v>133</v>
      </c>
      <c r="L77" s="89">
        <v>2.1537000000000001E-2</v>
      </c>
      <c r="M77" s="89">
        <v>4.0099999999841651E-2</v>
      </c>
      <c r="N77" s="90">
        <v>78385.236278000011</v>
      </c>
      <c r="O77" s="102">
        <v>89.43</v>
      </c>
      <c r="P77" s="90">
        <v>70.099921111000015</v>
      </c>
      <c r="Q77" s="91">
        <f t="shared" si="1"/>
        <v>4.2654654533033753E-3</v>
      </c>
      <c r="R77" s="91">
        <f>P77/'סכום נכסי הקרן'!$C$42</f>
        <v>4.2353181176222156E-4</v>
      </c>
    </row>
    <row r="78" spans="2:18">
      <c r="B78" s="86" t="s">
        <v>3250</v>
      </c>
      <c r="C78" s="88" t="s">
        <v>2938</v>
      </c>
      <c r="D78" s="87">
        <v>2963</v>
      </c>
      <c r="E78" s="87"/>
      <c r="F78" s="87" t="s">
        <v>486</v>
      </c>
      <c r="G78" s="101">
        <v>41423</v>
      </c>
      <c r="H78" s="87" t="s">
        <v>131</v>
      </c>
      <c r="I78" s="90">
        <v>2.8099999999453797</v>
      </c>
      <c r="J78" s="88" t="s">
        <v>330</v>
      </c>
      <c r="K78" s="88" t="s">
        <v>133</v>
      </c>
      <c r="L78" s="89">
        <v>0.05</v>
      </c>
      <c r="M78" s="89">
        <v>2.5199999999453798E-2</v>
      </c>
      <c r="N78" s="90">
        <v>15005.547434000002</v>
      </c>
      <c r="O78" s="102">
        <v>122.01</v>
      </c>
      <c r="P78" s="90">
        <v>18.308268300000002</v>
      </c>
      <c r="Q78" s="91">
        <f t="shared" si="1"/>
        <v>1.1140281573184968E-3</v>
      </c>
      <c r="R78" s="91">
        <f>P78/'סכום נכסי הקרן'!$C$42</f>
        <v>1.1061544607232201E-4</v>
      </c>
    </row>
    <row r="79" spans="2:18">
      <c r="B79" s="86" t="s">
        <v>3250</v>
      </c>
      <c r="C79" s="88" t="s">
        <v>2938</v>
      </c>
      <c r="D79" s="87">
        <v>2968</v>
      </c>
      <c r="E79" s="87"/>
      <c r="F79" s="87" t="s">
        <v>486</v>
      </c>
      <c r="G79" s="101">
        <v>41423</v>
      </c>
      <c r="H79" s="87" t="s">
        <v>131</v>
      </c>
      <c r="I79" s="90">
        <v>2.8099999998556462</v>
      </c>
      <c r="J79" s="88" t="s">
        <v>330</v>
      </c>
      <c r="K79" s="88" t="s">
        <v>133</v>
      </c>
      <c r="L79" s="89">
        <v>0.05</v>
      </c>
      <c r="M79" s="89">
        <v>2.5199999997962057E-2</v>
      </c>
      <c r="N79" s="90">
        <v>4826.0823170000012</v>
      </c>
      <c r="O79" s="102">
        <v>122.01</v>
      </c>
      <c r="P79" s="90">
        <v>5.888302985000001</v>
      </c>
      <c r="Q79" s="91">
        <f t="shared" si="1"/>
        <v>3.5829359809592444E-4</v>
      </c>
      <c r="R79" s="91">
        <f>P79/'סכום נכסי הקרן'!$C$42</f>
        <v>3.5576126077132058E-5</v>
      </c>
    </row>
    <row r="80" spans="2:18">
      <c r="B80" s="86" t="s">
        <v>3250</v>
      </c>
      <c r="C80" s="88" t="s">
        <v>2938</v>
      </c>
      <c r="D80" s="87">
        <v>4605</v>
      </c>
      <c r="E80" s="87"/>
      <c r="F80" s="87" t="s">
        <v>486</v>
      </c>
      <c r="G80" s="101">
        <v>42352</v>
      </c>
      <c r="H80" s="87" t="s">
        <v>131</v>
      </c>
      <c r="I80" s="90">
        <v>5.0300000000391565</v>
      </c>
      <c r="J80" s="88" t="s">
        <v>330</v>
      </c>
      <c r="K80" s="88" t="s">
        <v>133</v>
      </c>
      <c r="L80" s="89">
        <v>0.05</v>
      </c>
      <c r="M80" s="89">
        <v>2.8000000000258169E-2</v>
      </c>
      <c r="N80" s="90">
        <v>18443.442941000001</v>
      </c>
      <c r="O80" s="102">
        <v>126.01</v>
      </c>
      <c r="P80" s="90">
        <v>23.240583703000002</v>
      </c>
      <c r="Q80" s="91">
        <f t="shared" si="1"/>
        <v>1.4141514759022499E-3</v>
      </c>
      <c r="R80" s="91">
        <f>P80/'סכום נכסי הקרן'!$C$42</f>
        <v>1.4041565762330904E-4</v>
      </c>
    </row>
    <row r="81" spans="2:18">
      <c r="B81" s="86" t="s">
        <v>3250</v>
      </c>
      <c r="C81" s="88" t="s">
        <v>2938</v>
      </c>
      <c r="D81" s="87">
        <v>4606</v>
      </c>
      <c r="E81" s="87"/>
      <c r="F81" s="87" t="s">
        <v>486</v>
      </c>
      <c r="G81" s="101">
        <v>42352</v>
      </c>
      <c r="H81" s="87" t="s">
        <v>131</v>
      </c>
      <c r="I81" s="90">
        <v>6.7700000000257496</v>
      </c>
      <c r="J81" s="88" t="s">
        <v>330</v>
      </c>
      <c r="K81" s="88" t="s">
        <v>133</v>
      </c>
      <c r="L81" s="89">
        <v>4.0999999999999995E-2</v>
      </c>
      <c r="M81" s="89">
        <v>2.7900000000191327E-2</v>
      </c>
      <c r="N81" s="90">
        <v>56396.278919000004</v>
      </c>
      <c r="O81" s="102">
        <v>123.26</v>
      </c>
      <c r="P81" s="90">
        <v>69.514050073000021</v>
      </c>
      <c r="Q81" s="91">
        <f t="shared" si="1"/>
        <v>4.2298161596512063E-3</v>
      </c>
      <c r="R81" s="91">
        <f>P81/'סכום נכסי הקרן'!$C$42</f>
        <v>4.1999207850360292E-4</v>
      </c>
    </row>
    <row r="82" spans="2:18">
      <c r="B82" s="86" t="s">
        <v>3250</v>
      </c>
      <c r="C82" s="88" t="s">
        <v>2938</v>
      </c>
      <c r="D82" s="87">
        <v>5150</v>
      </c>
      <c r="E82" s="87"/>
      <c r="F82" s="87" t="s">
        <v>486</v>
      </c>
      <c r="G82" s="101">
        <v>42631</v>
      </c>
      <c r="H82" s="87" t="s">
        <v>131</v>
      </c>
      <c r="I82" s="90">
        <v>6.7399999998713609</v>
      </c>
      <c r="J82" s="88" t="s">
        <v>330</v>
      </c>
      <c r="K82" s="88" t="s">
        <v>133</v>
      </c>
      <c r="L82" s="89">
        <v>4.0999999999999995E-2</v>
      </c>
      <c r="M82" s="89">
        <v>3.0399999999744683E-2</v>
      </c>
      <c r="N82" s="90">
        <v>16735.637901000002</v>
      </c>
      <c r="O82" s="102">
        <v>121.7</v>
      </c>
      <c r="P82" s="90">
        <v>20.367271013000003</v>
      </c>
      <c r="Q82" s="91">
        <f t="shared" si="1"/>
        <v>1.2393151020306395E-3</v>
      </c>
      <c r="R82" s="91">
        <f>P82/'סכום נכסי הקרן'!$C$42</f>
        <v>1.2305559059230461E-4</v>
      </c>
    </row>
    <row r="83" spans="2:18">
      <c r="B83" s="86" t="s">
        <v>3251</v>
      </c>
      <c r="C83" s="88" t="s">
        <v>2947</v>
      </c>
      <c r="D83" s="87" t="s">
        <v>2979</v>
      </c>
      <c r="E83" s="87"/>
      <c r="F83" s="87" t="s">
        <v>482</v>
      </c>
      <c r="G83" s="101">
        <v>42033</v>
      </c>
      <c r="H83" s="87" t="s">
        <v>326</v>
      </c>
      <c r="I83" s="90">
        <v>3.6699999996304733</v>
      </c>
      <c r="J83" s="88" t="s">
        <v>341</v>
      </c>
      <c r="K83" s="88" t="s">
        <v>133</v>
      </c>
      <c r="L83" s="89">
        <v>5.0999999999999997E-2</v>
      </c>
      <c r="M83" s="89">
        <v>2.8499999997106125E-2</v>
      </c>
      <c r="N83" s="90">
        <v>3660.5675840000004</v>
      </c>
      <c r="O83" s="102">
        <v>122.72</v>
      </c>
      <c r="P83" s="90">
        <v>4.4922486980000009</v>
      </c>
      <c r="Q83" s="91">
        <f t="shared" si="1"/>
        <v>2.7334597992806104E-4</v>
      </c>
      <c r="R83" s="91">
        <f>P83/'סכום נכסי הקרן'!$C$42</f>
        <v>2.7141403296841448E-5</v>
      </c>
    </row>
    <row r="84" spans="2:18">
      <c r="B84" s="86" t="s">
        <v>3251</v>
      </c>
      <c r="C84" s="88" t="s">
        <v>2947</v>
      </c>
      <c r="D84" s="87" t="s">
        <v>2980</v>
      </c>
      <c r="E84" s="87"/>
      <c r="F84" s="87" t="s">
        <v>482</v>
      </c>
      <c r="G84" s="101">
        <v>42054</v>
      </c>
      <c r="H84" s="87" t="s">
        <v>326</v>
      </c>
      <c r="I84" s="90">
        <v>3.6700000000779376</v>
      </c>
      <c r="J84" s="88" t="s">
        <v>341</v>
      </c>
      <c r="K84" s="88" t="s">
        <v>133</v>
      </c>
      <c r="L84" s="89">
        <v>5.0999999999999997E-2</v>
      </c>
      <c r="M84" s="89">
        <v>2.8499999999943522E-2</v>
      </c>
      <c r="N84" s="90">
        <v>7150.591714000001</v>
      </c>
      <c r="O84" s="102">
        <v>123.81</v>
      </c>
      <c r="P84" s="90">
        <v>8.8531479930000021</v>
      </c>
      <c r="Q84" s="91">
        <f t="shared" si="1"/>
        <v>5.3869956368892292E-4</v>
      </c>
      <c r="R84" s="91">
        <f>P84/'סכום נכסי הקרן'!$C$42</f>
        <v>5.3489215820044401E-5</v>
      </c>
    </row>
    <row r="85" spans="2:18">
      <c r="B85" s="86" t="s">
        <v>3251</v>
      </c>
      <c r="C85" s="88" t="s">
        <v>2947</v>
      </c>
      <c r="D85" s="87" t="s">
        <v>2981</v>
      </c>
      <c r="E85" s="87"/>
      <c r="F85" s="87" t="s">
        <v>482</v>
      </c>
      <c r="G85" s="101">
        <v>42565</v>
      </c>
      <c r="H85" s="87" t="s">
        <v>326</v>
      </c>
      <c r="I85" s="90">
        <v>3.6699999999557589</v>
      </c>
      <c r="J85" s="88" t="s">
        <v>341</v>
      </c>
      <c r="K85" s="88" t="s">
        <v>133</v>
      </c>
      <c r="L85" s="89">
        <v>5.0999999999999997E-2</v>
      </c>
      <c r="M85" s="89">
        <v>2.8499999999631324E-2</v>
      </c>
      <c r="N85" s="90">
        <v>8727.9331120000024</v>
      </c>
      <c r="O85" s="102">
        <v>124.31</v>
      </c>
      <c r="P85" s="90">
        <v>10.849694244000002</v>
      </c>
      <c r="Q85" s="91">
        <f t="shared" si="1"/>
        <v>6.6018613492311673E-4</v>
      </c>
      <c r="R85" s="91">
        <f>P85/'סכום נכסי הקרן'!$C$42</f>
        <v>6.5552009009413778E-5</v>
      </c>
    </row>
    <row r="86" spans="2:18">
      <c r="B86" s="86" t="s">
        <v>3251</v>
      </c>
      <c r="C86" s="88" t="s">
        <v>2947</v>
      </c>
      <c r="D86" s="87" t="s">
        <v>2982</v>
      </c>
      <c r="E86" s="87"/>
      <c r="F86" s="87" t="s">
        <v>482</v>
      </c>
      <c r="G86" s="101">
        <v>40570</v>
      </c>
      <c r="H86" s="87" t="s">
        <v>326</v>
      </c>
      <c r="I86" s="90">
        <v>3.689999999993105</v>
      </c>
      <c r="J86" s="88" t="s">
        <v>341</v>
      </c>
      <c r="K86" s="88" t="s">
        <v>133</v>
      </c>
      <c r="L86" s="89">
        <v>5.0999999999999997E-2</v>
      </c>
      <c r="M86" s="89">
        <v>2.5099999999896566E-2</v>
      </c>
      <c r="N86" s="90">
        <v>44254.492480000008</v>
      </c>
      <c r="O86" s="102">
        <v>131.08000000000001</v>
      </c>
      <c r="P86" s="90">
        <v>58.008790260000012</v>
      </c>
      <c r="Q86" s="91">
        <f t="shared" si="1"/>
        <v>3.5297399329472885E-3</v>
      </c>
      <c r="R86" s="91">
        <f>P86/'סכום נכסי הקרן'!$C$42</f>
        <v>3.5047925372197372E-4</v>
      </c>
    </row>
    <row r="87" spans="2:18">
      <c r="B87" s="86" t="s">
        <v>3251</v>
      </c>
      <c r="C87" s="88" t="s">
        <v>2947</v>
      </c>
      <c r="D87" s="87" t="s">
        <v>2983</v>
      </c>
      <c r="E87" s="87"/>
      <c r="F87" s="87" t="s">
        <v>482</v>
      </c>
      <c r="G87" s="101">
        <v>41207</v>
      </c>
      <c r="H87" s="87" t="s">
        <v>326</v>
      </c>
      <c r="I87" s="90">
        <v>3.6900000008223697</v>
      </c>
      <c r="J87" s="88" t="s">
        <v>341</v>
      </c>
      <c r="K87" s="88" t="s">
        <v>133</v>
      </c>
      <c r="L87" s="89">
        <v>5.0999999999999997E-2</v>
      </c>
      <c r="M87" s="89">
        <v>2.5000000006325927E-2</v>
      </c>
      <c r="N87" s="90">
        <v>629.047685</v>
      </c>
      <c r="O87" s="102">
        <v>125.65</v>
      </c>
      <c r="P87" s="90">
        <v>0.79039841500000008</v>
      </c>
      <c r="Q87" s="91">
        <f t="shared" si="1"/>
        <v>4.809444975251485E-5</v>
      </c>
      <c r="R87" s="91">
        <f>P87/'סכום נכסי הקרן'!$C$42</f>
        <v>4.7754529165427018E-6</v>
      </c>
    </row>
    <row r="88" spans="2:18">
      <c r="B88" s="86" t="s">
        <v>3251</v>
      </c>
      <c r="C88" s="88" t="s">
        <v>2947</v>
      </c>
      <c r="D88" s="87" t="s">
        <v>2984</v>
      </c>
      <c r="E88" s="87"/>
      <c r="F88" s="87" t="s">
        <v>482</v>
      </c>
      <c r="G88" s="101">
        <v>41239</v>
      </c>
      <c r="H88" s="87" t="s">
        <v>326</v>
      </c>
      <c r="I88" s="90">
        <v>3.6700000000536415</v>
      </c>
      <c r="J88" s="88" t="s">
        <v>341</v>
      </c>
      <c r="K88" s="88" t="s">
        <v>133</v>
      </c>
      <c r="L88" s="89">
        <v>5.0999999999999997E-2</v>
      </c>
      <c r="M88" s="89">
        <v>2.8500000000507418E-2</v>
      </c>
      <c r="N88" s="90">
        <v>5547.4277499999998</v>
      </c>
      <c r="O88" s="102">
        <v>124.34</v>
      </c>
      <c r="P88" s="90">
        <v>6.8976720890000003</v>
      </c>
      <c r="Q88" s="91">
        <f t="shared" si="1"/>
        <v>4.1971205584178024E-4</v>
      </c>
      <c r="R88" s="91">
        <f>P88/'סכום נכסי הקרן'!$C$42</f>
        <v>4.1674562688451539E-5</v>
      </c>
    </row>
    <row r="89" spans="2:18">
      <c r="B89" s="86" t="s">
        <v>3251</v>
      </c>
      <c r="C89" s="88" t="s">
        <v>2947</v>
      </c>
      <c r="D89" s="87" t="s">
        <v>2985</v>
      </c>
      <c r="E89" s="87"/>
      <c r="F89" s="87" t="s">
        <v>482</v>
      </c>
      <c r="G89" s="101">
        <v>41269</v>
      </c>
      <c r="H89" s="87" t="s">
        <v>326</v>
      </c>
      <c r="I89" s="90">
        <v>3.690000000162295</v>
      </c>
      <c r="J89" s="88" t="s">
        <v>341</v>
      </c>
      <c r="K89" s="88" t="s">
        <v>133</v>
      </c>
      <c r="L89" s="89">
        <v>5.0999999999999997E-2</v>
      </c>
      <c r="M89" s="89">
        <v>2.5100000002565313E-2</v>
      </c>
      <c r="N89" s="90">
        <v>1510.3160310000003</v>
      </c>
      <c r="O89" s="102">
        <v>126.47</v>
      </c>
      <c r="P89" s="90">
        <v>1.9100968010000003</v>
      </c>
      <c r="Q89" s="91">
        <f t="shared" si="1"/>
        <v>1.1622626371047804E-4</v>
      </c>
      <c r="R89" s="91">
        <f>P89/'סכום נכסי הקרן'!$C$42</f>
        <v>1.1540480302221172E-5</v>
      </c>
    </row>
    <row r="90" spans="2:18">
      <c r="B90" s="86" t="s">
        <v>3251</v>
      </c>
      <c r="C90" s="88" t="s">
        <v>2947</v>
      </c>
      <c r="D90" s="87" t="s">
        <v>2986</v>
      </c>
      <c r="E90" s="87"/>
      <c r="F90" s="87" t="s">
        <v>482</v>
      </c>
      <c r="G90" s="101">
        <v>41298</v>
      </c>
      <c r="H90" s="87" t="s">
        <v>326</v>
      </c>
      <c r="I90" s="90">
        <v>3.6700000002545696</v>
      </c>
      <c r="J90" s="88" t="s">
        <v>341</v>
      </c>
      <c r="K90" s="88" t="s">
        <v>133</v>
      </c>
      <c r="L90" s="89">
        <v>5.0999999999999997E-2</v>
      </c>
      <c r="M90" s="89">
        <v>2.8500000003542976E-2</v>
      </c>
      <c r="N90" s="90">
        <v>3056.1073460000002</v>
      </c>
      <c r="O90" s="102">
        <v>124.68</v>
      </c>
      <c r="P90" s="90">
        <v>3.8103547090000007</v>
      </c>
      <c r="Q90" s="91">
        <f t="shared" si="1"/>
        <v>2.3185384688715355E-4</v>
      </c>
      <c r="R90" s="91">
        <f>P90/'סכום נכסי הקרן'!$C$42</f>
        <v>2.3021515684790777E-5</v>
      </c>
    </row>
    <row r="91" spans="2:18">
      <c r="B91" s="86" t="s">
        <v>3251</v>
      </c>
      <c r="C91" s="88" t="s">
        <v>2947</v>
      </c>
      <c r="D91" s="87" t="s">
        <v>2987</v>
      </c>
      <c r="E91" s="87"/>
      <c r="F91" s="87" t="s">
        <v>482</v>
      </c>
      <c r="G91" s="101">
        <v>41330</v>
      </c>
      <c r="H91" s="87" t="s">
        <v>326</v>
      </c>
      <c r="I91" s="90">
        <v>3.6700000000709752</v>
      </c>
      <c r="J91" s="88" t="s">
        <v>341</v>
      </c>
      <c r="K91" s="88" t="s">
        <v>133</v>
      </c>
      <c r="L91" s="89">
        <v>5.0999999999999997E-2</v>
      </c>
      <c r="M91" s="89">
        <v>2.8500000000168991E-2</v>
      </c>
      <c r="N91" s="90">
        <v>4737.4873980000011</v>
      </c>
      <c r="O91" s="102">
        <v>124.91</v>
      </c>
      <c r="P91" s="90">
        <v>5.9175958740000008</v>
      </c>
      <c r="Q91" s="91">
        <f t="shared" si="1"/>
        <v>3.6007602244215303E-4</v>
      </c>
      <c r="R91" s="91">
        <f>P91/'סכום נכסי הקרן'!$C$42</f>
        <v>3.5753108734933832E-5</v>
      </c>
    </row>
    <row r="92" spans="2:18">
      <c r="B92" s="86" t="s">
        <v>3251</v>
      </c>
      <c r="C92" s="88" t="s">
        <v>2947</v>
      </c>
      <c r="D92" s="87" t="s">
        <v>2988</v>
      </c>
      <c r="E92" s="87"/>
      <c r="F92" s="87" t="s">
        <v>482</v>
      </c>
      <c r="G92" s="101">
        <v>41389</v>
      </c>
      <c r="H92" s="87" t="s">
        <v>326</v>
      </c>
      <c r="I92" s="90">
        <v>3.6899999996790185</v>
      </c>
      <c r="J92" s="88" t="s">
        <v>341</v>
      </c>
      <c r="K92" s="88" t="s">
        <v>133</v>
      </c>
      <c r="L92" s="89">
        <v>5.0999999999999997E-2</v>
      </c>
      <c r="M92" s="89">
        <v>2.5099999998624362E-2</v>
      </c>
      <c r="N92" s="90">
        <v>2073.6693580000006</v>
      </c>
      <c r="O92" s="102">
        <v>126.2</v>
      </c>
      <c r="P92" s="90">
        <v>2.6169708360000006</v>
      </c>
      <c r="Q92" s="91">
        <f t="shared" si="1"/>
        <v>1.5923839166074086E-4</v>
      </c>
      <c r="R92" s="91">
        <f>P92/'סכום נכסי הקרן'!$C$42</f>
        <v>1.5811293107518937E-5</v>
      </c>
    </row>
    <row r="93" spans="2:18">
      <c r="B93" s="86" t="s">
        <v>3251</v>
      </c>
      <c r="C93" s="88" t="s">
        <v>2947</v>
      </c>
      <c r="D93" s="87" t="s">
        <v>2989</v>
      </c>
      <c r="E93" s="87"/>
      <c r="F93" s="87" t="s">
        <v>482</v>
      </c>
      <c r="G93" s="101">
        <v>41422</v>
      </c>
      <c r="H93" s="87" t="s">
        <v>326</v>
      </c>
      <c r="I93" s="90">
        <v>3.6799999997904553</v>
      </c>
      <c r="J93" s="88" t="s">
        <v>341</v>
      </c>
      <c r="K93" s="88" t="s">
        <v>133</v>
      </c>
      <c r="L93" s="89">
        <v>5.0999999999999997E-2</v>
      </c>
      <c r="M93" s="89">
        <v>2.5099999998428414E-2</v>
      </c>
      <c r="N93" s="90">
        <v>759.49094500000001</v>
      </c>
      <c r="O93" s="102">
        <v>125.67</v>
      </c>
      <c r="P93" s="90">
        <v>0.95445226500000024</v>
      </c>
      <c r="Q93" s="91">
        <f t="shared" si="1"/>
        <v>5.8076857985876015E-5</v>
      </c>
      <c r="R93" s="91">
        <f>P93/'סכום נכסי הקרן'!$C$42</f>
        <v>5.766638401716732E-6</v>
      </c>
    </row>
    <row r="94" spans="2:18">
      <c r="B94" s="86" t="s">
        <v>3251</v>
      </c>
      <c r="C94" s="88" t="s">
        <v>2947</v>
      </c>
      <c r="D94" s="87" t="s">
        <v>2990</v>
      </c>
      <c r="E94" s="87"/>
      <c r="F94" s="87" t="s">
        <v>482</v>
      </c>
      <c r="G94" s="101">
        <v>41450</v>
      </c>
      <c r="H94" s="87" t="s">
        <v>326</v>
      </c>
      <c r="I94" s="90">
        <v>3.6800000007640215</v>
      </c>
      <c r="J94" s="88" t="s">
        <v>341</v>
      </c>
      <c r="K94" s="88" t="s">
        <v>133</v>
      </c>
      <c r="L94" s="89">
        <v>5.0999999999999997E-2</v>
      </c>
      <c r="M94" s="89">
        <v>2.5200000005093481E-2</v>
      </c>
      <c r="N94" s="90">
        <v>1251.2029430000002</v>
      </c>
      <c r="O94" s="102">
        <v>125.53</v>
      </c>
      <c r="P94" s="90">
        <v>1.5706351100000002</v>
      </c>
      <c r="Q94" s="91">
        <f t="shared" si="1"/>
        <v>9.5570575476711499E-5</v>
      </c>
      <c r="R94" s="91">
        <f>P94/'סכום נכסי הקרן'!$C$42</f>
        <v>9.4895104475555755E-6</v>
      </c>
    </row>
    <row r="95" spans="2:18">
      <c r="B95" s="86" t="s">
        <v>3251</v>
      </c>
      <c r="C95" s="88" t="s">
        <v>2947</v>
      </c>
      <c r="D95" s="87" t="s">
        <v>2991</v>
      </c>
      <c r="E95" s="87"/>
      <c r="F95" s="87" t="s">
        <v>482</v>
      </c>
      <c r="G95" s="101">
        <v>41480</v>
      </c>
      <c r="H95" s="87" t="s">
        <v>326</v>
      </c>
      <c r="I95" s="90">
        <v>3.680000001083779</v>
      </c>
      <c r="J95" s="88" t="s">
        <v>341</v>
      </c>
      <c r="K95" s="88" t="s">
        <v>133</v>
      </c>
      <c r="L95" s="89">
        <v>5.0999999999999997E-2</v>
      </c>
      <c r="M95" s="89">
        <v>2.5800000010105503E-2</v>
      </c>
      <c r="N95" s="90">
        <v>1098.8026</v>
      </c>
      <c r="O95" s="102">
        <v>124.28</v>
      </c>
      <c r="P95" s="90">
        <v>1.3655918890000003</v>
      </c>
      <c r="Q95" s="91">
        <f t="shared" si="1"/>
        <v>8.3094031113349772E-5</v>
      </c>
      <c r="R95" s="91">
        <f>P95/'סכום נכסי הקרן'!$C$42</f>
        <v>8.2506741478373386E-6</v>
      </c>
    </row>
    <row r="96" spans="2:18">
      <c r="B96" s="86" t="s">
        <v>3251</v>
      </c>
      <c r="C96" s="88" t="s">
        <v>2947</v>
      </c>
      <c r="D96" s="87" t="s">
        <v>2992</v>
      </c>
      <c r="E96" s="87"/>
      <c r="F96" s="87" t="s">
        <v>482</v>
      </c>
      <c r="G96" s="101">
        <v>41512</v>
      </c>
      <c r="H96" s="87" t="s">
        <v>326</v>
      </c>
      <c r="I96" s="90">
        <v>3.6299999996631818</v>
      </c>
      <c r="J96" s="88" t="s">
        <v>341</v>
      </c>
      <c r="K96" s="88" t="s">
        <v>133</v>
      </c>
      <c r="L96" s="89">
        <v>5.0999999999999997E-2</v>
      </c>
      <c r="M96" s="89">
        <v>3.5799999994923316E-2</v>
      </c>
      <c r="N96" s="90">
        <v>3425.7161790000009</v>
      </c>
      <c r="O96" s="102">
        <v>119.6</v>
      </c>
      <c r="P96" s="90">
        <v>4.0971567260000006</v>
      </c>
      <c r="Q96" s="91">
        <f t="shared" si="1"/>
        <v>2.493052801564452E-4</v>
      </c>
      <c r="R96" s="91">
        <f>P96/'סכום נכסי הקרן'!$C$42</f>
        <v>2.4754324737239317E-5</v>
      </c>
    </row>
    <row r="97" spans="2:18">
      <c r="B97" s="86" t="s">
        <v>3251</v>
      </c>
      <c r="C97" s="88" t="s">
        <v>2947</v>
      </c>
      <c r="D97" s="87" t="s">
        <v>2993</v>
      </c>
      <c r="E97" s="87"/>
      <c r="F97" s="87" t="s">
        <v>482</v>
      </c>
      <c r="G97" s="101">
        <v>40871</v>
      </c>
      <c r="H97" s="87" t="s">
        <v>326</v>
      </c>
      <c r="I97" s="90">
        <v>3.6600000006574716</v>
      </c>
      <c r="J97" s="88" t="s">
        <v>341</v>
      </c>
      <c r="K97" s="88" t="s">
        <v>133</v>
      </c>
      <c r="L97" s="89">
        <v>5.1879999999999996E-2</v>
      </c>
      <c r="M97" s="89">
        <v>2.8500000004109197E-2</v>
      </c>
      <c r="N97" s="90">
        <v>1724.0300550000002</v>
      </c>
      <c r="O97" s="102">
        <v>127.04</v>
      </c>
      <c r="P97" s="90">
        <v>2.1902077660000003</v>
      </c>
      <c r="Q97" s="91">
        <f t="shared" si="1"/>
        <v>1.3327055741812793E-4</v>
      </c>
      <c r="R97" s="91">
        <f>P97/'סכום נכסי הקרן'!$C$42</f>
        <v>1.3232863155449489E-5</v>
      </c>
    </row>
    <row r="98" spans="2:18">
      <c r="B98" s="86" t="s">
        <v>3251</v>
      </c>
      <c r="C98" s="88" t="s">
        <v>2947</v>
      </c>
      <c r="D98" s="87" t="s">
        <v>2994</v>
      </c>
      <c r="E98" s="87"/>
      <c r="F98" s="87" t="s">
        <v>482</v>
      </c>
      <c r="G98" s="101">
        <v>41547</v>
      </c>
      <c r="H98" s="87" t="s">
        <v>326</v>
      </c>
      <c r="I98" s="90">
        <v>3.6300000001905137</v>
      </c>
      <c r="J98" s="88" t="s">
        <v>341</v>
      </c>
      <c r="K98" s="88" t="s">
        <v>133</v>
      </c>
      <c r="L98" s="89">
        <v>5.0999999999999997E-2</v>
      </c>
      <c r="M98" s="89">
        <v>3.5800000002072258E-2</v>
      </c>
      <c r="N98" s="90">
        <v>2506.6266440000004</v>
      </c>
      <c r="O98" s="102">
        <v>119.36</v>
      </c>
      <c r="P98" s="90">
        <v>2.9919096610000007</v>
      </c>
      <c r="Q98" s="91">
        <f t="shared" si="1"/>
        <v>1.8205280542601829E-4</v>
      </c>
      <c r="R98" s="91">
        <f>P98/'סכום נכסי הקרן'!$C$42</f>
        <v>1.8076609777430712E-5</v>
      </c>
    </row>
    <row r="99" spans="2:18">
      <c r="B99" s="86" t="s">
        <v>3251</v>
      </c>
      <c r="C99" s="88" t="s">
        <v>2947</v>
      </c>
      <c r="D99" s="87" t="s">
        <v>2995</v>
      </c>
      <c r="E99" s="87"/>
      <c r="F99" s="87" t="s">
        <v>482</v>
      </c>
      <c r="G99" s="101">
        <v>41571</v>
      </c>
      <c r="H99" s="87" t="s">
        <v>326</v>
      </c>
      <c r="I99" s="90">
        <v>3.6799999998408324</v>
      </c>
      <c r="J99" s="88" t="s">
        <v>341</v>
      </c>
      <c r="K99" s="88" t="s">
        <v>133</v>
      </c>
      <c r="L99" s="89">
        <v>5.0999999999999997E-2</v>
      </c>
      <c r="M99" s="89">
        <v>2.6499999998673612E-2</v>
      </c>
      <c r="N99" s="90">
        <v>1222.2192020000002</v>
      </c>
      <c r="O99" s="102">
        <v>123.37</v>
      </c>
      <c r="P99" s="90">
        <v>1.5078518680000002</v>
      </c>
      <c r="Q99" s="91">
        <f t="shared" si="1"/>
        <v>9.1750317970667558E-5</v>
      </c>
      <c r="R99" s="91">
        <f>P99/'סכום נכסי הקרן'!$C$42</f>
        <v>9.1101847677097898E-6</v>
      </c>
    </row>
    <row r="100" spans="2:18">
      <c r="B100" s="86" t="s">
        <v>3251</v>
      </c>
      <c r="C100" s="88" t="s">
        <v>2947</v>
      </c>
      <c r="D100" s="87" t="s">
        <v>2996</v>
      </c>
      <c r="E100" s="87"/>
      <c r="F100" s="87" t="s">
        <v>482</v>
      </c>
      <c r="G100" s="101">
        <v>41597</v>
      </c>
      <c r="H100" s="87" t="s">
        <v>326</v>
      </c>
      <c r="I100" s="90">
        <v>3.6799999960821217</v>
      </c>
      <c r="J100" s="88" t="s">
        <v>341</v>
      </c>
      <c r="K100" s="88" t="s">
        <v>133</v>
      </c>
      <c r="L100" s="89">
        <v>5.0999999999999997E-2</v>
      </c>
      <c r="M100" s="89">
        <v>2.6699999990205305E-2</v>
      </c>
      <c r="N100" s="90">
        <v>315.64973900000007</v>
      </c>
      <c r="O100" s="102">
        <v>122.91</v>
      </c>
      <c r="P100" s="90">
        <v>0.38796511400000011</v>
      </c>
      <c r="Q100" s="91">
        <f t="shared" si="1"/>
        <v>2.3607042128243259E-5</v>
      </c>
      <c r="R100" s="91">
        <f>P100/'סכום נכסי הקרן'!$C$42</f>
        <v>2.3440192945833806E-6</v>
      </c>
    </row>
    <row r="101" spans="2:18">
      <c r="B101" s="86" t="s">
        <v>3251</v>
      </c>
      <c r="C101" s="88" t="s">
        <v>2947</v>
      </c>
      <c r="D101" s="87" t="s">
        <v>2997</v>
      </c>
      <c r="E101" s="87"/>
      <c r="F101" s="87" t="s">
        <v>482</v>
      </c>
      <c r="G101" s="101">
        <v>41630</v>
      </c>
      <c r="H101" s="87" t="s">
        <v>326</v>
      </c>
      <c r="I101" s="90">
        <v>3.6699999996910453</v>
      </c>
      <c r="J101" s="88" t="s">
        <v>341</v>
      </c>
      <c r="K101" s="88" t="s">
        <v>133</v>
      </c>
      <c r="L101" s="89">
        <v>5.0999999999999997E-2</v>
      </c>
      <c r="M101" s="89">
        <v>2.8499999998182618E-2</v>
      </c>
      <c r="N101" s="90">
        <v>3591.075029000001</v>
      </c>
      <c r="O101" s="102">
        <v>122.58</v>
      </c>
      <c r="P101" s="90">
        <v>4.4019400080000004</v>
      </c>
      <c r="Q101" s="91">
        <f t="shared" si="1"/>
        <v>2.6785084396752085E-4</v>
      </c>
      <c r="R101" s="91">
        <f>P101/'סכום נכסי הקרן'!$C$42</f>
        <v>2.6595773537386968E-5</v>
      </c>
    </row>
    <row r="102" spans="2:18">
      <c r="B102" s="86" t="s">
        <v>3251</v>
      </c>
      <c r="C102" s="88" t="s">
        <v>2947</v>
      </c>
      <c r="D102" s="87" t="s">
        <v>2998</v>
      </c>
      <c r="E102" s="87"/>
      <c r="F102" s="87" t="s">
        <v>482</v>
      </c>
      <c r="G102" s="101">
        <v>41666</v>
      </c>
      <c r="H102" s="87" t="s">
        <v>326</v>
      </c>
      <c r="I102" s="90">
        <v>3.6699999990477958</v>
      </c>
      <c r="J102" s="88" t="s">
        <v>341</v>
      </c>
      <c r="K102" s="88" t="s">
        <v>133</v>
      </c>
      <c r="L102" s="89">
        <v>5.0999999999999997E-2</v>
      </c>
      <c r="M102" s="89">
        <v>2.8499999993534423E-2</v>
      </c>
      <c r="N102" s="90">
        <v>694.58497899999998</v>
      </c>
      <c r="O102" s="102">
        <v>122.47</v>
      </c>
      <c r="P102" s="90">
        <v>0.85065824300000004</v>
      </c>
      <c r="Q102" s="91">
        <f t="shared" si="1"/>
        <v>5.1761161647225805E-5</v>
      </c>
      <c r="R102" s="91">
        <f>P102/'סכום נכסי הקרן'!$C$42</f>
        <v>5.1395325577866191E-6</v>
      </c>
    </row>
    <row r="103" spans="2:18">
      <c r="B103" s="86" t="s">
        <v>3251</v>
      </c>
      <c r="C103" s="88" t="s">
        <v>2947</v>
      </c>
      <c r="D103" s="87" t="s">
        <v>2999</v>
      </c>
      <c r="E103" s="87"/>
      <c r="F103" s="87" t="s">
        <v>482</v>
      </c>
      <c r="G103" s="101">
        <v>41696</v>
      </c>
      <c r="H103" s="87" t="s">
        <v>326</v>
      </c>
      <c r="I103" s="90">
        <v>3.6700000000849884</v>
      </c>
      <c r="J103" s="88" t="s">
        <v>341</v>
      </c>
      <c r="K103" s="88" t="s">
        <v>133</v>
      </c>
      <c r="L103" s="89">
        <v>5.0999999999999997E-2</v>
      </c>
      <c r="M103" s="89">
        <v>2.8499999998178809E-2</v>
      </c>
      <c r="N103" s="90">
        <v>668.5377850000001</v>
      </c>
      <c r="O103" s="102">
        <v>123.2</v>
      </c>
      <c r="P103" s="90">
        <v>0.82363857900000015</v>
      </c>
      <c r="Q103" s="91">
        <f t="shared" si="1"/>
        <v>5.011705932121364E-5</v>
      </c>
      <c r="R103" s="91">
        <f>P103/'סכום נכסי הקרן'!$C$42</f>
        <v>4.9762843391615819E-6</v>
      </c>
    </row>
    <row r="104" spans="2:18">
      <c r="B104" s="86" t="s">
        <v>3251</v>
      </c>
      <c r="C104" s="88" t="s">
        <v>2947</v>
      </c>
      <c r="D104" s="87" t="s">
        <v>3000</v>
      </c>
      <c r="E104" s="87"/>
      <c r="F104" s="87" t="s">
        <v>482</v>
      </c>
      <c r="G104" s="101">
        <v>41725</v>
      </c>
      <c r="H104" s="87" t="s">
        <v>326</v>
      </c>
      <c r="I104" s="90">
        <v>3.6700000011864944</v>
      </c>
      <c r="J104" s="88" t="s">
        <v>341</v>
      </c>
      <c r="K104" s="88" t="s">
        <v>133</v>
      </c>
      <c r="L104" s="89">
        <v>5.0999999999999997E-2</v>
      </c>
      <c r="M104" s="89">
        <v>2.8500000007605733E-2</v>
      </c>
      <c r="N104" s="90">
        <v>1331.413415</v>
      </c>
      <c r="O104" s="102">
        <v>123.44</v>
      </c>
      <c r="P104" s="90">
        <v>1.6434967150000002</v>
      </c>
      <c r="Q104" s="91">
        <f t="shared" si="1"/>
        <v>1.0000408487407039E-4</v>
      </c>
      <c r="R104" s="91">
        <f>P104/'סכום נכסי הקרן'!$C$42</f>
        <v>9.9297278841014618E-6</v>
      </c>
    </row>
    <row r="105" spans="2:18">
      <c r="B105" s="86" t="s">
        <v>3251</v>
      </c>
      <c r="C105" s="88" t="s">
        <v>2947</v>
      </c>
      <c r="D105" s="87" t="s">
        <v>3001</v>
      </c>
      <c r="E105" s="87"/>
      <c r="F105" s="87" t="s">
        <v>482</v>
      </c>
      <c r="G105" s="101">
        <v>41787</v>
      </c>
      <c r="H105" s="87" t="s">
        <v>326</v>
      </c>
      <c r="I105" s="90">
        <v>3.670000000252263</v>
      </c>
      <c r="J105" s="88" t="s">
        <v>341</v>
      </c>
      <c r="K105" s="88" t="s">
        <v>133</v>
      </c>
      <c r="L105" s="89">
        <v>5.0999999999999997E-2</v>
      </c>
      <c r="M105" s="89">
        <v>2.8500000002910732E-2</v>
      </c>
      <c r="N105" s="90">
        <v>838.21397300000012</v>
      </c>
      <c r="O105" s="102">
        <v>122.96</v>
      </c>
      <c r="P105" s="90">
        <v>1.0306679220000003</v>
      </c>
      <c r="Q105" s="91">
        <f t="shared" si="1"/>
        <v>6.2714455957199646E-5</v>
      </c>
      <c r="R105" s="91">
        <f>P105/'סכום נכסי הקרן'!$C$42</f>
        <v>6.2271204505159679E-6</v>
      </c>
    </row>
    <row r="106" spans="2:18">
      <c r="B106" s="86" t="s">
        <v>3251</v>
      </c>
      <c r="C106" s="88" t="s">
        <v>2947</v>
      </c>
      <c r="D106" s="87" t="s">
        <v>3002</v>
      </c>
      <c r="E106" s="87"/>
      <c r="F106" s="87" t="s">
        <v>482</v>
      </c>
      <c r="G106" s="101">
        <v>41815</v>
      </c>
      <c r="H106" s="87" t="s">
        <v>326</v>
      </c>
      <c r="I106" s="90">
        <v>3.669999998289954</v>
      </c>
      <c r="J106" s="88" t="s">
        <v>341</v>
      </c>
      <c r="K106" s="88" t="s">
        <v>133</v>
      </c>
      <c r="L106" s="89">
        <v>5.0999999999999997E-2</v>
      </c>
      <c r="M106" s="89">
        <v>2.8499999992227062E-2</v>
      </c>
      <c r="N106" s="90">
        <v>471.28904600000004</v>
      </c>
      <c r="O106" s="102">
        <v>122.84</v>
      </c>
      <c r="P106" s="90">
        <v>0.57893149700000002</v>
      </c>
      <c r="Q106" s="91">
        <f t="shared" si="1"/>
        <v>3.522703394162892E-5</v>
      </c>
      <c r="R106" s="91">
        <f>P106/'סכום נכסי הקרן'!$C$42</f>
        <v>3.4978057310844711E-6</v>
      </c>
    </row>
    <row r="107" spans="2:18">
      <c r="B107" s="86" t="s">
        <v>3251</v>
      </c>
      <c r="C107" s="88" t="s">
        <v>2947</v>
      </c>
      <c r="D107" s="87" t="s">
        <v>3003</v>
      </c>
      <c r="E107" s="87"/>
      <c r="F107" s="87" t="s">
        <v>482</v>
      </c>
      <c r="G107" s="101">
        <v>41836</v>
      </c>
      <c r="H107" s="87" t="s">
        <v>326</v>
      </c>
      <c r="I107" s="90">
        <v>3.6699999992307921</v>
      </c>
      <c r="J107" s="88" t="s">
        <v>341</v>
      </c>
      <c r="K107" s="88" t="s">
        <v>133</v>
      </c>
      <c r="L107" s="89">
        <v>5.0999999999999997E-2</v>
      </c>
      <c r="M107" s="89">
        <v>2.8499999990676268E-2</v>
      </c>
      <c r="N107" s="90">
        <v>1401.0870760000003</v>
      </c>
      <c r="O107" s="102">
        <v>122.48</v>
      </c>
      <c r="P107" s="90">
        <v>1.7160514960000002</v>
      </c>
      <c r="Q107" s="91">
        <f t="shared" si="1"/>
        <v>1.0441892453326837E-4</v>
      </c>
      <c r="R107" s="91">
        <f>P107/'סכום נכסי הקרן'!$C$42</f>
        <v>1.036809154217581E-5</v>
      </c>
    </row>
    <row r="108" spans="2:18">
      <c r="B108" s="86" t="s">
        <v>3251</v>
      </c>
      <c r="C108" s="88" t="s">
        <v>2947</v>
      </c>
      <c r="D108" s="87" t="s">
        <v>3004</v>
      </c>
      <c r="E108" s="87"/>
      <c r="F108" s="87" t="s">
        <v>482</v>
      </c>
      <c r="G108" s="101">
        <v>40903</v>
      </c>
      <c r="H108" s="87" t="s">
        <v>326</v>
      </c>
      <c r="I108" s="90">
        <v>3.6200000002454993</v>
      </c>
      <c r="J108" s="88" t="s">
        <v>341</v>
      </c>
      <c r="K108" s="88" t="s">
        <v>133</v>
      </c>
      <c r="L108" s="89">
        <v>5.2619999999999993E-2</v>
      </c>
      <c r="M108" s="89">
        <v>3.5600000002364067E-2</v>
      </c>
      <c r="N108" s="90">
        <v>1768.8793850000002</v>
      </c>
      <c r="O108" s="102">
        <v>124.35</v>
      </c>
      <c r="P108" s="90">
        <v>2.1996016330000003</v>
      </c>
      <c r="Q108" s="91">
        <f t="shared" si="1"/>
        <v>1.3384215884829187E-4</v>
      </c>
      <c r="R108" s="91">
        <f>P108/'סכום נכסי הקרן'!$C$42</f>
        <v>1.328961930362922E-5</v>
      </c>
    </row>
    <row r="109" spans="2:18">
      <c r="B109" s="86" t="s">
        <v>3251</v>
      </c>
      <c r="C109" s="88" t="s">
        <v>2947</v>
      </c>
      <c r="D109" s="87" t="s">
        <v>3005</v>
      </c>
      <c r="E109" s="87"/>
      <c r="F109" s="87" t="s">
        <v>482</v>
      </c>
      <c r="G109" s="101">
        <v>41911</v>
      </c>
      <c r="H109" s="87" t="s">
        <v>326</v>
      </c>
      <c r="I109" s="90">
        <v>3.6700000012025873</v>
      </c>
      <c r="J109" s="88" t="s">
        <v>341</v>
      </c>
      <c r="K109" s="88" t="s">
        <v>133</v>
      </c>
      <c r="L109" s="89">
        <v>5.0999999999999997E-2</v>
      </c>
      <c r="M109" s="89">
        <v>2.8500000008165719E-2</v>
      </c>
      <c r="N109" s="90">
        <v>549.92475899999999</v>
      </c>
      <c r="O109" s="102">
        <v>122.48</v>
      </c>
      <c r="P109" s="90">
        <v>0.67354785699999997</v>
      </c>
      <c r="Q109" s="91">
        <f t="shared" si="1"/>
        <v>4.0984284570460016E-5</v>
      </c>
      <c r="R109" s="91">
        <f>P109/'סכום נכסי הקרן'!$C$42</f>
        <v>4.0694617007066442E-6</v>
      </c>
    </row>
    <row r="110" spans="2:18">
      <c r="B110" s="86" t="s">
        <v>3251</v>
      </c>
      <c r="C110" s="88" t="s">
        <v>2947</v>
      </c>
      <c r="D110" s="87" t="s">
        <v>3006</v>
      </c>
      <c r="E110" s="87"/>
      <c r="F110" s="87" t="s">
        <v>482</v>
      </c>
      <c r="G110" s="101">
        <v>40933</v>
      </c>
      <c r="H110" s="87" t="s">
        <v>326</v>
      </c>
      <c r="I110" s="90">
        <v>3.6700000001280673</v>
      </c>
      <c r="J110" s="88" t="s">
        <v>341</v>
      </c>
      <c r="K110" s="88" t="s">
        <v>133</v>
      </c>
      <c r="L110" s="89">
        <v>5.1330999999999995E-2</v>
      </c>
      <c r="M110" s="89">
        <v>2.8500000000362454E-2</v>
      </c>
      <c r="N110" s="90">
        <v>6522.8394020000005</v>
      </c>
      <c r="O110" s="102">
        <v>126.89</v>
      </c>
      <c r="P110" s="90">
        <v>8.2768307820000029</v>
      </c>
      <c r="Q110" s="91">
        <f t="shared" si="1"/>
        <v>5.0363160477107896E-4</v>
      </c>
      <c r="R110" s="91">
        <f>P110/'סכום נכסי הקרן'!$C$42</f>
        <v>5.0007205160744558E-5</v>
      </c>
    </row>
    <row r="111" spans="2:18">
      <c r="B111" s="86" t="s">
        <v>3251</v>
      </c>
      <c r="C111" s="88" t="s">
        <v>2947</v>
      </c>
      <c r="D111" s="87" t="s">
        <v>3007</v>
      </c>
      <c r="E111" s="87"/>
      <c r="F111" s="87" t="s">
        <v>482</v>
      </c>
      <c r="G111" s="101">
        <v>40993</v>
      </c>
      <c r="H111" s="87" t="s">
        <v>326</v>
      </c>
      <c r="I111" s="90">
        <v>3.6700000000705448</v>
      </c>
      <c r="J111" s="88" t="s">
        <v>341</v>
      </c>
      <c r="K111" s="88" t="s">
        <v>133</v>
      </c>
      <c r="L111" s="89">
        <v>5.1451999999999998E-2</v>
      </c>
      <c r="M111" s="89">
        <v>2.8500000001452412E-2</v>
      </c>
      <c r="N111" s="90">
        <v>3796.1230080000009</v>
      </c>
      <c r="O111" s="102">
        <v>126.96</v>
      </c>
      <c r="P111" s="90">
        <v>4.8195579980000014</v>
      </c>
      <c r="Q111" s="91">
        <f t="shared" si="1"/>
        <v>2.9326221506168138E-4</v>
      </c>
      <c r="R111" s="91">
        <f>P111/'סכום נכסי הקרן'!$C$42</f>
        <v>2.9118950470056052E-5</v>
      </c>
    </row>
    <row r="112" spans="2:18">
      <c r="B112" s="86" t="s">
        <v>3251</v>
      </c>
      <c r="C112" s="88" t="s">
        <v>2947</v>
      </c>
      <c r="D112" s="87" t="s">
        <v>3008</v>
      </c>
      <c r="E112" s="87"/>
      <c r="F112" s="87" t="s">
        <v>482</v>
      </c>
      <c r="G112" s="101">
        <v>41053</v>
      </c>
      <c r="H112" s="87" t="s">
        <v>326</v>
      </c>
      <c r="I112" s="90">
        <v>3.6699999995607557</v>
      </c>
      <c r="J112" s="88" t="s">
        <v>341</v>
      </c>
      <c r="K112" s="88" t="s">
        <v>133</v>
      </c>
      <c r="L112" s="89">
        <v>5.0999999999999997E-2</v>
      </c>
      <c r="M112" s="89">
        <v>2.8499999997460147E-2</v>
      </c>
      <c r="N112" s="90">
        <v>2673.8998649999999</v>
      </c>
      <c r="O112" s="102">
        <v>125.16</v>
      </c>
      <c r="P112" s="90">
        <v>3.3466532410000003</v>
      </c>
      <c r="Q112" s="91">
        <f t="shared" si="1"/>
        <v>2.0363837159056733E-4</v>
      </c>
      <c r="R112" s="91">
        <f>P112/'סכום נכסי הקרן'!$C$42</f>
        <v>2.0219910208689545E-5</v>
      </c>
    </row>
    <row r="113" spans="2:18">
      <c r="B113" s="86" t="s">
        <v>3251</v>
      </c>
      <c r="C113" s="88" t="s">
        <v>2947</v>
      </c>
      <c r="D113" s="87" t="s">
        <v>3009</v>
      </c>
      <c r="E113" s="87"/>
      <c r="F113" s="87" t="s">
        <v>482</v>
      </c>
      <c r="G113" s="101">
        <v>41085</v>
      </c>
      <c r="H113" s="87" t="s">
        <v>326</v>
      </c>
      <c r="I113" s="90">
        <v>3.6700000000259823</v>
      </c>
      <c r="J113" s="88" t="s">
        <v>341</v>
      </c>
      <c r="K113" s="88" t="s">
        <v>133</v>
      </c>
      <c r="L113" s="89">
        <v>5.0999999999999997E-2</v>
      </c>
      <c r="M113" s="89">
        <v>2.8499999999675226E-2</v>
      </c>
      <c r="N113" s="90">
        <v>4920.1608589999996</v>
      </c>
      <c r="O113" s="102">
        <v>125.16</v>
      </c>
      <c r="P113" s="90">
        <v>6.1580736520000006</v>
      </c>
      <c r="Q113" s="91">
        <f t="shared" si="1"/>
        <v>3.7470870159626976E-4</v>
      </c>
      <c r="R113" s="91">
        <f>P113/'סכום נכסי הקרן'!$C$42</f>
        <v>3.7206034606899062E-5</v>
      </c>
    </row>
    <row r="114" spans="2:18">
      <c r="B114" s="86" t="s">
        <v>3251</v>
      </c>
      <c r="C114" s="88" t="s">
        <v>2947</v>
      </c>
      <c r="D114" s="87" t="s">
        <v>3010</v>
      </c>
      <c r="E114" s="87"/>
      <c r="F114" s="87" t="s">
        <v>482</v>
      </c>
      <c r="G114" s="101">
        <v>41115</v>
      </c>
      <c r="H114" s="87" t="s">
        <v>326</v>
      </c>
      <c r="I114" s="90">
        <v>3.6700000005625442</v>
      </c>
      <c r="J114" s="88" t="s">
        <v>341</v>
      </c>
      <c r="K114" s="88" t="s">
        <v>133</v>
      </c>
      <c r="L114" s="89">
        <v>5.0999999999999997E-2</v>
      </c>
      <c r="M114" s="89">
        <v>2.8600000004821803E-2</v>
      </c>
      <c r="N114" s="90">
        <v>2181.8469580000005</v>
      </c>
      <c r="O114" s="102">
        <v>125.47</v>
      </c>
      <c r="P114" s="90">
        <v>2.7375635380000003</v>
      </c>
      <c r="Q114" s="91">
        <f t="shared" si="1"/>
        <v>1.6657626017969402E-4</v>
      </c>
      <c r="R114" s="91">
        <f>P114/'סכום נכסי הקרן'!$C$42</f>
        <v>1.6539893721526576E-5</v>
      </c>
    </row>
    <row r="115" spans="2:18">
      <c r="B115" s="86" t="s">
        <v>3251</v>
      </c>
      <c r="C115" s="88" t="s">
        <v>2947</v>
      </c>
      <c r="D115" s="87" t="s">
        <v>3011</v>
      </c>
      <c r="E115" s="87"/>
      <c r="F115" s="87" t="s">
        <v>482</v>
      </c>
      <c r="G115" s="101">
        <v>41179</v>
      </c>
      <c r="H115" s="87" t="s">
        <v>326</v>
      </c>
      <c r="I115" s="90">
        <v>3.6699999999033497</v>
      </c>
      <c r="J115" s="88" t="s">
        <v>341</v>
      </c>
      <c r="K115" s="88" t="s">
        <v>133</v>
      </c>
      <c r="L115" s="89">
        <v>5.0999999999999997E-2</v>
      </c>
      <c r="M115" s="89">
        <v>2.8499999999560686E-2</v>
      </c>
      <c r="N115" s="90">
        <v>2751.3092000000006</v>
      </c>
      <c r="O115" s="102">
        <v>124.1</v>
      </c>
      <c r="P115" s="90">
        <v>3.4143746990000006</v>
      </c>
      <c r="Q115" s="91">
        <f t="shared" si="1"/>
        <v>2.0775911145686383E-4</v>
      </c>
      <c r="R115" s="91">
        <f>P115/'סכום נכסי הקרן'!$C$42</f>
        <v>2.0629071750490744E-5</v>
      </c>
    </row>
    <row r="116" spans="2:18">
      <c r="B116" s="86" t="s">
        <v>3252</v>
      </c>
      <c r="C116" s="88" t="s">
        <v>2938</v>
      </c>
      <c r="D116" s="87">
        <v>9079</v>
      </c>
      <c r="E116" s="87"/>
      <c r="F116" s="87" t="s">
        <v>2977</v>
      </c>
      <c r="G116" s="101">
        <v>44705</v>
      </c>
      <c r="H116" s="87" t="s">
        <v>2937</v>
      </c>
      <c r="I116" s="90">
        <v>7.5200000000317306</v>
      </c>
      <c r="J116" s="88" t="s">
        <v>330</v>
      </c>
      <c r="K116" s="88" t="s">
        <v>133</v>
      </c>
      <c r="L116" s="89">
        <v>2.3671999999999999E-2</v>
      </c>
      <c r="M116" s="89">
        <v>2.7000000000136339E-2</v>
      </c>
      <c r="N116" s="90">
        <v>77437.658067000011</v>
      </c>
      <c r="O116" s="102">
        <v>104.19</v>
      </c>
      <c r="P116" s="90">
        <v>80.682296047000008</v>
      </c>
      <c r="Q116" s="91">
        <f t="shared" si="1"/>
        <v>4.909385645908676E-3</v>
      </c>
      <c r="R116" s="91">
        <f>P116/'סכום נכסי הקרן'!$C$42</f>
        <v>4.8746872293640395E-4</v>
      </c>
    </row>
    <row r="117" spans="2:18">
      <c r="B117" s="86" t="s">
        <v>3252</v>
      </c>
      <c r="C117" s="88" t="s">
        <v>2938</v>
      </c>
      <c r="D117" s="87">
        <v>9017</v>
      </c>
      <c r="E117" s="87"/>
      <c r="F117" s="87" t="s">
        <v>2977</v>
      </c>
      <c r="G117" s="101">
        <v>44651</v>
      </c>
      <c r="H117" s="87" t="s">
        <v>2937</v>
      </c>
      <c r="I117" s="90">
        <v>7.6200000000012524</v>
      </c>
      <c r="J117" s="88" t="s">
        <v>330</v>
      </c>
      <c r="K117" s="88" t="s">
        <v>133</v>
      </c>
      <c r="L117" s="89">
        <v>1.797E-2</v>
      </c>
      <c r="M117" s="89">
        <v>3.8600000000037576E-2</v>
      </c>
      <c r="N117" s="90">
        <v>189730.91312400007</v>
      </c>
      <c r="O117" s="102">
        <v>92.56</v>
      </c>
      <c r="P117" s="90">
        <v>175.61492671900004</v>
      </c>
      <c r="Q117" s="91">
        <f t="shared" si="1"/>
        <v>1.0685880827428688E-2</v>
      </c>
      <c r="R117" s="91">
        <f>P117/'סכום נכסי הקרן'!$C$42</f>
        <v>1.0610355462171333E-3</v>
      </c>
    </row>
    <row r="118" spans="2:18">
      <c r="B118" s="86" t="s">
        <v>3252</v>
      </c>
      <c r="C118" s="88" t="s">
        <v>2938</v>
      </c>
      <c r="D118" s="87">
        <v>9080</v>
      </c>
      <c r="E118" s="87"/>
      <c r="F118" s="87" t="s">
        <v>2977</v>
      </c>
      <c r="G118" s="101">
        <v>44705</v>
      </c>
      <c r="H118" s="87" t="s">
        <v>2937</v>
      </c>
      <c r="I118" s="90">
        <v>7.1600000000042323</v>
      </c>
      <c r="J118" s="88" t="s">
        <v>330</v>
      </c>
      <c r="K118" s="88" t="s">
        <v>133</v>
      </c>
      <c r="L118" s="89">
        <v>2.3184999999999997E-2</v>
      </c>
      <c r="M118" s="89">
        <v>2.8299999999932983E-2</v>
      </c>
      <c r="N118" s="90">
        <v>55033.256088000002</v>
      </c>
      <c r="O118" s="102">
        <v>103.03</v>
      </c>
      <c r="P118" s="90">
        <v>56.700761886000009</v>
      </c>
      <c r="Q118" s="91">
        <f t="shared" si="1"/>
        <v>3.4501485474961843E-3</v>
      </c>
      <c r="R118" s="91">
        <f>P118/'סכום נכסי הקרן'!$C$42</f>
        <v>3.4257636855039992E-4</v>
      </c>
    </row>
    <row r="119" spans="2:18">
      <c r="B119" s="86" t="s">
        <v>3252</v>
      </c>
      <c r="C119" s="88" t="s">
        <v>2938</v>
      </c>
      <c r="D119" s="87">
        <v>9019</v>
      </c>
      <c r="E119" s="87"/>
      <c r="F119" s="87" t="s">
        <v>2977</v>
      </c>
      <c r="G119" s="101">
        <v>44651</v>
      </c>
      <c r="H119" s="87" t="s">
        <v>2937</v>
      </c>
      <c r="I119" s="90">
        <v>7.2100000000208473</v>
      </c>
      <c r="J119" s="88" t="s">
        <v>330</v>
      </c>
      <c r="K119" s="88" t="s">
        <v>133</v>
      </c>
      <c r="L119" s="89">
        <v>1.8769999999999998E-2</v>
      </c>
      <c r="M119" s="89">
        <v>4.0100000000171727E-2</v>
      </c>
      <c r="N119" s="90">
        <v>117202.18237900002</v>
      </c>
      <c r="O119" s="102">
        <v>92.91</v>
      </c>
      <c r="P119" s="90">
        <v>108.89254301300002</v>
      </c>
      <c r="Q119" s="91">
        <f t="shared" si="1"/>
        <v>6.6259329965411059E-3</v>
      </c>
      <c r="R119" s="91">
        <f>P119/'סכום נכסי הקרן'!$C$42</f>
        <v>6.579102415345589E-4</v>
      </c>
    </row>
    <row r="120" spans="2:18">
      <c r="B120" s="86" t="s">
        <v>3253</v>
      </c>
      <c r="C120" s="88" t="s">
        <v>2938</v>
      </c>
      <c r="D120" s="87">
        <v>4100</v>
      </c>
      <c r="E120" s="87"/>
      <c r="F120" s="87" t="s">
        <v>486</v>
      </c>
      <c r="G120" s="101">
        <v>42052</v>
      </c>
      <c r="H120" s="87" t="s">
        <v>131</v>
      </c>
      <c r="I120" s="90">
        <v>3.9099999999229609</v>
      </c>
      <c r="J120" s="88" t="s">
        <v>691</v>
      </c>
      <c r="K120" s="88" t="s">
        <v>133</v>
      </c>
      <c r="L120" s="89">
        <v>2.9779E-2</v>
      </c>
      <c r="M120" s="89">
        <v>2.3099999999471613E-2</v>
      </c>
      <c r="N120" s="90">
        <v>21190.172756000004</v>
      </c>
      <c r="O120" s="102">
        <v>117</v>
      </c>
      <c r="P120" s="90">
        <v>24.792503801000002</v>
      </c>
      <c r="Q120" s="91">
        <f t="shared" si="1"/>
        <v>1.5085832735332949E-3</v>
      </c>
      <c r="R120" s="91">
        <f>P120/'סכום נכסי הקרן'!$C$42</f>
        <v>1.4979209514847199E-4</v>
      </c>
    </row>
    <row r="121" spans="2:18">
      <c r="B121" s="86" t="s">
        <v>3254</v>
      </c>
      <c r="C121" s="88" t="s">
        <v>2947</v>
      </c>
      <c r="D121" s="87" t="s">
        <v>3012</v>
      </c>
      <c r="E121" s="87"/>
      <c r="F121" s="87" t="s">
        <v>486</v>
      </c>
      <c r="G121" s="101">
        <v>41767</v>
      </c>
      <c r="H121" s="87" t="s">
        <v>131</v>
      </c>
      <c r="I121" s="90">
        <v>4.4799999999999995</v>
      </c>
      <c r="J121" s="88" t="s">
        <v>691</v>
      </c>
      <c r="K121" s="88" t="s">
        <v>133</v>
      </c>
      <c r="L121" s="89">
        <v>5.3499999999999999E-2</v>
      </c>
      <c r="M121" s="89">
        <v>2.7900000001630652E-2</v>
      </c>
      <c r="N121" s="90">
        <v>1227.5853210000002</v>
      </c>
      <c r="O121" s="102">
        <v>124.89</v>
      </c>
      <c r="P121" s="90">
        <v>1.5331313250000003</v>
      </c>
      <c r="Q121" s="91">
        <f t="shared" si="1"/>
        <v>9.3288531549268121E-5</v>
      </c>
      <c r="R121" s="91">
        <f>P121/'סכום נכסי הקרן'!$C$42</f>
        <v>9.2629189513420612E-6</v>
      </c>
    </row>
    <row r="122" spans="2:18">
      <c r="B122" s="86" t="s">
        <v>3254</v>
      </c>
      <c r="C122" s="88" t="s">
        <v>2947</v>
      </c>
      <c r="D122" s="87" t="s">
        <v>3013</v>
      </c>
      <c r="E122" s="87"/>
      <c r="F122" s="87" t="s">
        <v>486</v>
      </c>
      <c r="G122" s="101">
        <v>41269</v>
      </c>
      <c r="H122" s="87" t="s">
        <v>131</v>
      </c>
      <c r="I122" s="90">
        <v>4.5200000000705822</v>
      </c>
      <c r="J122" s="88" t="s">
        <v>691</v>
      </c>
      <c r="K122" s="88" t="s">
        <v>133</v>
      </c>
      <c r="L122" s="89">
        <v>5.3499999999999999E-2</v>
      </c>
      <c r="M122" s="89">
        <v>2.1900000000088227E-2</v>
      </c>
      <c r="N122" s="90">
        <v>6096.8744509999997</v>
      </c>
      <c r="O122" s="102">
        <v>130.13</v>
      </c>
      <c r="P122" s="90">
        <v>7.933862447000001</v>
      </c>
      <c r="Q122" s="91">
        <f t="shared" si="1"/>
        <v>4.8276254298992491E-4</v>
      </c>
      <c r="R122" s="91">
        <f>P122/'סכום נכסי הקרן'!$C$42</f>
        <v>4.7935048758890494E-5</v>
      </c>
    </row>
    <row r="123" spans="2:18">
      <c r="B123" s="86" t="s">
        <v>3254</v>
      </c>
      <c r="C123" s="88" t="s">
        <v>2947</v>
      </c>
      <c r="D123" s="87" t="s">
        <v>3014</v>
      </c>
      <c r="E123" s="87"/>
      <c r="F123" s="87" t="s">
        <v>486</v>
      </c>
      <c r="G123" s="101">
        <v>41767</v>
      </c>
      <c r="H123" s="87" t="s">
        <v>131</v>
      </c>
      <c r="I123" s="90">
        <v>4.4800000016668857</v>
      </c>
      <c r="J123" s="88" t="s">
        <v>691</v>
      </c>
      <c r="K123" s="88" t="s">
        <v>133</v>
      </c>
      <c r="L123" s="89">
        <v>5.3499999999999999E-2</v>
      </c>
      <c r="M123" s="89">
        <v>2.7900000006250824E-2</v>
      </c>
      <c r="N123" s="90">
        <v>960.71900900000026</v>
      </c>
      <c r="O123" s="102">
        <v>124.89</v>
      </c>
      <c r="P123" s="90">
        <v>1.1998419750000002</v>
      </c>
      <c r="Q123" s="91">
        <f t="shared" si="1"/>
        <v>7.3008420161869479E-5</v>
      </c>
      <c r="R123" s="91">
        <f>P123/'סכום נכסי הקרן'!$C$42</f>
        <v>7.2492413321756293E-6</v>
      </c>
    </row>
    <row r="124" spans="2:18">
      <c r="B124" s="86" t="s">
        <v>3254</v>
      </c>
      <c r="C124" s="88" t="s">
        <v>2947</v>
      </c>
      <c r="D124" s="87" t="s">
        <v>3015</v>
      </c>
      <c r="E124" s="87"/>
      <c r="F124" s="87" t="s">
        <v>486</v>
      </c>
      <c r="G124" s="101">
        <v>41767</v>
      </c>
      <c r="H124" s="87" t="s">
        <v>131</v>
      </c>
      <c r="I124" s="90">
        <v>4.4800000003913558</v>
      </c>
      <c r="J124" s="88" t="s">
        <v>691</v>
      </c>
      <c r="K124" s="88" t="s">
        <v>133</v>
      </c>
      <c r="L124" s="89">
        <v>5.3499999999999999E-2</v>
      </c>
      <c r="M124" s="89">
        <v>2.790000000358743E-2</v>
      </c>
      <c r="N124" s="90">
        <v>1227.5852690000002</v>
      </c>
      <c r="O124" s="102">
        <v>124.89</v>
      </c>
      <c r="P124" s="90">
        <v>1.5331312550000002</v>
      </c>
      <c r="Q124" s="91">
        <f t="shared" si="1"/>
        <v>9.3288527289882701E-5</v>
      </c>
      <c r="R124" s="91">
        <f>P124/'סכום נכסי הקרן'!$C$42</f>
        <v>9.2629185284139553E-6</v>
      </c>
    </row>
    <row r="125" spans="2:18">
      <c r="B125" s="86" t="s">
        <v>3254</v>
      </c>
      <c r="C125" s="88" t="s">
        <v>2947</v>
      </c>
      <c r="D125" s="87" t="s">
        <v>3016</v>
      </c>
      <c r="E125" s="87"/>
      <c r="F125" s="87" t="s">
        <v>486</v>
      </c>
      <c r="G125" s="101">
        <v>41269</v>
      </c>
      <c r="H125" s="87" t="s">
        <v>131</v>
      </c>
      <c r="I125" s="90">
        <v>4.520000000227764</v>
      </c>
      <c r="J125" s="88" t="s">
        <v>691</v>
      </c>
      <c r="K125" s="88" t="s">
        <v>133</v>
      </c>
      <c r="L125" s="89">
        <v>5.3499999999999999E-2</v>
      </c>
      <c r="M125" s="89">
        <v>2.1900000001174414E-2</v>
      </c>
      <c r="N125" s="90">
        <v>6477.928742000001</v>
      </c>
      <c r="O125" s="102">
        <v>130.13</v>
      </c>
      <c r="P125" s="90">
        <v>8.4297283790000019</v>
      </c>
      <c r="Q125" s="91">
        <f t="shared" si="1"/>
        <v>5.1293517327101923E-4</v>
      </c>
      <c r="R125" s="91">
        <f>P125/'סכום נכסי הקרן'!$C$42</f>
        <v>5.0930986460996807E-5</v>
      </c>
    </row>
    <row r="126" spans="2:18">
      <c r="B126" s="86" t="s">
        <v>3254</v>
      </c>
      <c r="C126" s="88" t="s">
        <v>2947</v>
      </c>
      <c r="D126" s="87" t="s">
        <v>3017</v>
      </c>
      <c r="E126" s="87"/>
      <c r="F126" s="87" t="s">
        <v>486</v>
      </c>
      <c r="G126" s="101">
        <v>41281</v>
      </c>
      <c r="H126" s="87" t="s">
        <v>131</v>
      </c>
      <c r="I126" s="90">
        <v>4.5200000001733214</v>
      </c>
      <c r="J126" s="88" t="s">
        <v>691</v>
      </c>
      <c r="K126" s="88" t="s">
        <v>133</v>
      </c>
      <c r="L126" s="89">
        <v>5.3499999999999999E-2</v>
      </c>
      <c r="M126" s="89">
        <v>2.2000000001318742E-2</v>
      </c>
      <c r="N126" s="90">
        <v>8161.2557070000012</v>
      </c>
      <c r="O126" s="102">
        <v>130.08000000000001</v>
      </c>
      <c r="P126" s="90">
        <v>10.616161033000001</v>
      </c>
      <c r="Q126" s="91">
        <f t="shared" si="1"/>
        <v>6.4597602130341393E-4</v>
      </c>
      <c r="R126" s="91">
        <f>P126/'סכום נכסי הקרן'!$C$42</f>
        <v>6.4141041031220733E-5</v>
      </c>
    </row>
    <row r="127" spans="2:18">
      <c r="B127" s="86" t="s">
        <v>3254</v>
      </c>
      <c r="C127" s="88" t="s">
        <v>2947</v>
      </c>
      <c r="D127" s="87" t="s">
        <v>3018</v>
      </c>
      <c r="E127" s="87"/>
      <c r="F127" s="87" t="s">
        <v>486</v>
      </c>
      <c r="G127" s="101">
        <v>41767</v>
      </c>
      <c r="H127" s="87" t="s">
        <v>131</v>
      </c>
      <c r="I127" s="90">
        <v>4.479999999622172</v>
      </c>
      <c r="J127" s="88" t="s">
        <v>691</v>
      </c>
      <c r="K127" s="88" t="s">
        <v>133</v>
      </c>
      <c r="L127" s="89">
        <v>5.3499999999999999E-2</v>
      </c>
      <c r="M127" s="89">
        <v>2.7899999995054901E-2</v>
      </c>
      <c r="N127" s="90">
        <v>1441.0783710000003</v>
      </c>
      <c r="O127" s="102">
        <v>124.89</v>
      </c>
      <c r="P127" s="90">
        <v>1.7997627910000003</v>
      </c>
      <c r="Q127" s="91">
        <f t="shared" si="1"/>
        <v>1.0951261980730995E-4</v>
      </c>
      <c r="R127" s="91">
        <f>P127/'סכום נכסי הקרן'!$C$42</f>
        <v>1.0873860962089585E-5</v>
      </c>
    </row>
    <row r="128" spans="2:18">
      <c r="B128" s="86" t="s">
        <v>3254</v>
      </c>
      <c r="C128" s="88" t="s">
        <v>2947</v>
      </c>
      <c r="D128" s="87" t="s">
        <v>3019</v>
      </c>
      <c r="E128" s="87"/>
      <c r="F128" s="87" t="s">
        <v>486</v>
      </c>
      <c r="G128" s="101">
        <v>41281</v>
      </c>
      <c r="H128" s="87" t="s">
        <v>131</v>
      </c>
      <c r="I128" s="90">
        <v>4.5200000002876859</v>
      </c>
      <c r="J128" s="88" t="s">
        <v>691</v>
      </c>
      <c r="K128" s="88" t="s">
        <v>133</v>
      </c>
      <c r="L128" s="89">
        <v>5.3499999999999999E-2</v>
      </c>
      <c r="M128" s="89">
        <v>2.2000000001307661E-2</v>
      </c>
      <c r="N128" s="90">
        <v>5878.8706500000008</v>
      </c>
      <c r="O128" s="102">
        <v>130.08000000000001</v>
      </c>
      <c r="P128" s="90">
        <v>7.6472346650000009</v>
      </c>
      <c r="Q128" s="91">
        <f t="shared" si="1"/>
        <v>4.6532171163517861E-4</v>
      </c>
      <c r="R128" s="91">
        <f>P128/'סכום נכסי הקרן'!$C$42</f>
        <v>4.6203292404705414E-5</v>
      </c>
    </row>
    <row r="129" spans="2:18">
      <c r="B129" s="86" t="s">
        <v>3254</v>
      </c>
      <c r="C129" s="88" t="s">
        <v>2947</v>
      </c>
      <c r="D129" s="87" t="s">
        <v>3020</v>
      </c>
      <c r="E129" s="87"/>
      <c r="F129" s="87" t="s">
        <v>486</v>
      </c>
      <c r="G129" s="101">
        <v>41767</v>
      </c>
      <c r="H129" s="87" t="s">
        <v>131</v>
      </c>
      <c r="I129" s="90">
        <v>4.4800000008730416</v>
      </c>
      <c r="J129" s="88" t="s">
        <v>691</v>
      </c>
      <c r="K129" s="88" t="s">
        <v>133</v>
      </c>
      <c r="L129" s="89">
        <v>5.3499999999999999E-2</v>
      </c>
      <c r="M129" s="89">
        <v>2.79000000064114E-2</v>
      </c>
      <c r="N129" s="90">
        <v>1173.9429130000003</v>
      </c>
      <c r="O129" s="102">
        <v>124.89</v>
      </c>
      <c r="P129" s="90">
        <v>1.4661373140000002</v>
      </c>
      <c r="Q129" s="91">
        <f t="shared" si="1"/>
        <v>8.9212055642166343E-5</v>
      </c>
      <c r="R129" s="91">
        <f>P129/'סכום נכסי הקרן'!$C$42</f>
        <v>8.8581525207048694E-6</v>
      </c>
    </row>
    <row r="130" spans="2:18">
      <c r="B130" s="86" t="s">
        <v>3254</v>
      </c>
      <c r="C130" s="88" t="s">
        <v>2947</v>
      </c>
      <c r="D130" s="87" t="s">
        <v>3021</v>
      </c>
      <c r="E130" s="87"/>
      <c r="F130" s="87" t="s">
        <v>486</v>
      </c>
      <c r="G130" s="101">
        <v>41281</v>
      </c>
      <c r="H130" s="87" t="s">
        <v>131</v>
      </c>
      <c r="I130" s="90">
        <v>4.5199999997386815</v>
      </c>
      <c r="J130" s="88" t="s">
        <v>691</v>
      </c>
      <c r="K130" s="88" t="s">
        <v>133</v>
      </c>
      <c r="L130" s="89">
        <v>5.3499999999999999E-2</v>
      </c>
      <c r="M130" s="89">
        <v>2.1999999998911165E-2</v>
      </c>
      <c r="N130" s="90">
        <v>7060.4085790000008</v>
      </c>
      <c r="O130" s="102">
        <v>130.08000000000001</v>
      </c>
      <c r="P130" s="90">
        <v>9.1841791450000017</v>
      </c>
      <c r="Q130" s="91">
        <f t="shared" si="1"/>
        <v>5.5884226742445751E-4</v>
      </c>
      <c r="R130" s="91">
        <f>P130/'סכום נכסי הקרן'!$C$42</f>
        <v>5.5489249790614662E-5</v>
      </c>
    </row>
    <row r="131" spans="2:18">
      <c r="B131" s="86" t="s">
        <v>3255</v>
      </c>
      <c r="C131" s="88" t="s">
        <v>2938</v>
      </c>
      <c r="D131" s="87">
        <v>9533</v>
      </c>
      <c r="E131" s="87"/>
      <c r="F131" s="87" t="s">
        <v>2977</v>
      </c>
      <c r="G131" s="101">
        <v>45015</v>
      </c>
      <c r="H131" s="87" t="s">
        <v>2937</v>
      </c>
      <c r="I131" s="90">
        <v>3.8700000000342745</v>
      </c>
      <c r="J131" s="88" t="s">
        <v>637</v>
      </c>
      <c r="K131" s="88" t="s">
        <v>133</v>
      </c>
      <c r="L131" s="89">
        <v>3.3593000000000005E-2</v>
      </c>
      <c r="M131" s="89">
        <v>3.4200000000210923E-2</v>
      </c>
      <c r="N131" s="90">
        <v>58988.105983000009</v>
      </c>
      <c r="O131" s="102">
        <v>102.88</v>
      </c>
      <c r="P131" s="90">
        <v>60.686963116000008</v>
      </c>
      <c r="Q131" s="91">
        <f t="shared" si="1"/>
        <v>3.6927023673436693E-3</v>
      </c>
      <c r="R131" s="91">
        <f>P131/'סכום נכסי הקרן'!$C$42</f>
        <v>3.6666031903470045E-4</v>
      </c>
    </row>
    <row r="132" spans="2:18">
      <c r="B132" s="86" t="s">
        <v>3256</v>
      </c>
      <c r="C132" s="88" t="s">
        <v>2947</v>
      </c>
      <c r="D132" s="87" t="s">
        <v>3022</v>
      </c>
      <c r="E132" s="87"/>
      <c r="F132" s="87" t="s">
        <v>2977</v>
      </c>
      <c r="G132" s="101">
        <v>44748</v>
      </c>
      <c r="H132" s="87" t="s">
        <v>2937</v>
      </c>
      <c r="I132" s="90">
        <v>1.63999999999963</v>
      </c>
      <c r="J132" s="88" t="s">
        <v>330</v>
      </c>
      <c r="K132" s="88" t="s">
        <v>133</v>
      </c>
      <c r="L132" s="89">
        <v>7.5660000000000005E-2</v>
      </c>
      <c r="M132" s="89">
        <v>8.2099999999963647E-2</v>
      </c>
      <c r="N132" s="90">
        <v>642251.17680600006</v>
      </c>
      <c r="O132" s="102">
        <v>101.1</v>
      </c>
      <c r="P132" s="90">
        <v>649.31525061600018</v>
      </c>
      <c r="Q132" s="91">
        <f t="shared" si="1"/>
        <v>3.9509770138257176E-2</v>
      </c>
      <c r="R132" s="91">
        <f>P132/'סכום נכסי הקרן'!$C$42</f>
        <v>3.9230524106122263E-3</v>
      </c>
    </row>
    <row r="133" spans="2:18">
      <c r="B133" s="86" t="s">
        <v>3257</v>
      </c>
      <c r="C133" s="88" t="s">
        <v>2947</v>
      </c>
      <c r="D133" s="87">
        <v>7127</v>
      </c>
      <c r="E133" s="87"/>
      <c r="F133" s="87" t="s">
        <v>2977</v>
      </c>
      <c r="G133" s="101">
        <v>43631</v>
      </c>
      <c r="H133" s="87" t="s">
        <v>2937</v>
      </c>
      <c r="I133" s="90">
        <v>4.8500000000374834</v>
      </c>
      <c r="J133" s="88" t="s">
        <v>330</v>
      </c>
      <c r="K133" s="88" t="s">
        <v>133</v>
      </c>
      <c r="L133" s="89">
        <v>3.1E-2</v>
      </c>
      <c r="M133" s="89">
        <v>2.9500000000281124E-2</v>
      </c>
      <c r="N133" s="90">
        <v>38053.930349000009</v>
      </c>
      <c r="O133" s="102">
        <v>112.17</v>
      </c>
      <c r="P133" s="90">
        <v>42.685094104000008</v>
      </c>
      <c r="Q133" s="91">
        <f t="shared" si="1"/>
        <v>2.5973181051561142E-3</v>
      </c>
      <c r="R133" s="91">
        <f>P133/'סכום נכסי הקרן'!$C$42</f>
        <v>2.5789608539618147E-4</v>
      </c>
    </row>
    <row r="134" spans="2:18">
      <c r="B134" s="86" t="s">
        <v>3257</v>
      </c>
      <c r="C134" s="88" t="s">
        <v>2947</v>
      </c>
      <c r="D134" s="87">
        <v>7128</v>
      </c>
      <c r="E134" s="87"/>
      <c r="F134" s="87" t="s">
        <v>2977</v>
      </c>
      <c r="G134" s="101">
        <v>43634</v>
      </c>
      <c r="H134" s="87" t="s">
        <v>2937</v>
      </c>
      <c r="I134" s="90">
        <v>4.8599999999503511</v>
      </c>
      <c r="J134" s="88" t="s">
        <v>330</v>
      </c>
      <c r="K134" s="88" t="s">
        <v>133</v>
      </c>
      <c r="L134" s="89">
        <v>2.4900000000000002E-2</v>
      </c>
      <c r="M134" s="89">
        <v>2.9599999999616346E-2</v>
      </c>
      <c r="N134" s="90">
        <v>15996.860223000003</v>
      </c>
      <c r="O134" s="102">
        <v>110.8</v>
      </c>
      <c r="P134" s="90">
        <v>17.724520558000005</v>
      </c>
      <c r="Q134" s="91">
        <f t="shared" si="1"/>
        <v>1.0785080627523115E-3</v>
      </c>
      <c r="R134" s="91">
        <f>P134/'סכום נכסי הקרן'!$C$42</f>
        <v>1.0708854140733846E-4</v>
      </c>
    </row>
    <row r="135" spans="2:18">
      <c r="B135" s="86" t="s">
        <v>3257</v>
      </c>
      <c r="C135" s="88" t="s">
        <v>2947</v>
      </c>
      <c r="D135" s="87">
        <v>7130</v>
      </c>
      <c r="E135" s="87"/>
      <c r="F135" s="87" t="s">
        <v>2977</v>
      </c>
      <c r="G135" s="101">
        <v>43634</v>
      </c>
      <c r="H135" s="87" t="s">
        <v>2937</v>
      </c>
      <c r="I135" s="90">
        <v>5.1300000001755137</v>
      </c>
      <c r="J135" s="88" t="s">
        <v>330</v>
      </c>
      <c r="K135" s="88" t="s">
        <v>133</v>
      </c>
      <c r="L135" s="89">
        <v>3.6000000000000004E-2</v>
      </c>
      <c r="M135" s="89">
        <v>2.9800000001181028E-2</v>
      </c>
      <c r="N135" s="90">
        <v>10596.019995000002</v>
      </c>
      <c r="O135" s="102">
        <v>115.07</v>
      </c>
      <c r="P135" s="90">
        <v>12.192839921999999</v>
      </c>
      <c r="Q135" s="91">
        <f t="shared" si="1"/>
        <v>7.419143508392359E-4</v>
      </c>
      <c r="R135" s="91">
        <f>P135/'סכום נכסי הקרן'!$C$42</f>
        <v>7.36670669645171E-5</v>
      </c>
    </row>
    <row r="136" spans="2:18">
      <c r="B136" s="86" t="s">
        <v>3250</v>
      </c>
      <c r="C136" s="88" t="s">
        <v>2938</v>
      </c>
      <c r="D136" s="87">
        <v>9922</v>
      </c>
      <c r="E136" s="87"/>
      <c r="F136" s="87" t="s">
        <v>486</v>
      </c>
      <c r="G136" s="101">
        <v>40489</v>
      </c>
      <c r="H136" s="87" t="s">
        <v>131</v>
      </c>
      <c r="I136" s="90">
        <v>1.7300000000140365</v>
      </c>
      <c r="J136" s="88" t="s">
        <v>330</v>
      </c>
      <c r="K136" s="88" t="s">
        <v>133</v>
      </c>
      <c r="L136" s="89">
        <v>5.7000000000000002E-2</v>
      </c>
      <c r="M136" s="89">
        <v>2.6499999999876157E-2</v>
      </c>
      <c r="N136" s="90">
        <v>9717.0992880000013</v>
      </c>
      <c r="O136" s="102">
        <v>124.64</v>
      </c>
      <c r="P136" s="90">
        <v>12.111392471</v>
      </c>
      <c r="Q136" s="91">
        <f t="shared" si="1"/>
        <v>7.369584067669165E-4</v>
      </c>
      <c r="R136" s="91">
        <f>P136/'סכום נכסי הקרן'!$C$42</f>
        <v>7.3174975305372123E-5</v>
      </c>
    </row>
    <row r="137" spans="2:18">
      <c r="B137" s="86" t="s">
        <v>3258</v>
      </c>
      <c r="C137" s="88" t="s">
        <v>2947</v>
      </c>
      <c r="D137" s="87" t="s">
        <v>3023</v>
      </c>
      <c r="E137" s="87"/>
      <c r="F137" s="87" t="s">
        <v>559</v>
      </c>
      <c r="G137" s="101">
        <v>43801</v>
      </c>
      <c r="H137" s="87" t="s">
        <v>326</v>
      </c>
      <c r="I137" s="90">
        <v>4.6000000000018728</v>
      </c>
      <c r="J137" s="88" t="s">
        <v>341</v>
      </c>
      <c r="K137" s="88" t="s">
        <v>134</v>
      </c>
      <c r="L137" s="89">
        <v>2.3629999999999998E-2</v>
      </c>
      <c r="M137" s="89">
        <v>5.9300000000030585E-2</v>
      </c>
      <c r="N137" s="90">
        <v>92783.911624000015</v>
      </c>
      <c r="O137" s="102">
        <v>85.19</v>
      </c>
      <c r="P137" s="90">
        <v>320.36761171400008</v>
      </c>
      <c r="Q137" s="91">
        <f t="shared" si="1"/>
        <v>1.9493844764241035E-2</v>
      </c>
      <c r="R137" s="91">
        <f>P137/'סכום נכסי הקרן'!$C$42</f>
        <v>1.9356066721432396E-3</v>
      </c>
    </row>
    <row r="138" spans="2:18">
      <c r="B138" s="86" t="s">
        <v>3259</v>
      </c>
      <c r="C138" s="88" t="s">
        <v>2947</v>
      </c>
      <c r="D138" s="87">
        <v>9365</v>
      </c>
      <c r="E138" s="87"/>
      <c r="F138" s="87" t="s">
        <v>309</v>
      </c>
      <c r="G138" s="101">
        <v>44906</v>
      </c>
      <c r="H138" s="87" t="s">
        <v>2937</v>
      </c>
      <c r="I138" s="90">
        <v>1.9800000015447579</v>
      </c>
      <c r="J138" s="88" t="s">
        <v>330</v>
      </c>
      <c r="K138" s="88" t="s">
        <v>133</v>
      </c>
      <c r="L138" s="89">
        <v>7.6799999999999993E-2</v>
      </c>
      <c r="M138" s="89">
        <v>7.7000000077237882E-2</v>
      </c>
      <c r="N138" s="90">
        <v>450.26379100000008</v>
      </c>
      <c r="O138" s="102">
        <v>100.64</v>
      </c>
      <c r="P138" s="90">
        <v>0.45314548500000007</v>
      </c>
      <c r="Q138" s="91">
        <f t="shared" si="1"/>
        <v>2.7573161010085617E-5</v>
      </c>
      <c r="R138" s="91">
        <f>P138/'סכום נכסי הקרן'!$C$42</f>
        <v>2.7378280205197617E-6</v>
      </c>
    </row>
    <row r="139" spans="2:18">
      <c r="B139" s="86" t="s">
        <v>3259</v>
      </c>
      <c r="C139" s="88" t="s">
        <v>2947</v>
      </c>
      <c r="D139" s="87">
        <v>9509</v>
      </c>
      <c r="E139" s="87"/>
      <c r="F139" s="87" t="s">
        <v>309</v>
      </c>
      <c r="G139" s="101">
        <v>44991</v>
      </c>
      <c r="H139" s="87" t="s">
        <v>2937</v>
      </c>
      <c r="I139" s="90">
        <v>1.9800000000257318</v>
      </c>
      <c r="J139" s="88" t="s">
        <v>330</v>
      </c>
      <c r="K139" s="88" t="s">
        <v>133</v>
      </c>
      <c r="L139" s="89">
        <v>7.6799999999999993E-2</v>
      </c>
      <c r="M139" s="89">
        <v>7.3900000000527946E-2</v>
      </c>
      <c r="N139" s="90">
        <v>22268.132776000002</v>
      </c>
      <c r="O139" s="102">
        <v>101.22</v>
      </c>
      <c r="P139" s="90">
        <v>22.539806379000005</v>
      </c>
      <c r="Q139" s="91">
        <f t="shared" ref="Q139:Q202" si="2">IFERROR(P139/$P$10,0)</f>
        <v>1.3715103228366535E-3</v>
      </c>
      <c r="R139" s="91">
        <f>P139/'סכום נכסי הקרן'!$C$42</f>
        <v>1.3618168010990172E-4</v>
      </c>
    </row>
    <row r="140" spans="2:18">
      <c r="B140" s="86" t="s">
        <v>3259</v>
      </c>
      <c r="C140" s="88" t="s">
        <v>2947</v>
      </c>
      <c r="D140" s="87">
        <v>9316</v>
      </c>
      <c r="E140" s="87"/>
      <c r="F140" s="87" t="s">
        <v>309</v>
      </c>
      <c r="G140" s="101">
        <v>44885</v>
      </c>
      <c r="H140" s="87" t="s">
        <v>2937</v>
      </c>
      <c r="I140" s="90">
        <v>1.9799999999986224</v>
      </c>
      <c r="J140" s="88" t="s">
        <v>330</v>
      </c>
      <c r="K140" s="88" t="s">
        <v>133</v>
      </c>
      <c r="L140" s="89">
        <v>7.6799999999999993E-2</v>
      </c>
      <c r="M140" s="89">
        <v>8.0399999999970134E-2</v>
      </c>
      <c r="N140" s="90">
        <v>174206.09985100004</v>
      </c>
      <c r="O140" s="102">
        <v>100.01</v>
      </c>
      <c r="P140" s="90">
        <v>174.22353958800005</v>
      </c>
      <c r="Q140" s="91">
        <f t="shared" si="2"/>
        <v>1.0601217198063775E-2</v>
      </c>
      <c r="R140" s="91">
        <f>P140/'סכום נכסי הקרן'!$C$42</f>
        <v>1.0526290216003376E-3</v>
      </c>
    </row>
    <row r="141" spans="2:18">
      <c r="B141" s="86" t="s">
        <v>3260</v>
      </c>
      <c r="C141" s="88" t="s">
        <v>2947</v>
      </c>
      <c r="D141" s="87" t="s">
        <v>3024</v>
      </c>
      <c r="E141" s="87"/>
      <c r="F141" s="87" t="s">
        <v>576</v>
      </c>
      <c r="G141" s="101">
        <v>45015</v>
      </c>
      <c r="H141" s="87" t="s">
        <v>131</v>
      </c>
      <c r="I141" s="90">
        <v>5.0800000000364713</v>
      </c>
      <c r="J141" s="88" t="s">
        <v>341</v>
      </c>
      <c r="K141" s="88" t="s">
        <v>133</v>
      </c>
      <c r="L141" s="89">
        <v>4.4999999999999998E-2</v>
      </c>
      <c r="M141" s="89">
        <v>3.8200000000319118E-2</v>
      </c>
      <c r="N141" s="90">
        <v>37265.783442000007</v>
      </c>
      <c r="O141" s="102">
        <v>105.95</v>
      </c>
      <c r="P141" s="90">
        <v>39.483096757000006</v>
      </c>
      <c r="Q141" s="91">
        <f t="shared" si="2"/>
        <v>2.4024818079287501E-3</v>
      </c>
      <c r="R141" s="91">
        <f>P141/'סכום נכסי הקרן'!$C$42</f>
        <v>2.3855016151867327E-4</v>
      </c>
    </row>
    <row r="142" spans="2:18">
      <c r="B142" s="86" t="s">
        <v>3261</v>
      </c>
      <c r="C142" s="88" t="s">
        <v>2947</v>
      </c>
      <c r="D142" s="87" t="s">
        <v>3025</v>
      </c>
      <c r="E142" s="87"/>
      <c r="F142" s="87" t="s">
        <v>576</v>
      </c>
      <c r="G142" s="101">
        <v>44074</v>
      </c>
      <c r="H142" s="87" t="s">
        <v>131</v>
      </c>
      <c r="I142" s="90">
        <v>8.590000000090896</v>
      </c>
      <c r="J142" s="88" t="s">
        <v>691</v>
      </c>
      <c r="K142" s="88" t="s">
        <v>133</v>
      </c>
      <c r="L142" s="89">
        <v>2.35E-2</v>
      </c>
      <c r="M142" s="89">
        <v>4.1100000000356671E-2</v>
      </c>
      <c r="N142" s="90">
        <v>45295.095298000007</v>
      </c>
      <c r="O142" s="102">
        <v>95.94</v>
      </c>
      <c r="P142" s="90">
        <v>43.456115195000002</v>
      </c>
      <c r="Q142" s="91">
        <f t="shared" si="2"/>
        <v>2.6442334764618983E-3</v>
      </c>
      <c r="R142" s="91">
        <f>P142/'סכום נכסי הקרן'!$C$42</f>
        <v>2.6255446381376958E-4</v>
      </c>
    </row>
    <row r="143" spans="2:18">
      <c r="B143" s="86" t="s">
        <v>3261</v>
      </c>
      <c r="C143" s="88" t="s">
        <v>2947</v>
      </c>
      <c r="D143" s="87" t="s">
        <v>3026</v>
      </c>
      <c r="E143" s="87"/>
      <c r="F143" s="87" t="s">
        <v>576</v>
      </c>
      <c r="G143" s="101">
        <v>44189</v>
      </c>
      <c r="H143" s="87" t="s">
        <v>131</v>
      </c>
      <c r="I143" s="90">
        <v>8.4999999996287947</v>
      </c>
      <c r="J143" s="88" t="s">
        <v>691</v>
      </c>
      <c r="K143" s="88" t="s">
        <v>133</v>
      </c>
      <c r="L143" s="89">
        <v>2.4700000000000003E-2</v>
      </c>
      <c r="M143" s="89">
        <v>4.3499999997958373E-2</v>
      </c>
      <c r="N143" s="90">
        <v>5666.6647420000008</v>
      </c>
      <c r="O143" s="102">
        <v>95.08</v>
      </c>
      <c r="P143" s="90">
        <v>5.387864306</v>
      </c>
      <c r="Q143" s="91">
        <f t="shared" si="2"/>
        <v>3.2784272364499268E-4</v>
      </c>
      <c r="R143" s="91">
        <f>P143/'סכום נכסי הקרן'!$C$42</f>
        <v>3.2552560614666739E-5</v>
      </c>
    </row>
    <row r="144" spans="2:18">
      <c r="B144" s="86" t="s">
        <v>3261</v>
      </c>
      <c r="C144" s="88" t="s">
        <v>2947</v>
      </c>
      <c r="D144" s="87" t="s">
        <v>3027</v>
      </c>
      <c r="E144" s="87"/>
      <c r="F144" s="87" t="s">
        <v>576</v>
      </c>
      <c r="G144" s="101">
        <v>44322</v>
      </c>
      <c r="H144" s="87" t="s">
        <v>131</v>
      </c>
      <c r="I144" s="90">
        <v>8.4000000000823238</v>
      </c>
      <c r="J144" s="88" t="s">
        <v>691</v>
      </c>
      <c r="K144" s="88" t="s">
        <v>133</v>
      </c>
      <c r="L144" s="89">
        <v>2.5600000000000001E-2</v>
      </c>
      <c r="M144" s="89">
        <v>4.6300000000411623E-2</v>
      </c>
      <c r="N144" s="90">
        <v>26085.930637000001</v>
      </c>
      <c r="O144" s="102">
        <v>93.13</v>
      </c>
      <c r="P144" s="90">
        <v>24.293827700000005</v>
      </c>
      <c r="Q144" s="91">
        <f t="shared" si="2"/>
        <v>1.4782396490685061E-3</v>
      </c>
      <c r="R144" s="91">
        <f>P144/'סכום נכסי הקרן'!$C$42</f>
        <v>1.4677917888278013E-4</v>
      </c>
    </row>
    <row r="145" spans="2:18">
      <c r="B145" s="86" t="s">
        <v>3261</v>
      </c>
      <c r="C145" s="88" t="s">
        <v>2947</v>
      </c>
      <c r="D145" s="87" t="s">
        <v>3028</v>
      </c>
      <c r="E145" s="87"/>
      <c r="F145" s="87" t="s">
        <v>576</v>
      </c>
      <c r="G145" s="101">
        <v>44418</v>
      </c>
      <c r="H145" s="87" t="s">
        <v>131</v>
      </c>
      <c r="I145" s="90">
        <v>8.5200000000388556</v>
      </c>
      <c r="J145" s="88" t="s">
        <v>691</v>
      </c>
      <c r="K145" s="88" t="s">
        <v>133</v>
      </c>
      <c r="L145" s="89">
        <v>2.2700000000000001E-2</v>
      </c>
      <c r="M145" s="89">
        <v>4.470000000026185E-2</v>
      </c>
      <c r="N145" s="90">
        <v>25996.551290000003</v>
      </c>
      <c r="O145" s="102">
        <v>91.08</v>
      </c>
      <c r="P145" s="90">
        <v>23.677658954000002</v>
      </c>
      <c r="Q145" s="91">
        <f t="shared" si="2"/>
        <v>1.4407467894787418E-3</v>
      </c>
      <c r="R145" s="91">
        <f>P145/'סכום נכסי הקרן'!$C$42</f>
        <v>1.4305639202070352E-4</v>
      </c>
    </row>
    <row r="146" spans="2:18">
      <c r="B146" s="86" t="s">
        <v>3261</v>
      </c>
      <c r="C146" s="88" t="s">
        <v>2947</v>
      </c>
      <c r="D146" s="87" t="s">
        <v>3029</v>
      </c>
      <c r="E146" s="87"/>
      <c r="F146" s="87" t="s">
        <v>576</v>
      </c>
      <c r="G146" s="101">
        <v>44530</v>
      </c>
      <c r="H146" s="87" t="s">
        <v>131</v>
      </c>
      <c r="I146" s="90">
        <v>8.569999999742473</v>
      </c>
      <c r="J146" s="88" t="s">
        <v>691</v>
      </c>
      <c r="K146" s="88" t="s">
        <v>133</v>
      </c>
      <c r="L146" s="89">
        <v>1.7899999999999999E-2</v>
      </c>
      <c r="M146" s="89">
        <v>4.7399999998623564E-2</v>
      </c>
      <c r="N146" s="90">
        <v>21421.457477000004</v>
      </c>
      <c r="O146" s="102">
        <v>84.11</v>
      </c>
      <c r="P146" s="90">
        <v>18.017587252000006</v>
      </c>
      <c r="Q146" s="91">
        <f t="shared" si="2"/>
        <v>1.0963406913624266E-3</v>
      </c>
      <c r="R146" s="91">
        <f>P146/'סכום נכסי הקרן'!$C$42</f>
        <v>1.0885920057370815E-4</v>
      </c>
    </row>
    <row r="147" spans="2:18">
      <c r="B147" s="86" t="s">
        <v>3261</v>
      </c>
      <c r="C147" s="88" t="s">
        <v>2947</v>
      </c>
      <c r="D147" s="87" t="s">
        <v>3030</v>
      </c>
      <c r="E147" s="87"/>
      <c r="F147" s="87" t="s">
        <v>576</v>
      </c>
      <c r="G147" s="101">
        <v>44612</v>
      </c>
      <c r="H147" s="87" t="s">
        <v>131</v>
      </c>
      <c r="I147" s="90">
        <v>8.3899999999123551</v>
      </c>
      <c r="J147" s="88" t="s">
        <v>691</v>
      </c>
      <c r="K147" s="88" t="s">
        <v>133</v>
      </c>
      <c r="L147" s="89">
        <v>2.3599999999999999E-2</v>
      </c>
      <c r="M147" s="89">
        <v>4.8099999999430751E-2</v>
      </c>
      <c r="N147" s="90">
        <v>25121.653030000001</v>
      </c>
      <c r="O147" s="102">
        <v>88.11</v>
      </c>
      <c r="P147" s="90">
        <v>22.134688246000007</v>
      </c>
      <c r="Q147" s="91">
        <f t="shared" si="2"/>
        <v>1.3468595475799735E-3</v>
      </c>
      <c r="R147" s="91">
        <f>P147/'סכום נכסי הקרן'!$C$42</f>
        <v>1.3373402518921317E-4</v>
      </c>
    </row>
    <row r="148" spans="2:18">
      <c r="B148" s="86" t="s">
        <v>3261</v>
      </c>
      <c r="C148" s="88" t="s">
        <v>2947</v>
      </c>
      <c r="D148" s="87" t="s">
        <v>3031</v>
      </c>
      <c r="E148" s="87"/>
      <c r="F148" s="87" t="s">
        <v>576</v>
      </c>
      <c r="G148" s="101">
        <v>44662</v>
      </c>
      <c r="H148" s="87" t="s">
        <v>131</v>
      </c>
      <c r="I148" s="90">
        <v>8.4400000001298672</v>
      </c>
      <c r="J148" s="88" t="s">
        <v>691</v>
      </c>
      <c r="K148" s="88" t="s">
        <v>133</v>
      </c>
      <c r="L148" s="89">
        <v>2.4E-2</v>
      </c>
      <c r="M148" s="89">
        <v>4.600000000070411E-2</v>
      </c>
      <c r="N148" s="90">
        <v>28611.594631000004</v>
      </c>
      <c r="O148" s="102">
        <v>89.35</v>
      </c>
      <c r="P148" s="90">
        <v>25.564460172000004</v>
      </c>
      <c r="Q148" s="91">
        <f t="shared" si="2"/>
        <v>1.5555555550961235E-3</v>
      </c>
      <c r="R148" s="91">
        <f>P148/'סכום נכסי הקרן'!$C$42</f>
        <v>1.5445612436889458E-4</v>
      </c>
    </row>
    <row r="149" spans="2:18">
      <c r="B149" s="86" t="s">
        <v>3261</v>
      </c>
      <c r="C149" s="88" t="s">
        <v>2947</v>
      </c>
      <c r="D149" s="87">
        <v>9796</v>
      </c>
      <c r="E149" s="87"/>
      <c r="F149" s="87" t="s">
        <v>576</v>
      </c>
      <c r="G149" s="101">
        <v>45197</v>
      </c>
      <c r="H149" s="87" t="s">
        <v>131</v>
      </c>
      <c r="I149" s="90">
        <v>8.1999999932136642</v>
      </c>
      <c r="J149" s="88" t="s">
        <v>691</v>
      </c>
      <c r="K149" s="88" t="s">
        <v>133</v>
      </c>
      <c r="L149" s="89">
        <v>4.1200000000000001E-2</v>
      </c>
      <c r="M149" s="89">
        <v>4.1799999957019877E-2</v>
      </c>
      <c r="N149" s="90">
        <v>442.06484300000005</v>
      </c>
      <c r="O149" s="102">
        <v>100</v>
      </c>
      <c r="P149" s="90">
        <v>0.44206485500000009</v>
      </c>
      <c r="Q149" s="91">
        <f t="shared" si="2"/>
        <v>2.6898922812427787E-5</v>
      </c>
      <c r="R149" s="91">
        <f>P149/'סכום נכסי הקרן'!$C$42</f>
        <v>2.6708807369138974E-6</v>
      </c>
    </row>
    <row r="150" spans="2:18">
      <c r="B150" s="86" t="s">
        <v>3261</v>
      </c>
      <c r="C150" s="88" t="s">
        <v>2947</v>
      </c>
      <c r="D150" s="87">
        <v>9797</v>
      </c>
      <c r="E150" s="87"/>
      <c r="F150" s="87" t="s">
        <v>576</v>
      </c>
      <c r="G150" s="101">
        <v>45197</v>
      </c>
      <c r="H150" s="87" t="s">
        <v>131</v>
      </c>
      <c r="I150" s="90">
        <v>8.1999999999999993</v>
      </c>
      <c r="J150" s="88" t="s">
        <v>691</v>
      </c>
      <c r="K150" s="88" t="s">
        <v>133</v>
      </c>
      <c r="L150" s="89">
        <v>4.1200000000000001E-2</v>
      </c>
      <c r="M150" s="89">
        <v>4.1800000000074375E-2</v>
      </c>
      <c r="N150" s="90">
        <v>13446.138996000001</v>
      </c>
      <c r="O150" s="102">
        <v>100</v>
      </c>
      <c r="P150" s="90">
        <v>13.446139405000002</v>
      </c>
      <c r="Q150" s="91">
        <f t="shared" si="2"/>
        <v>8.1817557285850887E-4</v>
      </c>
      <c r="R150" s="91">
        <f>P150/'סכום נכסי הקרן'!$C$42</f>
        <v>8.1239289476367436E-5</v>
      </c>
    </row>
    <row r="151" spans="2:18">
      <c r="B151" s="86" t="s">
        <v>3262</v>
      </c>
      <c r="C151" s="88" t="s">
        <v>2938</v>
      </c>
      <c r="D151" s="87">
        <v>7490</v>
      </c>
      <c r="E151" s="87"/>
      <c r="F151" s="87" t="s">
        <v>309</v>
      </c>
      <c r="G151" s="101">
        <v>43899</v>
      </c>
      <c r="H151" s="87" t="s">
        <v>2937</v>
      </c>
      <c r="I151" s="90">
        <v>2.9699999999892035</v>
      </c>
      <c r="J151" s="88" t="s">
        <v>129</v>
      </c>
      <c r="K151" s="88" t="s">
        <v>133</v>
      </c>
      <c r="L151" s="89">
        <v>2.3889999999999998E-2</v>
      </c>
      <c r="M151" s="89">
        <v>5.4399999999784072E-2</v>
      </c>
      <c r="N151" s="90">
        <v>62372.415107000015</v>
      </c>
      <c r="O151" s="102">
        <v>92.07</v>
      </c>
      <c r="P151" s="90">
        <v>57.426285146000012</v>
      </c>
      <c r="Q151" s="91">
        <f t="shared" si="2"/>
        <v>3.49429545026085E-3</v>
      </c>
      <c r="R151" s="91">
        <f>P151/'סכום נכסי הקרן'!$C$42</f>
        <v>3.4695985680421507E-4</v>
      </c>
    </row>
    <row r="152" spans="2:18">
      <c r="B152" s="86" t="s">
        <v>3262</v>
      </c>
      <c r="C152" s="88" t="s">
        <v>2938</v>
      </c>
      <c r="D152" s="87">
        <v>7491</v>
      </c>
      <c r="E152" s="87"/>
      <c r="F152" s="87" t="s">
        <v>309</v>
      </c>
      <c r="G152" s="101">
        <v>43899</v>
      </c>
      <c r="H152" s="87" t="s">
        <v>2937</v>
      </c>
      <c r="I152" s="90">
        <v>3.1199999999863097</v>
      </c>
      <c r="J152" s="88" t="s">
        <v>129</v>
      </c>
      <c r="K152" s="88" t="s">
        <v>133</v>
      </c>
      <c r="L152" s="89">
        <v>1.2969999999999999E-2</v>
      </c>
      <c r="M152" s="89">
        <v>2.5499999999714779E-2</v>
      </c>
      <c r="N152" s="90">
        <v>40867.190053000006</v>
      </c>
      <c r="O152" s="102">
        <v>107.24</v>
      </c>
      <c r="P152" s="90">
        <v>43.825973955000009</v>
      </c>
      <c r="Q152" s="91">
        <f t="shared" si="2"/>
        <v>2.6667387765874659E-3</v>
      </c>
      <c r="R152" s="91">
        <f>P152/'סכום נכסי הקרן'!$C$42</f>
        <v>2.6478908759417142E-4</v>
      </c>
    </row>
    <row r="153" spans="2:18">
      <c r="B153" s="86" t="s">
        <v>3263</v>
      </c>
      <c r="C153" s="88" t="s">
        <v>2947</v>
      </c>
      <c r="D153" s="87" t="s">
        <v>3032</v>
      </c>
      <c r="E153" s="87"/>
      <c r="F153" s="87" t="s">
        <v>576</v>
      </c>
      <c r="G153" s="101">
        <v>43924</v>
      </c>
      <c r="H153" s="87" t="s">
        <v>131</v>
      </c>
      <c r="I153" s="90">
        <v>7.8899999999526704</v>
      </c>
      <c r="J153" s="88" t="s">
        <v>691</v>
      </c>
      <c r="K153" s="88" t="s">
        <v>133</v>
      </c>
      <c r="L153" s="89">
        <v>3.1400000000000004E-2</v>
      </c>
      <c r="M153" s="89">
        <v>3.2100000000625982E-2</v>
      </c>
      <c r="N153" s="90">
        <v>6064.5217710000006</v>
      </c>
      <c r="O153" s="102">
        <v>108</v>
      </c>
      <c r="P153" s="90">
        <v>6.5496831790000005</v>
      </c>
      <c r="Q153" s="91">
        <f t="shared" si="2"/>
        <v>3.9853750029003691E-4</v>
      </c>
      <c r="R153" s="91">
        <f>P153/'סכום נכסי הקרן'!$C$42</f>
        <v>3.9572072825558768E-5</v>
      </c>
    </row>
    <row r="154" spans="2:18">
      <c r="B154" s="86" t="s">
        <v>3263</v>
      </c>
      <c r="C154" s="88" t="s">
        <v>2947</v>
      </c>
      <c r="D154" s="87" t="s">
        <v>3033</v>
      </c>
      <c r="E154" s="87"/>
      <c r="F154" s="87" t="s">
        <v>576</v>
      </c>
      <c r="G154" s="101">
        <v>44015</v>
      </c>
      <c r="H154" s="87" t="s">
        <v>131</v>
      </c>
      <c r="I154" s="90">
        <v>7.660000000475149</v>
      </c>
      <c r="J154" s="88" t="s">
        <v>691</v>
      </c>
      <c r="K154" s="88" t="s">
        <v>133</v>
      </c>
      <c r="L154" s="89">
        <v>3.1E-2</v>
      </c>
      <c r="M154" s="89">
        <v>4.2000000003194267E-2</v>
      </c>
      <c r="N154" s="90">
        <v>4999.4757260000006</v>
      </c>
      <c r="O154" s="102">
        <v>100.19</v>
      </c>
      <c r="P154" s="90">
        <v>5.0089745570000002</v>
      </c>
      <c r="Q154" s="91">
        <f t="shared" si="2"/>
        <v>3.0478790262156814E-4</v>
      </c>
      <c r="R154" s="91">
        <f>P154/'סכום נכסי הקרן'!$C$42</f>
        <v>3.0263373133299911E-5</v>
      </c>
    </row>
    <row r="155" spans="2:18">
      <c r="B155" s="86" t="s">
        <v>3263</v>
      </c>
      <c r="C155" s="88" t="s">
        <v>2947</v>
      </c>
      <c r="D155" s="87" t="s">
        <v>3034</v>
      </c>
      <c r="E155" s="87"/>
      <c r="F155" s="87" t="s">
        <v>576</v>
      </c>
      <c r="G155" s="101">
        <v>44108</v>
      </c>
      <c r="H155" s="87" t="s">
        <v>131</v>
      </c>
      <c r="I155" s="90">
        <v>7.5799999996029372</v>
      </c>
      <c r="J155" s="88" t="s">
        <v>691</v>
      </c>
      <c r="K155" s="88" t="s">
        <v>133</v>
      </c>
      <c r="L155" s="89">
        <v>3.1E-2</v>
      </c>
      <c r="M155" s="89">
        <v>4.5499999997281264E-2</v>
      </c>
      <c r="N155" s="90">
        <v>8109.1733750000012</v>
      </c>
      <c r="O155" s="102">
        <v>97.52</v>
      </c>
      <c r="P155" s="90">
        <v>7.9080659330000005</v>
      </c>
      <c r="Q155" s="91">
        <f t="shared" si="2"/>
        <v>4.8119286733924299E-4</v>
      </c>
      <c r="R155" s="91">
        <f>P155/'סכום נכסי הקרן'!$C$42</f>
        <v>4.7779190604724113E-5</v>
      </c>
    </row>
    <row r="156" spans="2:18">
      <c r="B156" s="86" t="s">
        <v>3263</v>
      </c>
      <c r="C156" s="88" t="s">
        <v>2947</v>
      </c>
      <c r="D156" s="87" t="s">
        <v>3035</v>
      </c>
      <c r="E156" s="87"/>
      <c r="F156" s="87" t="s">
        <v>576</v>
      </c>
      <c r="G156" s="101">
        <v>44200</v>
      </c>
      <c r="H156" s="87" t="s">
        <v>131</v>
      </c>
      <c r="I156" s="90">
        <v>7.4600000001212967</v>
      </c>
      <c r="J156" s="88" t="s">
        <v>691</v>
      </c>
      <c r="K156" s="88" t="s">
        <v>133</v>
      </c>
      <c r="L156" s="89">
        <v>3.1E-2</v>
      </c>
      <c r="M156" s="89">
        <v>5.0600000000707572E-2</v>
      </c>
      <c r="N156" s="90">
        <v>4207.1482690000012</v>
      </c>
      <c r="O156" s="102">
        <v>94.06</v>
      </c>
      <c r="P156" s="90">
        <v>3.9572436620000002</v>
      </c>
      <c r="Q156" s="91">
        <f t="shared" si="2"/>
        <v>2.4079179923522094E-4</v>
      </c>
      <c r="R156" s="91">
        <f>P156/'סכום נכסי הקרן'!$C$42</f>
        <v>2.3908993779001973E-5</v>
      </c>
    </row>
    <row r="157" spans="2:18">
      <c r="B157" s="86" t="s">
        <v>3263</v>
      </c>
      <c r="C157" s="88" t="s">
        <v>2947</v>
      </c>
      <c r="D157" s="87" t="s">
        <v>3036</v>
      </c>
      <c r="E157" s="87"/>
      <c r="F157" s="87" t="s">
        <v>576</v>
      </c>
      <c r="G157" s="101">
        <v>44290</v>
      </c>
      <c r="H157" s="87" t="s">
        <v>131</v>
      </c>
      <c r="I157" s="90">
        <v>7.3899999998192065</v>
      </c>
      <c r="J157" s="88" t="s">
        <v>691</v>
      </c>
      <c r="K157" s="88" t="s">
        <v>133</v>
      </c>
      <c r="L157" s="89">
        <v>3.1E-2</v>
      </c>
      <c r="M157" s="89">
        <v>5.3999999999460327E-2</v>
      </c>
      <c r="N157" s="90">
        <v>8080.8706620000012</v>
      </c>
      <c r="O157" s="102">
        <v>91.72</v>
      </c>
      <c r="P157" s="90">
        <v>7.4117741060000011</v>
      </c>
      <c r="Q157" s="91">
        <f t="shared" si="2"/>
        <v>4.509943220445447E-4</v>
      </c>
      <c r="R157" s="91">
        <f>P157/'סכום נכסי הקרן'!$C$42</f>
        <v>4.4780679717397176E-5</v>
      </c>
    </row>
    <row r="158" spans="2:18">
      <c r="B158" s="86" t="s">
        <v>3263</v>
      </c>
      <c r="C158" s="88" t="s">
        <v>2947</v>
      </c>
      <c r="D158" s="87" t="s">
        <v>3037</v>
      </c>
      <c r="E158" s="87"/>
      <c r="F158" s="87" t="s">
        <v>576</v>
      </c>
      <c r="G158" s="101">
        <v>44496</v>
      </c>
      <c r="H158" s="87" t="s">
        <v>131</v>
      </c>
      <c r="I158" s="90">
        <v>6.850000000456185</v>
      </c>
      <c r="J158" s="88" t="s">
        <v>691</v>
      </c>
      <c r="K158" s="88" t="s">
        <v>133</v>
      </c>
      <c r="L158" s="89">
        <v>3.1E-2</v>
      </c>
      <c r="M158" s="89">
        <v>7.8200000004605294E-2</v>
      </c>
      <c r="N158" s="90">
        <v>9052.3037990000012</v>
      </c>
      <c r="O158" s="102">
        <v>76.28</v>
      </c>
      <c r="P158" s="90">
        <v>6.9050973010000005</v>
      </c>
      <c r="Q158" s="91">
        <f t="shared" si="2"/>
        <v>4.2016386783767828E-4</v>
      </c>
      <c r="R158" s="91">
        <f>P158/'סכום נכסי הקרן'!$C$42</f>
        <v>4.1719424557641083E-5</v>
      </c>
    </row>
    <row r="159" spans="2:18">
      <c r="B159" s="86" t="s">
        <v>3263</v>
      </c>
      <c r="C159" s="88" t="s">
        <v>2947</v>
      </c>
      <c r="D159" s="87" t="s">
        <v>3038</v>
      </c>
      <c r="E159" s="87"/>
      <c r="F159" s="87" t="s">
        <v>576</v>
      </c>
      <c r="G159" s="101">
        <v>44615</v>
      </c>
      <c r="H159" s="87" t="s">
        <v>131</v>
      </c>
      <c r="I159" s="90">
        <v>7.0800000001385444</v>
      </c>
      <c r="J159" s="88" t="s">
        <v>691</v>
      </c>
      <c r="K159" s="88" t="s">
        <v>133</v>
      </c>
      <c r="L159" s="89">
        <v>3.1E-2</v>
      </c>
      <c r="M159" s="89">
        <v>6.7400000001363106E-2</v>
      </c>
      <c r="N159" s="90">
        <v>10988.670707000001</v>
      </c>
      <c r="O159" s="102">
        <v>81.45</v>
      </c>
      <c r="P159" s="90">
        <v>8.9502722969999997</v>
      </c>
      <c r="Q159" s="91">
        <f t="shared" si="2"/>
        <v>5.4460941860490968E-4</v>
      </c>
      <c r="R159" s="91">
        <f>P159/'סכום נכסי הקרן'!$C$42</f>
        <v>5.4076024361157137E-5</v>
      </c>
    </row>
    <row r="160" spans="2:18">
      <c r="B160" s="86" t="s">
        <v>3263</v>
      </c>
      <c r="C160" s="88" t="s">
        <v>2947</v>
      </c>
      <c r="D160" s="87" t="s">
        <v>3039</v>
      </c>
      <c r="E160" s="87"/>
      <c r="F160" s="87" t="s">
        <v>576</v>
      </c>
      <c r="G160" s="101">
        <v>44753</v>
      </c>
      <c r="H160" s="87" t="s">
        <v>131</v>
      </c>
      <c r="I160" s="90">
        <v>7.6500000000669734</v>
      </c>
      <c r="J160" s="88" t="s">
        <v>691</v>
      </c>
      <c r="K160" s="88" t="s">
        <v>133</v>
      </c>
      <c r="L160" s="89">
        <v>3.2599999999999997E-2</v>
      </c>
      <c r="M160" s="89">
        <v>4.1100000000044642E-2</v>
      </c>
      <c r="N160" s="90">
        <v>16221.371388000001</v>
      </c>
      <c r="O160" s="102">
        <v>96.65</v>
      </c>
      <c r="P160" s="90">
        <v>15.677955663000002</v>
      </c>
      <c r="Q160" s="91">
        <f t="shared" si="2"/>
        <v>9.5397793890605051E-4</v>
      </c>
      <c r="R160" s="91">
        <f>P160/'סכום נכסי הקרן'!$C$42</f>
        <v>9.4723544070240216E-5</v>
      </c>
    </row>
    <row r="161" spans="2:18">
      <c r="B161" s="86" t="s">
        <v>3263</v>
      </c>
      <c r="C161" s="88" t="s">
        <v>2947</v>
      </c>
      <c r="D161" s="87" t="s">
        <v>3040</v>
      </c>
      <c r="E161" s="87"/>
      <c r="F161" s="87" t="s">
        <v>576</v>
      </c>
      <c r="G161" s="101">
        <v>44959</v>
      </c>
      <c r="H161" s="87" t="s">
        <v>131</v>
      </c>
      <c r="I161" s="90">
        <v>7.5299999997039553</v>
      </c>
      <c r="J161" s="88" t="s">
        <v>691</v>
      </c>
      <c r="K161" s="88" t="s">
        <v>133</v>
      </c>
      <c r="L161" s="89">
        <v>3.8100000000000002E-2</v>
      </c>
      <c r="M161" s="89">
        <v>4.2399999998487169E-2</v>
      </c>
      <c r="N161" s="90">
        <v>7849.0504990000009</v>
      </c>
      <c r="O161" s="102">
        <v>97.69</v>
      </c>
      <c r="P161" s="90">
        <v>7.667737659000001</v>
      </c>
      <c r="Q161" s="91">
        <f t="shared" si="2"/>
        <v>4.6656928525880373E-4</v>
      </c>
      <c r="R161" s="91">
        <f>P161/'סכום נכסי הקרן'!$C$42</f>
        <v>4.6327168010522716E-5</v>
      </c>
    </row>
    <row r="162" spans="2:18">
      <c r="B162" s="86" t="s">
        <v>3263</v>
      </c>
      <c r="C162" s="88" t="s">
        <v>2947</v>
      </c>
      <c r="D162" s="87" t="s">
        <v>3041</v>
      </c>
      <c r="E162" s="87"/>
      <c r="F162" s="87" t="s">
        <v>576</v>
      </c>
      <c r="G162" s="101">
        <v>45153</v>
      </c>
      <c r="H162" s="87" t="s">
        <v>131</v>
      </c>
      <c r="I162" s="90">
        <v>7.41999999973104</v>
      </c>
      <c r="J162" s="88" t="s">
        <v>691</v>
      </c>
      <c r="K162" s="88" t="s">
        <v>133</v>
      </c>
      <c r="L162" s="89">
        <v>4.3205999999999994E-2</v>
      </c>
      <c r="M162" s="89">
        <v>4.3799999998814752E-2</v>
      </c>
      <c r="N162" s="90">
        <v>8918.1192410000021</v>
      </c>
      <c r="O162" s="102">
        <v>98.39</v>
      </c>
      <c r="P162" s="90">
        <v>8.7745374080000023</v>
      </c>
      <c r="Q162" s="91">
        <f t="shared" si="2"/>
        <v>5.339162382690481E-4</v>
      </c>
      <c r="R162" s="91">
        <f>P162/'סכום נכסי הקרן'!$C$42</f>
        <v>5.3014264023222574E-5</v>
      </c>
    </row>
    <row r="163" spans="2:18">
      <c r="B163" s="86" t="s">
        <v>3263</v>
      </c>
      <c r="C163" s="88" t="s">
        <v>2947</v>
      </c>
      <c r="D163" s="87" t="s">
        <v>3042</v>
      </c>
      <c r="E163" s="87"/>
      <c r="F163" s="87" t="s">
        <v>576</v>
      </c>
      <c r="G163" s="101">
        <v>43011</v>
      </c>
      <c r="H163" s="87" t="s">
        <v>131</v>
      </c>
      <c r="I163" s="90">
        <v>7.6499999996687436</v>
      </c>
      <c r="J163" s="88" t="s">
        <v>691</v>
      </c>
      <c r="K163" s="88" t="s">
        <v>133</v>
      </c>
      <c r="L163" s="89">
        <v>3.9E-2</v>
      </c>
      <c r="M163" s="89">
        <v>3.6799999997636446E-2</v>
      </c>
      <c r="N163" s="90">
        <v>4991.7844690000011</v>
      </c>
      <c r="O163" s="102">
        <v>111.88</v>
      </c>
      <c r="P163" s="90">
        <v>5.5848085490000008</v>
      </c>
      <c r="Q163" s="91">
        <f t="shared" si="2"/>
        <v>3.3982645845424152E-4</v>
      </c>
      <c r="R163" s="91">
        <f>P163/'סכום נכסי הקרן'!$C$42</f>
        <v>3.3742464265511801E-5</v>
      </c>
    </row>
    <row r="164" spans="2:18">
      <c r="B164" s="86" t="s">
        <v>3263</v>
      </c>
      <c r="C164" s="88" t="s">
        <v>2947</v>
      </c>
      <c r="D164" s="87" t="s">
        <v>3043</v>
      </c>
      <c r="E164" s="87"/>
      <c r="F164" s="87" t="s">
        <v>576</v>
      </c>
      <c r="G164" s="101">
        <v>43104</v>
      </c>
      <c r="H164" s="87" t="s">
        <v>131</v>
      </c>
      <c r="I164" s="90">
        <v>7.5</v>
      </c>
      <c r="J164" s="88" t="s">
        <v>691</v>
      </c>
      <c r="K164" s="88" t="s">
        <v>133</v>
      </c>
      <c r="L164" s="89">
        <v>3.8199999999999998E-2</v>
      </c>
      <c r="M164" s="89">
        <v>4.3699999999850518E-2</v>
      </c>
      <c r="N164" s="90">
        <v>8869.8591240000023</v>
      </c>
      <c r="O164" s="102">
        <v>105.59</v>
      </c>
      <c r="P164" s="90">
        <v>9.3656845220000022</v>
      </c>
      <c r="Q164" s="91">
        <f t="shared" si="2"/>
        <v>5.6988657250942878E-4</v>
      </c>
      <c r="R164" s="91">
        <f>P164/'סכום נכסי הקרן'!$C$42</f>
        <v>5.6585874436506481E-5</v>
      </c>
    </row>
    <row r="165" spans="2:18">
      <c r="B165" s="86" t="s">
        <v>3263</v>
      </c>
      <c r="C165" s="88" t="s">
        <v>2947</v>
      </c>
      <c r="D165" s="87" t="s">
        <v>3044</v>
      </c>
      <c r="E165" s="87"/>
      <c r="F165" s="87" t="s">
        <v>576</v>
      </c>
      <c r="G165" s="101">
        <v>43194</v>
      </c>
      <c r="H165" s="87" t="s">
        <v>131</v>
      </c>
      <c r="I165" s="90">
        <v>7.6499999993917855</v>
      </c>
      <c r="J165" s="88" t="s">
        <v>691</v>
      </c>
      <c r="K165" s="88" t="s">
        <v>133</v>
      </c>
      <c r="L165" s="89">
        <v>3.7900000000000003E-2</v>
      </c>
      <c r="M165" s="89">
        <v>3.7499999997235391E-2</v>
      </c>
      <c r="N165" s="90">
        <v>5722.8106620000008</v>
      </c>
      <c r="O165" s="102">
        <v>110.61</v>
      </c>
      <c r="P165" s="90">
        <v>6.3300008290000003</v>
      </c>
      <c r="Q165" s="91">
        <f t="shared" si="2"/>
        <v>3.8517018888976115E-4</v>
      </c>
      <c r="R165" s="91">
        <f>P165/'סכום נכסי הקרן'!$C$42</f>
        <v>3.8244789395947571E-5</v>
      </c>
    </row>
    <row r="166" spans="2:18">
      <c r="B166" s="86" t="s">
        <v>3263</v>
      </c>
      <c r="C166" s="88" t="s">
        <v>2947</v>
      </c>
      <c r="D166" s="87" t="s">
        <v>3045</v>
      </c>
      <c r="E166" s="87"/>
      <c r="F166" s="87" t="s">
        <v>576</v>
      </c>
      <c r="G166" s="101">
        <v>43285</v>
      </c>
      <c r="H166" s="87" t="s">
        <v>131</v>
      </c>
      <c r="I166" s="90">
        <v>7.6099999998065986</v>
      </c>
      <c r="J166" s="88" t="s">
        <v>691</v>
      </c>
      <c r="K166" s="88" t="s">
        <v>133</v>
      </c>
      <c r="L166" s="89">
        <v>4.0099999999999997E-2</v>
      </c>
      <c r="M166" s="89">
        <v>3.749999999882072E-2</v>
      </c>
      <c r="N166" s="90">
        <v>7634.6172300000007</v>
      </c>
      <c r="O166" s="102">
        <v>111.07</v>
      </c>
      <c r="P166" s="90">
        <v>8.4797695240000017</v>
      </c>
      <c r="Q166" s="91">
        <f t="shared" si="2"/>
        <v>5.1598009503210456E-4</v>
      </c>
      <c r="R166" s="91">
        <f>P166/'סכום נכסי הקרן'!$C$42</f>
        <v>5.1233326555944221E-5</v>
      </c>
    </row>
    <row r="167" spans="2:18">
      <c r="B167" s="86" t="s">
        <v>3263</v>
      </c>
      <c r="C167" s="88" t="s">
        <v>2947</v>
      </c>
      <c r="D167" s="87" t="s">
        <v>3046</v>
      </c>
      <c r="E167" s="87"/>
      <c r="F167" s="87" t="s">
        <v>576</v>
      </c>
      <c r="G167" s="101">
        <v>43377</v>
      </c>
      <c r="H167" s="87" t="s">
        <v>131</v>
      </c>
      <c r="I167" s="90">
        <v>7.5700000000180241</v>
      </c>
      <c r="J167" s="88" t="s">
        <v>691</v>
      </c>
      <c r="K167" s="88" t="s">
        <v>133</v>
      </c>
      <c r="L167" s="89">
        <v>3.9699999999999999E-2</v>
      </c>
      <c r="M167" s="89">
        <v>3.9399999999759697E-2</v>
      </c>
      <c r="N167" s="90">
        <v>15264.067096000002</v>
      </c>
      <c r="O167" s="102">
        <v>109.05</v>
      </c>
      <c r="P167" s="90">
        <v>16.645464610000001</v>
      </c>
      <c r="Q167" s="91">
        <f t="shared" si="2"/>
        <v>1.0128492746191921E-3</v>
      </c>
      <c r="R167" s="91">
        <f>P167/'סכום נכסי הקרן'!$C$42</f>
        <v>1.0056906872597008E-4</v>
      </c>
    </row>
    <row r="168" spans="2:18">
      <c r="B168" s="86" t="s">
        <v>3263</v>
      </c>
      <c r="C168" s="88" t="s">
        <v>2947</v>
      </c>
      <c r="D168" s="87" t="s">
        <v>3047</v>
      </c>
      <c r="E168" s="87"/>
      <c r="F168" s="87" t="s">
        <v>576</v>
      </c>
      <c r="G168" s="101">
        <v>43469</v>
      </c>
      <c r="H168" s="87" t="s">
        <v>131</v>
      </c>
      <c r="I168" s="90">
        <v>7.6600000000419977</v>
      </c>
      <c r="J168" s="88" t="s">
        <v>691</v>
      </c>
      <c r="K168" s="88" t="s">
        <v>133</v>
      </c>
      <c r="L168" s="89">
        <v>4.1700000000000001E-2</v>
      </c>
      <c r="M168" s="89">
        <v>3.4300000000371519E-2</v>
      </c>
      <c r="N168" s="90">
        <v>10782.634045999999</v>
      </c>
      <c r="O168" s="102">
        <v>114.83</v>
      </c>
      <c r="P168" s="90">
        <v>12.381698078000001</v>
      </c>
      <c r="Q168" s="91">
        <f t="shared" si="2"/>
        <v>7.5340606049062063E-4</v>
      </c>
      <c r="R168" s="91">
        <f>P168/'סכום נכסי הקרן'!$C$42</f>
        <v>7.4808115851720503E-5</v>
      </c>
    </row>
    <row r="169" spans="2:18">
      <c r="B169" s="86" t="s">
        <v>3263</v>
      </c>
      <c r="C169" s="88" t="s">
        <v>2947</v>
      </c>
      <c r="D169" s="87" t="s">
        <v>3048</v>
      </c>
      <c r="E169" s="87"/>
      <c r="F169" s="87" t="s">
        <v>576</v>
      </c>
      <c r="G169" s="101">
        <v>43559</v>
      </c>
      <c r="H169" s="87" t="s">
        <v>131</v>
      </c>
      <c r="I169" s="90">
        <v>7.6699999999742481</v>
      </c>
      <c r="J169" s="88" t="s">
        <v>691</v>
      </c>
      <c r="K169" s="88" t="s">
        <v>133</v>
      </c>
      <c r="L169" s="89">
        <v>3.7200000000000004E-2</v>
      </c>
      <c r="M169" s="89">
        <v>3.6799999999685251E-2</v>
      </c>
      <c r="N169" s="90">
        <v>25603.513887000005</v>
      </c>
      <c r="O169" s="102">
        <v>109.2</v>
      </c>
      <c r="P169" s="90">
        <v>27.959038416000002</v>
      </c>
      <c r="Q169" s="91">
        <f t="shared" si="2"/>
        <v>1.7012617215672735E-3</v>
      </c>
      <c r="R169" s="91">
        <f>P169/'סכום נכסי הקרן'!$C$42</f>
        <v>1.6892375922517079E-4</v>
      </c>
    </row>
    <row r="170" spans="2:18">
      <c r="B170" s="86" t="s">
        <v>3263</v>
      </c>
      <c r="C170" s="88" t="s">
        <v>2947</v>
      </c>
      <c r="D170" s="87" t="s">
        <v>3049</v>
      </c>
      <c r="E170" s="87"/>
      <c r="F170" s="87" t="s">
        <v>576</v>
      </c>
      <c r="G170" s="101">
        <v>43742</v>
      </c>
      <c r="H170" s="87" t="s">
        <v>131</v>
      </c>
      <c r="I170" s="90">
        <v>7.5699999998880694</v>
      </c>
      <c r="J170" s="88" t="s">
        <v>691</v>
      </c>
      <c r="K170" s="88" t="s">
        <v>133</v>
      </c>
      <c r="L170" s="89">
        <v>3.1E-2</v>
      </c>
      <c r="M170" s="89">
        <v>4.5899999999256098E-2</v>
      </c>
      <c r="N170" s="90">
        <v>29807.935327000003</v>
      </c>
      <c r="O170" s="102">
        <v>96.51</v>
      </c>
      <c r="P170" s="90">
        <v>28.767638646000002</v>
      </c>
      <c r="Q170" s="91">
        <f t="shared" si="2"/>
        <v>1.7504637219680548E-3</v>
      </c>
      <c r="R170" s="91">
        <f>P170/'סכום נכסי הקרן'!$C$42</f>
        <v>1.7380918441503609E-4</v>
      </c>
    </row>
    <row r="171" spans="2:18">
      <c r="B171" s="86" t="s">
        <v>3263</v>
      </c>
      <c r="C171" s="88" t="s">
        <v>2947</v>
      </c>
      <c r="D171" s="87" t="s">
        <v>3050</v>
      </c>
      <c r="E171" s="87"/>
      <c r="F171" s="87" t="s">
        <v>576</v>
      </c>
      <c r="G171" s="101">
        <v>42935</v>
      </c>
      <c r="H171" s="87" t="s">
        <v>131</v>
      </c>
      <c r="I171" s="90">
        <v>7.6199999999864723</v>
      </c>
      <c r="J171" s="88" t="s">
        <v>691</v>
      </c>
      <c r="K171" s="88" t="s">
        <v>133</v>
      </c>
      <c r="L171" s="89">
        <v>4.0800000000000003E-2</v>
      </c>
      <c r="M171" s="89">
        <v>3.6599999999819617E-2</v>
      </c>
      <c r="N171" s="90">
        <v>23381.666467000003</v>
      </c>
      <c r="O171" s="102">
        <v>113.81</v>
      </c>
      <c r="P171" s="90">
        <v>26.610674178000004</v>
      </c>
      <c r="Q171" s="91">
        <f t="shared" si="2"/>
        <v>1.6192159648173957E-3</v>
      </c>
      <c r="R171" s="91">
        <f>P171/'סכום נכסי הקרן'!$C$42</f>
        <v>1.6077717161730096E-4</v>
      </c>
    </row>
    <row r="172" spans="2:18">
      <c r="B172" s="86" t="s">
        <v>3244</v>
      </c>
      <c r="C172" s="88" t="s">
        <v>2947</v>
      </c>
      <c r="D172" s="87" t="s">
        <v>3051</v>
      </c>
      <c r="E172" s="87"/>
      <c r="F172" s="87" t="s">
        <v>309</v>
      </c>
      <c r="G172" s="101">
        <v>40742</v>
      </c>
      <c r="H172" s="87" t="s">
        <v>2937</v>
      </c>
      <c r="I172" s="90">
        <v>5.1100000000032839</v>
      </c>
      <c r="J172" s="88" t="s">
        <v>330</v>
      </c>
      <c r="K172" s="88" t="s">
        <v>133</v>
      </c>
      <c r="L172" s="89">
        <v>0.06</v>
      </c>
      <c r="M172" s="89">
        <v>2.1600000000032833E-2</v>
      </c>
      <c r="N172" s="90">
        <v>86451.880843000021</v>
      </c>
      <c r="O172" s="102">
        <v>140.91999999999999</v>
      </c>
      <c r="P172" s="90">
        <v>121.82798646000002</v>
      </c>
      <c r="Q172" s="91">
        <f t="shared" si="2"/>
        <v>7.4130335563116351E-3</v>
      </c>
      <c r="R172" s="91">
        <f>P172/'סכום נכסי הקרן'!$C$42</f>
        <v>7.3606399281169073E-4</v>
      </c>
    </row>
    <row r="173" spans="2:18">
      <c r="B173" s="86" t="s">
        <v>3244</v>
      </c>
      <c r="C173" s="88" t="s">
        <v>2947</v>
      </c>
      <c r="D173" s="87" t="s">
        <v>3052</v>
      </c>
      <c r="E173" s="87"/>
      <c r="F173" s="87" t="s">
        <v>309</v>
      </c>
      <c r="G173" s="101">
        <v>42201</v>
      </c>
      <c r="H173" s="87" t="s">
        <v>2937</v>
      </c>
      <c r="I173" s="90">
        <v>4.710000000257593</v>
      </c>
      <c r="J173" s="88" t="s">
        <v>330</v>
      </c>
      <c r="K173" s="88" t="s">
        <v>133</v>
      </c>
      <c r="L173" s="89">
        <v>4.2030000000000005E-2</v>
      </c>
      <c r="M173" s="89">
        <v>3.3000000001266849E-2</v>
      </c>
      <c r="N173" s="90">
        <v>6047.1604540000008</v>
      </c>
      <c r="O173" s="102">
        <v>117.48</v>
      </c>
      <c r="P173" s="90">
        <v>7.104203827000001</v>
      </c>
      <c r="Q173" s="91">
        <f t="shared" si="2"/>
        <v>4.3227917402804408E-4</v>
      </c>
      <c r="R173" s="91">
        <f>P173/'סכום נכסי הקרן'!$C$42</f>
        <v>4.2922392354950477E-5</v>
      </c>
    </row>
    <row r="174" spans="2:18">
      <c r="B174" s="86" t="s">
        <v>3264</v>
      </c>
      <c r="C174" s="88" t="s">
        <v>2947</v>
      </c>
      <c r="D174" s="87" t="s">
        <v>3053</v>
      </c>
      <c r="E174" s="87"/>
      <c r="F174" s="87" t="s">
        <v>309</v>
      </c>
      <c r="G174" s="101">
        <v>42521</v>
      </c>
      <c r="H174" s="87" t="s">
        <v>2937</v>
      </c>
      <c r="I174" s="90">
        <v>1.36</v>
      </c>
      <c r="J174" s="88" t="s">
        <v>129</v>
      </c>
      <c r="K174" s="88" t="s">
        <v>133</v>
      </c>
      <c r="L174" s="89">
        <v>2.3E-2</v>
      </c>
      <c r="M174" s="89">
        <v>3.9E-2</v>
      </c>
      <c r="N174" s="90">
        <v>4725.6189240000012</v>
      </c>
      <c r="O174" s="102">
        <v>110.86</v>
      </c>
      <c r="P174" s="90">
        <v>5.2388211500000006</v>
      </c>
      <c r="Q174" s="91">
        <f t="shared" si="2"/>
        <v>3.1877369157058222E-4</v>
      </c>
      <c r="R174" s="91">
        <f>P174/'סכום נכסי הקרן'!$C$42</f>
        <v>3.1652067191978226E-5</v>
      </c>
    </row>
    <row r="175" spans="2:18">
      <c r="B175" s="86" t="s">
        <v>3265</v>
      </c>
      <c r="C175" s="88" t="s">
        <v>2947</v>
      </c>
      <c r="D175" s="87" t="s">
        <v>3054</v>
      </c>
      <c r="E175" s="87"/>
      <c r="F175" s="87" t="s">
        <v>576</v>
      </c>
      <c r="G175" s="101">
        <v>44592</v>
      </c>
      <c r="H175" s="87" t="s">
        <v>131</v>
      </c>
      <c r="I175" s="90">
        <v>11.330000000283729</v>
      </c>
      <c r="J175" s="88" t="s">
        <v>691</v>
      </c>
      <c r="K175" s="88" t="s">
        <v>133</v>
      </c>
      <c r="L175" s="89">
        <v>2.7473999999999998E-2</v>
      </c>
      <c r="M175" s="89">
        <v>4.2600000001364761E-2</v>
      </c>
      <c r="N175" s="90">
        <v>9738.9445580000011</v>
      </c>
      <c r="O175" s="102">
        <v>85.77</v>
      </c>
      <c r="P175" s="90">
        <v>8.353092911000001</v>
      </c>
      <c r="Q175" s="91">
        <f t="shared" si="2"/>
        <v>5.0827203048753268E-4</v>
      </c>
      <c r="R175" s="91">
        <f>P175/'סכום נכסי הקרן'!$C$42</f>
        <v>5.0467967985471119E-5</v>
      </c>
    </row>
    <row r="176" spans="2:18">
      <c r="B176" s="86" t="s">
        <v>3265</v>
      </c>
      <c r="C176" s="88" t="s">
        <v>2947</v>
      </c>
      <c r="D176" s="87" t="s">
        <v>3055</v>
      </c>
      <c r="E176" s="87"/>
      <c r="F176" s="87" t="s">
        <v>576</v>
      </c>
      <c r="G176" s="101">
        <v>44837</v>
      </c>
      <c r="H176" s="87" t="s">
        <v>131</v>
      </c>
      <c r="I176" s="90">
        <v>11.159999999740821</v>
      </c>
      <c r="J176" s="88" t="s">
        <v>691</v>
      </c>
      <c r="K176" s="88" t="s">
        <v>133</v>
      </c>
      <c r="L176" s="89">
        <v>3.9636999999999999E-2</v>
      </c>
      <c r="M176" s="89">
        <v>3.9099999998586293E-2</v>
      </c>
      <c r="N176" s="90">
        <v>8553.3402040000019</v>
      </c>
      <c r="O176" s="102">
        <v>99.24</v>
      </c>
      <c r="P176" s="90">
        <v>8.4883348200000004</v>
      </c>
      <c r="Q176" s="91">
        <f t="shared" si="2"/>
        <v>5.1650127927320314E-4</v>
      </c>
      <c r="R176" s="91">
        <f>P176/'סכום נכסי הקרן'!$C$42</f>
        <v>5.128507661893523E-5</v>
      </c>
    </row>
    <row r="177" spans="2:18">
      <c r="B177" s="86" t="s">
        <v>3265</v>
      </c>
      <c r="C177" s="88" t="s">
        <v>2947</v>
      </c>
      <c r="D177" s="87" t="s">
        <v>3056</v>
      </c>
      <c r="E177" s="87"/>
      <c r="F177" s="87" t="s">
        <v>576</v>
      </c>
      <c r="G177" s="101">
        <v>45076</v>
      </c>
      <c r="H177" s="87" t="s">
        <v>131</v>
      </c>
      <c r="I177" s="90">
        <v>10.980000000242821</v>
      </c>
      <c r="J177" s="88" t="s">
        <v>691</v>
      </c>
      <c r="K177" s="88" t="s">
        <v>133</v>
      </c>
      <c r="L177" s="89">
        <v>4.4936999999999998E-2</v>
      </c>
      <c r="M177" s="89">
        <v>4.1500000000578158E-2</v>
      </c>
      <c r="N177" s="90">
        <v>10404.968871000001</v>
      </c>
      <c r="O177" s="102">
        <v>99.74</v>
      </c>
      <c r="P177" s="90">
        <v>10.377915976000002</v>
      </c>
      <c r="Q177" s="91">
        <f t="shared" si="2"/>
        <v>6.3147919956741457E-4</v>
      </c>
      <c r="R177" s="91">
        <f>P177/'סכום נכסי הקרן'!$C$42</f>
        <v>6.2701604880146806E-5</v>
      </c>
    </row>
    <row r="178" spans="2:18">
      <c r="B178" s="86" t="s">
        <v>3266</v>
      </c>
      <c r="C178" s="88" t="s">
        <v>2938</v>
      </c>
      <c r="D178" s="87" t="s">
        <v>3057</v>
      </c>
      <c r="E178" s="87"/>
      <c r="F178" s="87" t="s">
        <v>576</v>
      </c>
      <c r="G178" s="101">
        <v>42432</v>
      </c>
      <c r="H178" s="87" t="s">
        <v>131</v>
      </c>
      <c r="I178" s="90">
        <v>4.2399999999689912</v>
      </c>
      <c r="J178" s="88" t="s">
        <v>691</v>
      </c>
      <c r="K178" s="88" t="s">
        <v>133</v>
      </c>
      <c r="L178" s="89">
        <v>2.5399999999999999E-2</v>
      </c>
      <c r="M178" s="89">
        <v>2.3799999999739745E-2</v>
      </c>
      <c r="N178" s="90">
        <v>31341.563697000005</v>
      </c>
      <c r="O178" s="102">
        <v>115.24</v>
      </c>
      <c r="P178" s="90">
        <v>36.118016063000006</v>
      </c>
      <c r="Q178" s="91">
        <f t="shared" si="2"/>
        <v>2.1977221559869621E-3</v>
      </c>
      <c r="R178" s="91">
        <f>P178/'סכום נכסי הקרן'!$C$42</f>
        <v>2.1821891577020623E-4</v>
      </c>
    </row>
    <row r="179" spans="2:18">
      <c r="B179" s="86" t="s">
        <v>3267</v>
      </c>
      <c r="C179" s="88" t="s">
        <v>2947</v>
      </c>
      <c r="D179" s="87" t="s">
        <v>3058</v>
      </c>
      <c r="E179" s="87"/>
      <c r="F179" s="87" t="s">
        <v>576</v>
      </c>
      <c r="G179" s="101">
        <v>42242</v>
      </c>
      <c r="H179" s="87" t="s">
        <v>131</v>
      </c>
      <c r="I179" s="90">
        <v>2.8999999999909818</v>
      </c>
      <c r="J179" s="88" t="s">
        <v>572</v>
      </c>
      <c r="K179" s="88" t="s">
        <v>133</v>
      </c>
      <c r="L179" s="89">
        <v>2.3599999999999999E-2</v>
      </c>
      <c r="M179" s="89">
        <v>3.2400000000036074E-2</v>
      </c>
      <c r="N179" s="90">
        <v>50755.265146000005</v>
      </c>
      <c r="O179" s="102">
        <v>109.24</v>
      </c>
      <c r="P179" s="90">
        <v>55.445053195000014</v>
      </c>
      <c r="Q179" s="91">
        <f t="shared" si="2"/>
        <v>3.3737407291137352E-3</v>
      </c>
      <c r="R179" s="91">
        <f>P179/'סכום נכסי הקרן'!$C$42</f>
        <v>3.3498959001319358E-4</v>
      </c>
    </row>
    <row r="180" spans="2:18">
      <c r="B180" s="86" t="s">
        <v>3268</v>
      </c>
      <c r="C180" s="88" t="s">
        <v>2938</v>
      </c>
      <c r="D180" s="87">
        <v>7134</v>
      </c>
      <c r="E180" s="87"/>
      <c r="F180" s="87" t="s">
        <v>576</v>
      </c>
      <c r="G180" s="101">
        <v>43705</v>
      </c>
      <c r="H180" s="87" t="s">
        <v>131</v>
      </c>
      <c r="I180" s="90">
        <v>5.1200000000572787</v>
      </c>
      <c r="J180" s="88" t="s">
        <v>691</v>
      </c>
      <c r="K180" s="88" t="s">
        <v>133</v>
      </c>
      <c r="L180" s="89">
        <v>0.04</v>
      </c>
      <c r="M180" s="89">
        <v>3.669999999914083E-2</v>
      </c>
      <c r="N180" s="90">
        <v>3068.0148130000002</v>
      </c>
      <c r="O180" s="102">
        <v>113.81</v>
      </c>
      <c r="P180" s="90">
        <v>3.49170749</v>
      </c>
      <c r="Q180" s="91">
        <f t="shared" si="2"/>
        <v>2.1246468520345492E-4</v>
      </c>
      <c r="R180" s="91">
        <f>P180/'סכום נכסי הקרן'!$C$42</f>
        <v>2.1096303333091192E-5</v>
      </c>
    </row>
    <row r="181" spans="2:18">
      <c r="B181" s="86" t="s">
        <v>3268</v>
      </c>
      <c r="C181" s="88" t="s">
        <v>2938</v>
      </c>
      <c r="D181" s="87" t="s">
        <v>3059</v>
      </c>
      <c r="E181" s="87"/>
      <c r="F181" s="87" t="s">
        <v>576</v>
      </c>
      <c r="G181" s="101">
        <v>43256</v>
      </c>
      <c r="H181" s="87" t="s">
        <v>131</v>
      </c>
      <c r="I181" s="90">
        <v>5.1200000000206209</v>
      </c>
      <c r="J181" s="88" t="s">
        <v>691</v>
      </c>
      <c r="K181" s="88" t="s">
        <v>133</v>
      </c>
      <c r="L181" s="89">
        <v>0.04</v>
      </c>
      <c r="M181" s="89">
        <v>3.6000000000171839E-2</v>
      </c>
      <c r="N181" s="90">
        <v>50407.221626000006</v>
      </c>
      <c r="O181" s="102">
        <v>115.45</v>
      </c>
      <c r="P181" s="90">
        <v>58.195137290000005</v>
      </c>
      <c r="Q181" s="91">
        <f t="shared" si="2"/>
        <v>3.5410788446920255E-3</v>
      </c>
      <c r="R181" s="91">
        <f>P181/'סכום נכסי הקרן'!$C$42</f>
        <v>3.5160513081258321E-4</v>
      </c>
    </row>
    <row r="182" spans="2:18">
      <c r="B182" s="86" t="s">
        <v>3269</v>
      </c>
      <c r="C182" s="88" t="s">
        <v>2947</v>
      </c>
      <c r="D182" s="87" t="s">
        <v>3060</v>
      </c>
      <c r="E182" s="87"/>
      <c r="F182" s="87" t="s">
        <v>576</v>
      </c>
      <c r="G182" s="101">
        <v>44294</v>
      </c>
      <c r="H182" s="87" t="s">
        <v>131</v>
      </c>
      <c r="I182" s="90">
        <v>7.6699999999776365</v>
      </c>
      <c r="J182" s="88" t="s">
        <v>691</v>
      </c>
      <c r="K182" s="88" t="s">
        <v>133</v>
      </c>
      <c r="L182" s="89">
        <v>0.03</v>
      </c>
      <c r="M182" s="89">
        <v>4.2999999999790345E-2</v>
      </c>
      <c r="N182" s="90">
        <v>28117.884927000003</v>
      </c>
      <c r="O182" s="102">
        <v>101.78</v>
      </c>
      <c r="P182" s="90">
        <v>28.618383792000003</v>
      </c>
      <c r="Q182" s="91">
        <f t="shared" si="2"/>
        <v>1.741381808416872E-3</v>
      </c>
      <c r="R182" s="91">
        <f>P182/'סכום נכסי הקרן'!$C$42</f>
        <v>1.7290741194900394E-4</v>
      </c>
    </row>
    <row r="183" spans="2:18">
      <c r="B183" s="86" t="s">
        <v>3270</v>
      </c>
      <c r="C183" s="88" t="s">
        <v>2947</v>
      </c>
      <c r="D183" s="87" t="s">
        <v>3061</v>
      </c>
      <c r="E183" s="87"/>
      <c r="F183" s="87" t="s">
        <v>576</v>
      </c>
      <c r="G183" s="101">
        <v>42326</v>
      </c>
      <c r="H183" s="87" t="s">
        <v>131</v>
      </c>
      <c r="I183" s="90">
        <v>6.3100000001463554</v>
      </c>
      <c r="J183" s="88" t="s">
        <v>691</v>
      </c>
      <c r="K183" s="88" t="s">
        <v>133</v>
      </c>
      <c r="L183" s="89">
        <v>8.0500000000000002E-2</v>
      </c>
      <c r="M183" s="89">
        <v>7.4300000001114044E-2</v>
      </c>
      <c r="N183" s="90">
        <v>8552.0448980000001</v>
      </c>
      <c r="O183" s="102">
        <v>107.06</v>
      </c>
      <c r="P183" s="90">
        <v>9.155853286000001</v>
      </c>
      <c r="Q183" s="91">
        <f t="shared" si="2"/>
        <v>5.5711868527080104E-4</v>
      </c>
      <c r="R183" s="91">
        <f>P183/'סכום נכסי הקרן'!$C$42</f>
        <v>5.531810976375222E-5</v>
      </c>
    </row>
    <row r="184" spans="2:18">
      <c r="B184" s="86" t="s">
        <v>3270</v>
      </c>
      <c r="C184" s="88" t="s">
        <v>2947</v>
      </c>
      <c r="D184" s="87" t="s">
        <v>3062</v>
      </c>
      <c r="E184" s="87"/>
      <c r="F184" s="87" t="s">
        <v>576</v>
      </c>
      <c r="G184" s="101">
        <v>42606</v>
      </c>
      <c r="H184" s="87" t="s">
        <v>131</v>
      </c>
      <c r="I184" s="90">
        <v>6.3099999999433996</v>
      </c>
      <c r="J184" s="88" t="s">
        <v>691</v>
      </c>
      <c r="K184" s="88" t="s">
        <v>133</v>
      </c>
      <c r="L184" s="89">
        <v>8.0500000000000002E-2</v>
      </c>
      <c r="M184" s="89">
        <v>7.4299999999080893E-2</v>
      </c>
      <c r="N184" s="90">
        <v>35972.276283000007</v>
      </c>
      <c r="O184" s="102">
        <v>107.07</v>
      </c>
      <c r="P184" s="90">
        <v>38.515657278000006</v>
      </c>
      <c r="Q184" s="91">
        <f t="shared" si="2"/>
        <v>2.3436146992296967E-3</v>
      </c>
      <c r="R184" s="91">
        <f>P184/'סכום נכסי הקרן'!$C$42</f>
        <v>2.3270505657679519E-4</v>
      </c>
    </row>
    <row r="185" spans="2:18">
      <c r="B185" s="86" t="s">
        <v>3270</v>
      </c>
      <c r="C185" s="88" t="s">
        <v>2947</v>
      </c>
      <c r="D185" s="87" t="s">
        <v>3063</v>
      </c>
      <c r="E185" s="87"/>
      <c r="F185" s="87" t="s">
        <v>576</v>
      </c>
      <c r="G185" s="101">
        <v>42648</v>
      </c>
      <c r="H185" s="87" t="s">
        <v>131</v>
      </c>
      <c r="I185" s="90">
        <v>6.3099999999286691</v>
      </c>
      <c r="J185" s="88" t="s">
        <v>691</v>
      </c>
      <c r="K185" s="88" t="s">
        <v>133</v>
      </c>
      <c r="L185" s="89">
        <v>8.0500000000000002E-2</v>
      </c>
      <c r="M185" s="89">
        <v>7.4299999999275362E-2</v>
      </c>
      <c r="N185" s="90">
        <v>32997.574766000005</v>
      </c>
      <c r="O185" s="102">
        <v>107.06</v>
      </c>
      <c r="P185" s="90">
        <v>35.327332591999998</v>
      </c>
      <c r="Q185" s="91">
        <f t="shared" si="2"/>
        <v>2.149610361043454E-3</v>
      </c>
      <c r="R185" s="91">
        <f>P185/'סכום נכסי הקרן'!$C$42</f>
        <v>2.1344174059374904E-4</v>
      </c>
    </row>
    <row r="186" spans="2:18">
      <c r="B186" s="86" t="s">
        <v>3270</v>
      </c>
      <c r="C186" s="88" t="s">
        <v>2947</v>
      </c>
      <c r="D186" s="87" t="s">
        <v>3064</v>
      </c>
      <c r="E186" s="87"/>
      <c r="F186" s="87" t="s">
        <v>576</v>
      </c>
      <c r="G186" s="101">
        <v>42718</v>
      </c>
      <c r="H186" s="87" t="s">
        <v>131</v>
      </c>
      <c r="I186" s="90">
        <v>6.3099999999367968</v>
      </c>
      <c r="J186" s="88" t="s">
        <v>691</v>
      </c>
      <c r="K186" s="88" t="s">
        <v>133</v>
      </c>
      <c r="L186" s="89">
        <v>8.0500000000000002E-2</v>
      </c>
      <c r="M186" s="89">
        <v>7.4299999998914193E-2</v>
      </c>
      <c r="N186" s="90">
        <v>23054.575650000002</v>
      </c>
      <c r="O186" s="102">
        <v>107.06</v>
      </c>
      <c r="P186" s="90">
        <v>24.682318776000002</v>
      </c>
      <c r="Q186" s="91">
        <f t="shared" si="2"/>
        <v>1.501878695123504E-3</v>
      </c>
      <c r="R186" s="91">
        <f>P186/'סכום נכסי הקרן'!$C$42</f>
        <v>1.4912637595039443E-4</v>
      </c>
    </row>
    <row r="187" spans="2:18">
      <c r="B187" s="86" t="s">
        <v>3270</v>
      </c>
      <c r="C187" s="88" t="s">
        <v>2947</v>
      </c>
      <c r="D187" s="87" t="s">
        <v>3065</v>
      </c>
      <c r="E187" s="87"/>
      <c r="F187" s="87" t="s">
        <v>576</v>
      </c>
      <c r="G187" s="101">
        <v>42900</v>
      </c>
      <c r="H187" s="87" t="s">
        <v>131</v>
      </c>
      <c r="I187" s="90">
        <v>6.3099999999083369</v>
      </c>
      <c r="J187" s="88" t="s">
        <v>691</v>
      </c>
      <c r="K187" s="88" t="s">
        <v>133</v>
      </c>
      <c r="L187" s="89">
        <v>8.0500000000000002E-2</v>
      </c>
      <c r="M187" s="89">
        <v>7.4299999998960239E-2</v>
      </c>
      <c r="N187" s="90">
        <v>27309.020692000002</v>
      </c>
      <c r="O187" s="102">
        <v>107.06</v>
      </c>
      <c r="P187" s="90">
        <v>29.237144628000003</v>
      </c>
      <c r="Q187" s="91">
        <f t="shared" si="2"/>
        <v>1.7790323924401536E-3</v>
      </c>
      <c r="R187" s="91">
        <f>P187/'סכום נכסי הקרן'!$C$42</f>
        <v>1.7664585977840476E-4</v>
      </c>
    </row>
    <row r="188" spans="2:18">
      <c r="B188" s="86" t="s">
        <v>3270</v>
      </c>
      <c r="C188" s="88" t="s">
        <v>2947</v>
      </c>
      <c r="D188" s="87" t="s">
        <v>3066</v>
      </c>
      <c r="E188" s="87"/>
      <c r="F188" s="87" t="s">
        <v>576</v>
      </c>
      <c r="G188" s="101">
        <v>43075</v>
      </c>
      <c r="H188" s="87" t="s">
        <v>131</v>
      </c>
      <c r="I188" s="90">
        <v>6.3099999998610965</v>
      </c>
      <c r="J188" s="88" t="s">
        <v>691</v>
      </c>
      <c r="K188" s="88" t="s">
        <v>133</v>
      </c>
      <c r="L188" s="89">
        <v>8.0500000000000002E-2</v>
      </c>
      <c r="M188" s="89">
        <v>7.4299999998037713E-2</v>
      </c>
      <c r="N188" s="90">
        <v>16945.402040000004</v>
      </c>
      <c r="O188" s="102">
        <v>107.06</v>
      </c>
      <c r="P188" s="90">
        <v>18.141813291999998</v>
      </c>
      <c r="Q188" s="91">
        <f t="shared" si="2"/>
        <v>1.1038996425512819E-3</v>
      </c>
      <c r="R188" s="91">
        <f>P188/'סכום נכסי הקרן'!$C$42</f>
        <v>1.0960975319852398E-4</v>
      </c>
    </row>
    <row r="189" spans="2:18">
      <c r="B189" s="86" t="s">
        <v>3270</v>
      </c>
      <c r="C189" s="88" t="s">
        <v>2947</v>
      </c>
      <c r="D189" s="87" t="s">
        <v>3067</v>
      </c>
      <c r="E189" s="87"/>
      <c r="F189" s="87" t="s">
        <v>576</v>
      </c>
      <c r="G189" s="101">
        <v>43292</v>
      </c>
      <c r="H189" s="87" t="s">
        <v>131</v>
      </c>
      <c r="I189" s="90">
        <v>6.3099999999442069</v>
      </c>
      <c r="J189" s="88" t="s">
        <v>691</v>
      </c>
      <c r="K189" s="88" t="s">
        <v>133</v>
      </c>
      <c r="L189" s="89">
        <v>8.0500000000000002E-2</v>
      </c>
      <c r="M189" s="89">
        <v>7.4299999999336952E-2</v>
      </c>
      <c r="N189" s="90">
        <v>46206.259234000005</v>
      </c>
      <c r="O189" s="102">
        <v>107.06</v>
      </c>
      <c r="P189" s="90">
        <v>49.468601996000011</v>
      </c>
      <c r="Q189" s="91">
        <f t="shared" si="2"/>
        <v>3.0100834564853953E-3</v>
      </c>
      <c r="R189" s="91">
        <f>P189/'סכום נכסי הקרן'!$C$42</f>
        <v>2.9888088740548439E-4</v>
      </c>
    </row>
    <row r="190" spans="2:18">
      <c r="B190" s="86" t="s">
        <v>3271</v>
      </c>
      <c r="C190" s="88" t="s">
        <v>2947</v>
      </c>
      <c r="D190" s="87" t="s">
        <v>3068</v>
      </c>
      <c r="E190" s="87"/>
      <c r="F190" s="87" t="s">
        <v>559</v>
      </c>
      <c r="G190" s="101">
        <v>44376</v>
      </c>
      <c r="H190" s="87" t="s">
        <v>326</v>
      </c>
      <c r="I190" s="90">
        <v>4.4799999999997278</v>
      </c>
      <c r="J190" s="88" t="s">
        <v>129</v>
      </c>
      <c r="K190" s="88" t="s">
        <v>133</v>
      </c>
      <c r="L190" s="89">
        <v>7.400000000000001E-2</v>
      </c>
      <c r="M190" s="89">
        <v>7.8299999999981121E-2</v>
      </c>
      <c r="N190" s="90">
        <v>593714.7136410001</v>
      </c>
      <c r="O190" s="102">
        <v>99.06</v>
      </c>
      <c r="P190" s="90">
        <v>588.1338189170001</v>
      </c>
      <c r="Q190" s="91">
        <f t="shared" si="2"/>
        <v>3.5786980167031746E-2</v>
      </c>
      <c r="R190" s="91">
        <f>P190/'סכום נכסי הקרן'!$C$42</f>
        <v>3.5534045964206356E-3</v>
      </c>
    </row>
    <row r="191" spans="2:18">
      <c r="B191" s="86" t="s">
        <v>3271</v>
      </c>
      <c r="C191" s="88" t="s">
        <v>2947</v>
      </c>
      <c r="D191" s="87" t="s">
        <v>3069</v>
      </c>
      <c r="E191" s="87"/>
      <c r="F191" s="87" t="s">
        <v>559</v>
      </c>
      <c r="G191" s="101">
        <v>44431</v>
      </c>
      <c r="H191" s="87" t="s">
        <v>326</v>
      </c>
      <c r="I191" s="90">
        <v>4.4800000000039386</v>
      </c>
      <c r="J191" s="88" t="s">
        <v>129</v>
      </c>
      <c r="K191" s="88" t="s">
        <v>133</v>
      </c>
      <c r="L191" s="89">
        <v>7.400000000000001E-2</v>
      </c>
      <c r="M191" s="89">
        <v>7.8100000000054154E-2</v>
      </c>
      <c r="N191" s="90">
        <v>102479.51980800001</v>
      </c>
      <c r="O191" s="102">
        <v>99.11</v>
      </c>
      <c r="P191" s="90">
        <v>101.56745614500001</v>
      </c>
      <c r="Q191" s="91">
        <f t="shared" si="2"/>
        <v>6.1802134510308424E-3</v>
      </c>
      <c r="R191" s="91">
        <f>P191/'סכום נכסי הקרן'!$C$42</f>
        <v>6.1365331137900009E-4</v>
      </c>
    </row>
    <row r="192" spans="2:18">
      <c r="B192" s="86" t="s">
        <v>3271</v>
      </c>
      <c r="C192" s="88" t="s">
        <v>2947</v>
      </c>
      <c r="D192" s="87" t="s">
        <v>3070</v>
      </c>
      <c r="E192" s="87"/>
      <c r="F192" s="87" t="s">
        <v>559</v>
      </c>
      <c r="G192" s="101">
        <v>44859</v>
      </c>
      <c r="H192" s="87" t="s">
        <v>326</v>
      </c>
      <c r="I192" s="90">
        <v>4.4899999999928717</v>
      </c>
      <c r="J192" s="88" t="s">
        <v>129</v>
      </c>
      <c r="K192" s="88" t="s">
        <v>133</v>
      </c>
      <c r="L192" s="89">
        <v>7.400000000000001E-2</v>
      </c>
      <c r="M192" s="89">
        <v>7.2099999999888351E-2</v>
      </c>
      <c r="N192" s="90">
        <v>311908.74933000008</v>
      </c>
      <c r="O192" s="102">
        <v>101.65</v>
      </c>
      <c r="P192" s="90">
        <v>317.05525607400006</v>
      </c>
      <c r="Q192" s="91">
        <f t="shared" si="2"/>
        <v>1.9292293345529701E-2</v>
      </c>
      <c r="R192" s="91">
        <f>P192/'סכום נכסי הקרן'!$C$42</f>
        <v>1.91559398221184E-3</v>
      </c>
    </row>
    <row r="193" spans="2:18">
      <c r="B193" s="86" t="s">
        <v>3272</v>
      </c>
      <c r="C193" s="88" t="s">
        <v>2947</v>
      </c>
      <c r="D193" s="87" t="s">
        <v>3071</v>
      </c>
      <c r="E193" s="87"/>
      <c r="F193" s="87" t="s">
        <v>559</v>
      </c>
      <c r="G193" s="101">
        <v>42516</v>
      </c>
      <c r="H193" s="87" t="s">
        <v>326</v>
      </c>
      <c r="I193" s="90">
        <v>3.4499999999863697</v>
      </c>
      <c r="J193" s="88" t="s">
        <v>341</v>
      </c>
      <c r="K193" s="88" t="s">
        <v>133</v>
      </c>
      <c r="L193" s="89">
        <v>2.3269999999999999E-2</v>
      </c>
      <c r="M193" s="89">
        <v>3.4699999999769519E-2</v>
      </c>
      <c r="N193" s="90">
        <v>37062.803745000005</v>
      </c>
      <c r="O193" s="102">
        <v>108.87</v>
      </c>
      <c r="P193" s="90">
        <v>40.350275019000009</v>
      </c>
      <c r="Q193" s="91">
        <f t="shared" si="2"/>
        <v>2.4552481856905681E-3</v>
      </c>
      <c r="R193" s="91">
        <f>P193/'סכום נכסי הקרן'!$C$42</f>
        <v>2.4378950522412635E-4</v>
      </c>
    </row>
    <row r="194" spans="2:18">
      <c r="B194" s="86" t="s">
        <v>3273</v>
      </c>
      <c r="C194" s="88" t="s">
        <v>2938</v>
      </c>
      <c r="D194" s="87" t="s">
        <v>3072</v>
      </c>
      <c r="E194" s="87"/>
      <c r="F194" s="87" t="s">
        <v>309</v>
      </c>
      <c r="G194" s="101">
        <v>42978</v>
      </c>
      <c r="H194" s="87" t="s">
        <v>2937</v>
      </c>
      <c r="I194" s="90">
        <v>0.81000000000708938</v>
      </c>
      <c r="J194" s="88" t="s">
        <v>129</v>
      </c>
      <c r="K194" s="88" t="s">
        <v>133</v>
      </c>
      <c r="L194" s="89">
        <v>2.76E-2</v>
      </c>
      <c r="M194" s="89">
        <v>6.2899999999002018E-2</v>
      </c>
      <c r="N194" s="90">
        <v>18801.484001000004</v>
      </c>
      <c r="O194" s="102">
        <v>97.53</v>
      </c>
      <c r="P194" s="90">
        <v>18.337087227000005</v>
      </c>
      <c r="Q194" s="91">
        <f t="shared" si="2"/>
        <v>1.1157817418528521E-3</v>
      </c>
      <c r="R194" s="91">
        <f>P194/'סכום נכסי הקרן'!$C$42</f>
        <v>1.1078956513225685E-4</v>
      </c>
    </row>
    <row r="195" spans="2:18">
      <c r="B195" s="86" t="s">
        <v>3274</v>
      </c>
      <c r="C195" s="88" t="s">
        <v>2947</v>
      </c>
      <c r="D195" s="87" t="s">
        <v>3073</v>
      </c>
      <c r="E195" s="87"/>
      <c r="F195" s="87" t="s">
        <v>576</v>
      </c>
      <c r="G195" s="101">
        <v>42794</v>
      </c>
      <c r="H195" s="87" t="s">
        <v>131</v>
      </c>
      <c r="I195" s="90">
        <v>5.0000000000213394</v>
      </c>
      <c r="J195" s="88" t="s">
        <v>691</v>
      </c>
      <c r="K195" s="88" t="s">
        <v>133</v>
      </c>
      <c r="L195" s="89">
        <v>2.8999999999999998E-2</v>
      </c>
      <c r="M195" s="89">
        <v>2.8500000000074684E-2</v>
      </c>
      <c r="N195" s="90">
        <v>81629.321792000017</v>
      </c>
      <c r="O195" s="102">
        <v>114.82</v>
      </c>
      <c r="P195" s="90">
        <v>93.726788978000002</v>
      </c>
      <c r="Q195" s="91">
        <f t="shared" si="2"/>
        <v>5.7031216882779089E-3</v>
      </c>
      <c r="R195" s="91">
        <f>P195/'סכום נכסי הקרן'!$C$42</f>
        <v>5.6628133266584601E-4</v>
      </c>
    </row>
    <row r="196" spans="2:18">
      <c r="B196" s="86" t="s">
        <v>3275</v>
      </c>
      <c r="C196" s="88" t="s">
        <v>2947</v>
      </c>
      <c r="D196" s="87" t="s">
        <v>3074</v>
      </c>
      <c r="E196" s="87"/>
      <c r="F196" s="87" t="s">
        <v>576</v>
      </c>
      <c r="G196" s="101">
        <v>44728</v>
      </c>
      <c r="H196" s="87" t="s">
        <v>131</v>
      </c>
      <c r="I196" s="90">
        <v>9.6199999997116752</v>
      </c>
      <c r="J196" s="88" t="s">
        <v>691</v>
      </c>
      <c r="K196" s="88" t="s">
        <v>133</v>
      </c>
      <c r="L196" s="89">
        <v>2.6314999999999998E-2</v>
      </c>
      <c r="M196" s="89">
        <v>3.1999999999415552E-2</v>
      </c>
      <c r="N196" s="90">
        <v>10261.177324000002</v>
      </c>
      <c r="O196" s="102">
        <v>100.05</v>
      </c>
      <c r="P196" s="90">
        <v>10.266307558000003</v>
      </c>
      <c r="Q196" s="91">
        <f t="shared" si="2"/>
        <v>6.2468801002352019E-4</v>
      </c>
      <c r="R196" s="91">
        <f>P196/'סכום נכסי הקרן'!$C$42</f>
        <v>6.2027285783430484E-5</v>
      </c>
    </row>
    <row r="197" spans="2:18">
      <c r="B197" s="86" t="s">
        <v>3275</v>
      </c>
      <c r="C197" s="88" t="s">
        <v>2947</v>
      </c>
      <c r="D197" s="87" t="s">
        <v>3075</v>
      </c>
      <c r="E197" s="87"/>
      <c r="F197" s="87" t="s">
        <v>576</v>
      </c>
      <c r="G197" s="101">
        <v>44923</v>
      </c>
      <c r="H197" s="87" t="s">
        <v>131</v>
      </c>
      <c r="I197" s="90">
        <v>9.3499999998015859</v>
      </c>
      <c r="J197" s="88" t="s">
        <v>691</v>
      </c>
      <c r="K197" s="88" t="s">
        <v>133</v>
      </c>
      <c r="L197" s="89">
        <v>3.0750000000000003E-2</v>
      </c>
      <c r="M197" s="89">
        <v>3.6599999999572648E-2</v>
      </c>
      <c r="N197" s="90">
        <v>3339.4378700000007</v>
      </c>
      <c r="O197" s="102">
        <v>98.1</v>
      </c>
      <c r="P197" s="90">
        <v>3.2759886790000006</v>
      </c>
      <c r="Q197" s="91">
        <f t="shared" si="2"/>
        <v>1.9933854866342691E-4</v>
      </c>
      <c r="R197" s="91">
        <f>P197/'סכום נכסי הקרן'!$C$42</f>
        <v>1.9792966932621471E-5</v>
      </c>
    </row>
    <row r="198" spans="2:18">
      <c r="B198" s="86" t="s">
        <v>3264</v>
      </c>
      <c r="C198" s="88" t="s">
        <v>2947</v>
      </c>
      <c r="D198" s="87" t="s">
        <v>3076</v>
      </c>
      <c r="E198" s="87"/>
      <c r="F198" s="87" t="s">
        <v>309</v>
      </c>
      <c r="G198" s="101">
        <v>42474</v>
      </c>
      <c r="H198" s="87" t="s">
        <v>2937</v>
      </c>
      <c r="I198" s="90">
        <v>0.36000000001324994</v>
      </c>
      <c r="J198" s="88" t="s">
        <v>129</v>
      </c>
      <c r="K198" s="88" t="s">
        <v>133</v>
      </c>
      <c r="L198" s="89">
        <v>6.8499999999999991E-2</v>
      </c>
      <c r="M198" s="89">
        <v>6.4399999998045632E-2</v>
      </c>
      <c r="N198" s="90">
        <v>12016.644828</v>
      </c>
      <c r="O198" s="102">
        <v>100.49</v>
      </c>
      <c r="P198" s="90">
        <v>12.075523194000001</v>
      </c>
      <c r="Q198" s="91">
        <f t="shared" si="2"/>
        <v>7.3477581997575311E-4</v>
      </c>
      <c r="R198" s="91">
        <f>P198/'סכום נכסי הקרן'!$C$42</f>
        <v>7.2958259228754065E-5</v>
      </c>
    </row>
    <row r="199" spans="2:18">
      <c r="B199" s="86" t="s">
        <v>3264</v>
      </c>
      <c r="C199" s="88" t="s">
        <v>2947</v>
      </c>
      <c r="D199" s="87" t="s">
        <v>3077</v>
      </c>
      <c r="E199" s="87"/>
      <c r="F199" s="87" t="s">
        <v>309</v>
      </c>
      <c r="G199" s="101">
        <v>42562</v>
      </c>
      <c r="H199" s="87" t="s">
        <v>2937</v>
      </c>
      <c r="I199" s="90">
        <v>1.3500000000208985</v>
      </c>
      <c r="J199" s="88" t="s">
        <v>129</v>
      </c>
      <c r="K199" s="88" t="s">
        <v>133</v>
      </c>
      <c r="L199" s="89">
        <v>3.3700000000000001E-2</v>
      </c>
      <c r="M199" s="89">
        <v>6.8299999999540215E-2</v>
      </c>
      <c r="N199" s="90">
        <v>7491.3999140000005</v>
      </c>
      <c r="O199" s="102">
        <v>95.81</v>
      </c>
      <c r="P199" s="90">
        <v>7.1775099510000011</v>
      </c>
      <c r="Q199" s="91">
        <f t="shared" si="2"/>
        <v>4.3673973167892145E-4</v>
      </c>
      <c r="R199" s="91">
        <f>P199/'סכום נכסי הקרן'!$C$42</f>
        <v>4.3365295499760351E-5</v>
      </c>
    </row>
    <row r="200" spans="2:18">
      <c r="B200" s="86" t="s">
        <v>3264</v>
      </c>
      <c r="C200" s="88" t="s">
        <v>2947</v>
      </c>
      <c r="D200" s="87" t="s">
        <v>3078</v>
      </c>
      <c r="E200" s="87"/>
      <c r="F200" s="87" t="s">
        <v>309</v>
      </c>
      <c r="G200" s="101">
        <v>42717</v>
      </c>
      <c r="H200" s="87" t="s">
        <v>2937</v>
      </c>
      <c r="I200" s="90">
        <v>1.5300000003893195</v>
      </c>
      <c r="J200" s="88" t="s">
        <v>129</v>
      </c>
      <c r="K200" s="88" t="s">
        <v>133</v>
      </c>
      <c r="L200" s="89">
        <v>3.85E-2</v>
      </c>
      <c r="M200" s="89">
        <v>6.7600000013530448E-2</v>
      </c>
      <c r="N200" s="90">
        <v>1631.2712300000003</v>
      </c>
      <c r="O200" s="102">
        <v>96.05</v>
      </c>
      <c r="P200" s="90">
        <v>1.5668359630000004</v>
      </c>
      <c r="Q200" s="91">
        <f t="shared" si="2"/>
        <v>9.5339403600571139E-5</v>
      </c>
      <c r="R200" s="91">
        <f>P200/'סכום נכסי הקרן'!$C$42</f>
        <v>9.4665566469441154E-6</v>
      </c>
    </row>
    <row r="201" spans="2:18">
      <c r="B201" s="86" t="s">
        <v>3264</v>
      </c>
      <c r="C201" s="88" t="s">
        <v>2947</v>
      </c>
      <c r="D201" s="87" t="s">
        <v>3079</v>
      </c>
      <c r="E201" s="87"/>
      <c r="F201" s="87" t="s">
        <v>309</v>
      </c>
      <c r="G201" s="101">
        <v>42710</v>
      </c>
      <c r="H201" s="87" t="s">
        <v>2937</v>
      </c>
      <c r="I201" s="90">
        <v>1.5300000001430571</v>
      </c>
      <c r="J201" s="88" t="s">
        <v>129</v>
      </c>
      <c r="K201" s="88" t="s">
        <v>133</v>
      </c>
      <c r="L201" s="89">
        <v>3.8399999999999997E-2</v>
      </c>
      <c r="M201" s="89">
        <v>6.7600000003501692E-2</v>
      </c>
      <c r="N201" s="90">
        <v>4877.0495890000011</v>
      </c>
      <c r="O201" s="102">
        <v>96.03</v>
      </c>
      <c r="P201" s="90">
        <v>4.6834306610000009</v>
      </c>
      <c r="Q201" s="91">
        <f t="shared" si="2"/>
        <v>2.8497908943156462E-4</v>
      </c>
      <c r="R201" s="91">
        <f>P201/'סכום נכסי הקרן'!$C$42</f>
        <v>2.8296492231070534E-5</v>
      </c>
    </row>
    <row r="202" spans="2:18">
      <c r="B202" s="86" t="s">
        <v>3264</v>
      </c>
      <c r="C202" s="88" t="s">
        <v>2947</v>
      </c>
      <c r="D202" s="87" t="s">
        <v>3080</v>
      </c>
      <c r="E202" s="87"/>
      <c r="F202" s="87" t="s">
        <v>309</v>
      </c>
      <c r="G202" s="101">
        <v>42474</v>
      </c>
      <c r="H202" s="87" t="s">
        <v>2937</v>
      </c>
      <c r="I202" s="90">
        <v>0.35999999998029497</v>
      </c>
      <c r="J202" s="88" t="s">
        <v>129</v>
      </c>
      <c r="K202" s="88" t="s">
        <v>133</v>
      </c>
      <c r="L202" s="89">
        <v>3.1800000000000002E-2</v>
      </c>
      <c r="M202" s="89">
        <v>7.1100000000829264E-2</v>
      </c>
      <c r="N202" s="90">
        <v>12325.100531000002</v>
      </c>
      <c r="O202" s="102">
        <v>98.82</v>
      </c>
      <c r="P202" s="90">
        <v>12.179664009000001</v>
      </c>
      <c r="Q202" s="91">
        <f t="shared" si="2"/>
        <v>7.4111261810078913E-4</v>
      </c>
      <c r="R202" s="91">
        <f>P202/'סכום נכסי הקרן'!$C$42</f>
        <v>7.3587460337062061E-5</v>
      </c>
    </row>
    <row r="203" spans="2:18">
      <c r="B203" s="86" t="s">
        <v>3276</v>
      </c>
      <c r="C203" s="88" t="s">
        <v>2938</v>
      </c>
      <c r="D203" s="87">
        <v>7355</v>
      </c>
      <c r="E203" s="87"/>
      <c r="F203" s="87" t="s">
        <v>309</v>
      </c>
      <c r="G203" s="101">
        <v>43842</v>
      </c>
      <c r="H203" s="87" t="s">
        <v>2937</v>
      </c>
      <c r="I203" s="90">
        <v>0.16000000000719777</v>
      </c>
      <c r="J203" s="88" t="s">
        <v>129</v>
      </c>
      <c r="K203" s="88" t="s">
        <v>133</v>
      </c>
      <c r="L203" s="89">
        <v>2.0838000000000002E-2</v>
      </c>
      <c r="M203" s="89">
        <v>6.4999999998200553E-2</v>
      </c>
      <c r="N203" s="90">
        <v>11137.931250000001</v>
      </c>
      <c r="O203" s="102">
        <v>99.79</v>
      </c>
      <c r="P203" s="90">
        <v>11.114541862000001</v>
      </c>
      <c r="Q203" s="91">
        <f t="shared" ref="Q203:Q246" si="3">IFERROR(P203/$P$10,0)</f>
        <v>6.7630167895033272E-4</v>
      </c>
      <c r="R203" s="91">
        <f>P203/'סכום נכסי הקרן'!$C$42</f>
        <v>6.7152173313662138E-5</v>
      </c>
    </row>
    <row r="204" spans="2:18">
      <c r="B204" s="86" t="s">
        <v>3277</v>
      </c>
      <c r="C204" s="88" t="s">
        <v>2947</v>
      </c>
      <c r="D204" s="87" t="s">
        <v>3081</v>
      </c>
      <c r="E204" s="87"/>
      <c r="F204" s="87" t="s">
        <v>576</v>
      </c>
      <c r="G204" s="101">
        <v>45015</v>
      </c>
      <c r="H204" s="87" t="s">
        <v>131</v>
      </c>
      <c r="I204" s="90">
        <v>5.2199999999973699</v>
      </c>
      <c r="J204" s="88" t="s">
        <v>341</v>
      </c>
      <c r="K204" s="88" t="s">
        <v>133</v>
      </c>
      <c r="L204" s="89">
        <v>4.5499999999999999E-2</v>
      </c>
      <c r="M204" s="89">
        <v>3.8700000000015541E-2</v>
      </c>
      <c r="N204" s="90">
        <v>78881.271085000015</v>
      </c>
      <c r="O204" s="102">
        <v>106.06</v>
      </c>
      <c r="P204" s="90">
        <v>83.661474201000019</v>
      </c>
      <c r="Q204" s="91">
        <f t="shared" si="3"/>
        <v>5.090663759973902E-3</v>
      </c>
      <c r="R204" s="91">
        <f>P204/'סכום נכסי הקרן'!$C$42</f>
        <v>5.0546841111191688E-4</v>
      </c>
    </row>
    <row r="205" spans="2:18">
      <c r="B205" s="86" t="s">
        <v>3275</v>
      </c>
      <c r="C205" s="88" t="s">
        <v>2947</v>
      </c>
      <c r="D205" s="87" t="s">
        <v>3082</v>
      </c>
      <c r="E205" s="87"/>
      <c r="F205" s="87" t="s">
        <v>576</v>
      </c>
      <c r="G205" s="101">
        <v>44143</v>
      </c>
      <c r="H205" s="87" t="s">
        <v>131</v>
      </c>
      <c r="I205" s="90">
        <v>6.7899999999156293</v>
      </c>
      <c r="J205" s="88" t="s">
        <v>691</v>
      </c>
      <c r="K205" s="88" t="s">
        <v>133</v>
      </c>
      <c r="L205" s="89">
        <v>2.5243000000000002E-2</v>
      </c>
      <c r="M205" s="89">
        <v>3.2899999999761828E-2</v>
      </c>
      <c r="N205" s="90">
        <v>23369.103286000005</v>
      </c>
      <c r="O205" s="102">
        <v>106</v>
      </c>
      <c r="P205" s="90">
        <v>24.771248571000001</v>
      </c>
      <c r="Q205" s="91">
        <f t="shared" si="3"/>
        <v>1.5072899275804022E-3</v>
      </c>
      <c r="R205" s="91">
        <f>P205/'סכום נכסי הקרן'!$C$42</f>
        <v>1.496636746605649E-4</v>
      </c>
    </row>
    <row r="206" spans="2:18">
      <c r="B206" s="86" t="s">
        <v>3275</v>
      </c>
      <c r="C206" s="88" t="s">
        <v>2947</v>
      </c>
      <c r="D206" s="87" t="s">
        <v>3083</v>
      </c>
      <c r="E206" s="87"/>
      <c r="F206" s="87" t="s">
        <v>576</v>
      </c>
      <c r="G206" s="101">
        <v>43779</v>
      </c>
      <c r="H206" s="87" t="s">
        <v>131</v>
      </c>
      <c r="I206" s="90">
        <v>7.0900000002860191</v>
      </c>
      <c r="J206" s="88" t="s">
        <v>691</v>
      </c>
      <c r="K206" s="88" t="s">
        <v>133</v>
      </c>
      <c r="L206" s="89">
        <v>2.5243000000000002E-2</v>
      </c>
      <c r="M206" s="89">
        <v>3.6300000001653128E-2</v>
      </c>
      <c r="N206" s="90">
        <v>7430.9283830000022</v>
      </c>
      <c r="O206" s="102">
        <v>102.57</v>
      </c>
      <c r="P206" s="90">
        <v>7.621902898000001</v>
      </c>
      <c r="Q206" s="91">
        <f t="shared" si="3"/>
        <v>4.6378031507870408E-4</v>
      </c>
      <c r="R206" s="91">
        <f>P206/'סכום נכסי הקרן'!$C$42</f>
        <v>4.6050242172941817E-5</v>
      </c>
    </row>
    <row r="207" spans="2:18">
      <c r="B207" s="86" t="s">
        <v>3275</v>
      </c>
      <c r="C207" s="88" t="s">
        <v>2947</v>
      </c>
      <c r="D207" s="87" t="s">
        <v>3084</v>
      </c>
      <c r="E207" s="87"/>
      <c r="F207" s="87" t="s">
        <v>576</v>
      </c>
      <c r="G207" s="101">
        <v>43835</v>
      </c>
      <c r="H207" s="87" t="s">
        <v>131</v>
      </c>
      <c r="I207" s="90">
        <v>7.079999999952749</v>
      </c>
      <c r="J207" s="88" t="s">
        <v>691</v>
      </c>
      <c r="K207" s="88" t="s">
        <v>133</v>
      </c>
      <c r="L207" s="89">
        <v>2.5243000000000002E-2</v>
      </c>
      <c r="M207" s="89">
        <v>3.6700000000472507E-2</v>
      </c>
      <c r="N207" s="90">
        <v>4137.9810580000012</v>
      </c>
      <c r="O207" s="102">
        <v>102.29</v>
      </c>
      <c r="P207" s="90">
        <v>4.2327406400000012</v>
      </c>
      <c r="Q207" s="91">
        <f t="shared" si="3"/>
        <v>2.5755533938653908E-4</v>
      </c>
      <c r="R207" s="91">
        <f>P207/'סכום נכסי הקרן'!$C$42</f>
        <v>2.5573499706798913E-5</v>
      </c>
    </row>
    <row r="208" spans="2:18">
      <c r="B208" s="86" t="s">
        <v>3275</v>
      </c>
      <c r="C208" s="88" t="s">
        <v>2947</v>
      </c>
      <c r="D208" s="87" t="s">
        <v>3085</v>
      </c>
      <c r="E208" s="87"/>
      <c r="F208" s="87" t="s">
        <v>576</v>
      </c>
      <c r="G208" s="101">
        <v>43227</v>
      </c>
      <c r="H208" s="87" t="s">
        <v>131</v>
      </c>
      <c r="I208" s="90">
        <v>7.1199999993082734</v>
      </c>
      <c r="J208" s="88" t="s">
        <v>691</v>
      </c>
      <c r="K208" s="88" t="s">
        <v>133</v>
      </c>
      <c r="L208" s="89">
        <v>2.7806000000000001E-2</v>
      </c>
      <c r="M208" s="89">
        <v>3.249999999530076E-2</v>
      </c>
      <c r="N208" s="90">
        <v>2444.1868840000006</v>
      </c>
      <c r="O208" s="102">
        <v>108.83</v>
      </c>
      <c r="P208" s="90">
        <v>2.6600087570000004</v>
      </c>
      <c r="Q208" s="91">
        <f t="shared" si="3"/>
        <v>1.6185717870497753E-4</v>
      </c>
      <c r="R208" s="91">
        <f>P208/'סכום נכסי הקרן'!$C$42</f>
        <v>1.6071320913067339E-5</v>
      </c>
    </row>
    <row r="209" spans="2:18">
      <c r="B209" s="86" t="s">
        <v>3275</v>
      </c>
      <c r="C209" s="88" t="s">
        <v>2947</v>
      </c>
      <c r="D209" s="87" t="s">
        <v>3086</v>
      </c>
      <c r="E209" s="87"/>
      <c r="F209" s="87" t="s">
        <v>576</v>
      </c>
      <c r="G209" s="101">
        <v>43279</v>
      </c>
      <c r="H209" s="87" t="s">
        <v>131</v>
      </c>
      <c r="I209" s="90">
        <v>7.1399999992912599</v>
      </c>
      <c r="J209" s="88" t="s">
        <v>691</v>
      </c>
      <c r="K209" s="88" t="s">
        <v>133</v>
      </c>
      <c r="L209" s="89">
        <v>2.7797000000000002E-2</v>
      </c>
      <c r="M209" s="89">
        <v>3.1599999997422766E-2</v>
      </c>
      <c r="N209" s="90">
        <v>2858.5518180000004</v>
      </c>
      <c r="O209" s="102">
        <v>108.59</v>
      </c>
      <c r="P209" s="90">
        <v>3.1041014300000005</v>
      </c>
      <c r="Q209" s="91">
        <f t="shared" si="3"/>
        <v>1.8887949092337753E-4</v>
      </c>
      <c r="R209" s="91">
        <f>P209/'סכום נכסי הקרן'!$C$42</f>
        <v>1.8754453381764274E-5</v>
      </c>
    </row>
    <row r="210" spans="2:18">
      <c r="B210" s="86" t="s">
        <v>3275</v>
      </c>
      <c r="C210" s="88" t="s">
        <v>2947</v>
      </c>
      <c r="D210" s="87" t="s">
        <v>3087</v>
      </c>
      <c r="E210" s="87"/>
      <c r="F210" s="87" t="s">
        <v>576</v>
      </c>
      <c r="G210" s="101">
        <v>43321</v>
      </c>
      <c r="H210" s="87" t="s">
        <v>131</v>
      </c>
      <c r="I210" s="90">
        <v>7.1299999999617274</v>
      </c>
      <c r="J210" s="88" t="s">
        <v>691</v>
      </c>
      <c r="K210" s="88" t="s">
        <v>133</v>
      </c>
      <c r="L210" s="89">
        <v>2.8528999999999999E-2</v>
      </c>
      <c r="M210" s="89">
        <v>3.1199999999954299E-2</v>
      </c>
      <c r="N210" s="90">
        <v>16013.196690000002</v>
      </c>
      <c r="O210" s="102">
        <v>109.32</v>
      </c>
      <c r="P210" s="90">
        <v>17.505625759000001</v>
      </c>
      <c r="Q210" s="91">
        <f t="shared" si="3"/>
        <v>1.0651886725412463E-3</v>
      </c>
      <c r="R210" s="91">
        <f>P210/'סכום נכסי הקרן'!$C$42</f>
        <v>1.0576601622704619E-4</v>
      </c>
    </row>
    <row r="211" spans="2:18">
      <c r="B211" s="86" t="s">
        <v>3275</v>
      </c>
      <c r="C211" s="88" t="s">
        <v>2947</v>
      </c>
      <c r="D211" s="87" t="s">
        <v>3088</v>
      </c>
      <c r="E211" s="87"/>
      <c r="F211" s="87" t="s">
        <v>576</v>
      </c>
      <c r="G211" s="101">
        <v>43138</v>
      </c>
      <c r="H211" s="87" t="s">
        <v>131</v>
      </c>
      <c r="I211" s="90">
        <v>7.0700000000855514</v>
      </c>
      <c r="J211" s="88" t="s">
        <v>691</v>
      </c>
      <c r="K211" s="88" t="s">
        <v>133</v>
      </c>
      <c r="L211" s="89">
        <v>2.6242999999999999E-2</v>
      </c>
      <c r="M211" s="89">
        <v>3.6700000000605734E-2</v>
      </c>
      <c r="N211" s="90">
        <v>15325.421533000004</v>
      </c>
      <c r="O211" s="102">
        <v>104.49</v>
      </c>
      <c r="P211" s="90">
        <v>16.013533009000003</v>
      </c>
      <c r="Q211" s="91">
        <f t="shared" si="3"/>
        <v>9.7439727110483704E-4</v>
      </c>
      <c r="R211" s="91">
        <f>P211/'סכום נכסי הקרן'!$C$42</f>
        <v>9.6751045372455463E-5</v>
      </c>
    </row>
    <row r="212" spans="2:18">
      <c r="B212" s="86" t="s">
        <v>3275</v>
      </c>
      <c r="C212" s="88" t="s">
        <v>2947</v>
      </c>
      <c r="D212" s="87" t="s">
        <v>3089</v>
      </c>
      <c r="E212" s="87"/>
      <c r="F212" s="87" t="s">
        <v>576</v>
      </c>
      <c r="G212" s="101">
        <v>43417</v>
      </c>
      <c r="H212" s="87" t="s">
        <v>131</v>
      </c>
      <c r="I212" s="90">
        <v>7.0799999999103616</v>
      </c>
      <c r="J212" s="88" t="s">
        <v>691</v>
      </c>
      <c r="K212" s="88" t="s">
        <v>133</v>
      </c>
      <c r="L212" s="89">
        <v>3.0796999999999998E-2</v>
      </c>
      <c r="M212" s="89">
        <v>3.2199999999651403E-2</v>
      </c>
      <c r="N212" s="90">
        <v>18231.750961000005</v>
      </c>
      <c r="O212" s="102">
        <v>110.14</v>
      </c>
      <c r="P212" s="90">
        <v>20.080450735000003</v>
      </c>
      <c r="Q212" s="91">
        <f t="shared" si="3"/>
        <v>1.2218625576093892E-3</v>
      </c>
      <c r="R212" s="91">
        <f>P212/'סכום נכסי הקרן'!$C$42</f>
        <v>1.2132267120999704E-4</v>
      </c>
    </row>
    <row r="213" spans="2:18">
      <c r="B213" s="86" t="s">
        <v>3275</v>
      </c>
      <c r="C213" s="88" t="s">
        <v>2947</v>
      </c>
      <c r="D213" s="87" t="s">
        <v>3090</v>
      </c>
      <c r="E213" s="87"/>
      <c r="F213" s="87" t="s">
        <v>576</v>
      </c>
      <c r="G213" s="101">
        <v>43485</v>
      </c>
      <c r="H213" s="87" t="s">
        <v>131</v>
      </c>
      <c r="I213" s="90">
        <v>7.1200000000218679</v>
      </c>
      <c r="J213" s="88" t="s">
        <v>691</v>
      </c>
      <c r="K213" s="88" t="s">
        <v>133</v>
      </c>
      <c r="L213" s="89">
        <v>3.0190999999999999E-2</v>
      </c>
      <c r="M213" s="89">
        <v>3.0600000000304592E-2</v>
      </c>
      <c r="N213" s="90">
        <v>23039.435423000003</v>
      </c>
      <c r="O213" s="102">
        <v>111.15</v>
      </c>
      <c r="P213" s="90">
        <v>25.608332537000003</v>
      </c>
      <c r="Q213" s="91">
        <f t="shared" si="3"/>
        <v>1.5582251166918618E-3</v>
      </c>
      <c r="R213" s="91">
        <f>P213/'סכום נכסי הקרן'!$C$42</f>
        <v>1.5472119374329972E-4</v>
      </c>
    </row>
    <row r="214" spans="2:18">
      <c r="B214" s="86" t="s">
        <v>3275</v>
      </c>
      <c r="C214" s="88" t="s">
        <v>2947</v>
      </c>
      <c r="D214" s="87" t="s">
        <v>3091</v>
      </c>
      <c r="E214" s="87"/>
      <c r="F214" s="87" t="s">
        <v>576</v>
      </c>
      <c r="G214" s="101">
        <v>43613</v>
      </c>
      <c r="H214" s="87" t="s">
        <v>131</v>
      </c>
      <c r="I214" s="90">
        <v>7.1599999996114017</v>
      </c>
      <c r="J214" s="88" t="s">
        <v>691</v>
      </c>
      <c r="K214" s="88" t="s">
        <v>133</v>
      </c>
      <c r="L214" s="89">
        <v>2.5243000000000002E-2</v>
      </c>
      <c r="M214" s="89">
        <v>3.2699999997947329E-2</v>
      </c>
      <c r="N214" s="90">
        <v>6080.9037630000012</v>
      </c>
      <c r="O214" s="102">
        <v>104.95</v>
      </c>
      <c r="P214" s="90">
        <v>6.3819085530000006</v>
      </c>
      <c r="Q214" s="91">
        <f t="shared" si="3"/>
        <v>3.883286889276002E-4</v>
      </c>
      <c r="R214" s="91">
        <f>P214/'סכום נכסי הקרן'!$C$42</f>
        <v>3.8558407044038245E-5</v>
      </c>
    </row>
    <row r="215" spans="2:18">
      <c r="B215" s="86" t="s">
        <v>3275</v>
      </c>
      <c r="C215" s="88" t="s">
        <v>2947</v>
      </c>
      <c r="D215" s="87" t="s">
        <v>3092</v>
      </c>
      <c r="E215" s="87"/>
      <c r="F215" s="87" t="s">
        <v>576</v>
      </c>
      <c r="G215" s="101">
        <v>43657</v>
      </c>
      <c r="H215" s="87" t="s">
        <v>131</v>
      </c>
      <c r="I215" s="90">
        <v>7.0799999996513741</v>
      </c>
      <c r="J215" s="88" t="s">
        <v>691</v>
      </c>
      <c r="K215" s="88" t="s">
        <v>133</v>
      </c>
      <c r="L215" s="89">
        <v>2.5243000000000002E-2</v>
      </c>
      <c r="M215" s="89">
        <v>3.6699999997730645E-2</v>
      </c>
      <c r="N215" s="90">
        <v>5999.4488390000006</v>
      </c>
      <c r="O215" s="102">
        <v>101.36</v>
      </c>
      <c r="P215" s="90">
        <v>6.0810409140000008</v>
      </c>
      <c r="Q215" s="91">
        <f t="shared" si="3"/>
        <v>3.7002138558357305E-4</v>
      </c>
      <c r="R215" s="91">
        <f>P215/'סכום נכסי הקרן'!$C$42</f>
        <v>3.6740615893538701E-5</v>
      </c>
    </row>
    <row r="216" spans="2:18">
      <c r="B216" s="86" t="s">
        <v>3275</v>
      </c>
      <c r="C216" s="88" t="s">
        <v>2947</v>
      </c>
      <c r="D216" s="87" t="s">
        <v>3093</v>
      </c>
      <c r="E216" s="87"/>
      <c r="F216" s="87" t="s">
        <v>576</v>
      </c>
      <c r="G216" s="101">
        <v>43541</v>
      </c>
      <c r="H216" s="87" t="s">
        <v>131</v>
      </c>
      <c r="I216" s="90">
        <v>7.1400000002991284</v>
      </c>
      <c r="J216" s="88" t="s">
        <v>691</v>
      </c>
      <c r="K216" s="88" t="s">
        <v>133</v>
      </c>
      <c r="L216" s="89">
        <v>2.7271E-2</v>
      </c>
      <c r="M216" s="89">
        <v>3.1600000000747822E-2</v>
      </c>
      <c r="N216" s="90">
        <v>1978.5049570000003</v>
      </c>
      <c r="O216" s="102">
        <v>108.14</v>
      </c>
      <c r="P216" s="90">
        <v>2.1395554240000001</v>
      </c>
      <c r="Q216" s="91">
        <f t="shared" si="3"/>
        <v>1.3018844532005874E-4</v>
      </c>
      <c r="R216" s="91">
        <f>P216/'סכום נכסי הקרן'!$C$42</f>
        <v>1.2926830312084516E-5</v>
      </c>
    </row>
    <row r="217" spans="2:18">
      <c r="B217" s="86" t="s">
        <v>3278</v>
      </c>
      <c r="C217" s="88" t="s">
        <v>2938</v>
      </c>
      <c r="D217" s="87">
        <v>22333</v>
      </c>
      <c r="E217" s="87"/>
      <c r="F217" s="87" t="s">
        <v>559</v>
      </c>
      <c r="G217" s="101">
        <v>41639</v>
      </c>
      <c r="H217" s="87" t="s">
        <v>326</v>
      </c>
      <c r="I217" s="90">
        <v>0.26000000000755069</v>
      </c>
      <c r="J217" s="88" t="s">
        <v>128</v>
      </c>
      <c r="K217" s="88" t="s">
        <v>133</v>
      </c>
      <c r="L217" s="89">
        <v>3.7000000000000005E-2</v>
      </c>
      <c r="M217" s="89">
        <v>6.9700000000245399E-2</v>
      </c>
      <c r="N217" s="90">
        <v>9517.6182610000014</v>
      </c>
      <c r="O217" s="102">
        <v>111.32</v>
      </c>
      <c r="P217" s="90">
        <v>10.595012642000002</v>
      </c>
      <c r="Q217" s="91">
        <f t="shared" si="3"/>
        <v>6.446891763287868E-4</v>
      </c>
      <c r="R217" s="91">
        <f>P217/'סכום נכסי הקרן'!$C$42</f>
        <v>6.4013266046397246E-5</v>
      </c>
    </row>
    <row r="218" spans="2:18">
      <c r="B218" s="86" t="s">
        <v>3278</v>
      </c>
      <c r="C218" s="88" t="s">
        <v>2938</v>
      </c>
      <c r="D218" s="87">
        <v>22334</v>
      </c>
      <c r="E218" s="87"/>
      <c r="F218" s="87" t="s">
        <v>559</v>
      </c>
      <c r="G218" s="101">
        <v>42004</v>
      </c>
      <c r="H218" s="87" t="s">
        <v>326</v>
      </c>
      <c r="I218" s="90">
        <v>0.73000000003341114</v>
      </c>
      <c r="J218" s="88" t="s">
        <v>128</v>
      </c>
      <c r="K218" s="88" t="s">
        <v>133</v>
      </c>
      <c r="L218" s="89">
        <v>3.7000000000000005E-2</v>
      </c>
      <c r="M218" s="89">
        <v>0.10880000000397003</v>
      </c>
      <c r="N218" s="90">
        <v>9517.6182840000019</v>
      </c>
      <c r="O218" s="102">
        <v>106.92</v>
      </c>
      <c r="P218" s="90">
        <v>10.176236942000001</v>
      </c>
      <c r="Q218" s="91">
        <f t="shared" si="3"/>
        <v>6.1920736047617754E-4</v>
      </c>
      <c r="R218" s="91">
        <f>P218/'סכום נכסי הקרן'!$C$42</f>
        <v>6.1483094426629744E-5</v>
      </c>
    </row>
    <row r="219" spans="2:18">
      <c r="B219" s="86" t="s">
        <v>3278</v>
      </c>
      <c r="C219" s="88" t="s">
        <v>2938</v>
      </c>
      <c r="D219" s="87" t="s">
        <v>3094</v>
      </c>
      <c r="E219" s="87"/>
      <c r="F219" s="87" t="s">
        <v>559</v>
      </c>
      <c r="G219" s="101">
        <v>42759</v>
      </c>
      <c r="H219" s="87" t="s">
        <v>326</v>
      </c>
      <c r="I219" s="90">
        <v>1.6900000000002691</v>
      </c>
      <c r="J219" s="88" t="s">
        <v>128</v>
      </c>
      <c r="K219" s="88" t="s">
        <v>133</v>
      </c>
      <c r="L219" s="89">
        <v>7.0499999999999993E-2</v>
      </c>
      <c r="M219" s="89">
        <v>7.170000000051989E-2</v>
      </c>
      <c r="N219" s="90">
        <v>36649.799545000002</v>
      </c>
      <c r="O219" s="102">
        <v>101.29</v>
      </c>
      <c r="P219" s="90">
        <v>37.122464371000007</v>
      </c>
      <c r="Q219" s="91">
        <f t="shared" si="3"/>
        <v>2.258841191351051E-3</v>
      </c>
      <c r="R219" s="91">
        <f>P219/'סכום נכסי הקרן'!$C$42</f>
        <v>2.2428762176825024E-4</v>
      </c>
    </row>
    <row r="220" spans="2:18">
      <c r="B220" s="86" t="s">
        <v>3278</v>
      </c>
      <c r="C220" s="88" t="s">
        <v>2938</v>
      </c>
      <c r="D220" s="87" t="s">
        <v>3095</v>
      </c>
      <c r="E220" s="87"/>
      <c r="F220" s="87" t="s">
        <v>559</v>
      </c>
      <c r="G220" s="101">
        <v>42759</v>
      </c>
      <c r="H220" s="87" t="s">
        <v>326</v>
      </c>
      <c r="I220" s="90">
        <v>1.7300000000117417</v>
      </c>
      <c r="J220" s="88" t="s">
        <v>128</v>
      </c>
      <c r="K220" s="88" t="s">
        <v>133</v>
      </c>
      <c r="L220" s="89">
        <v>3.8800000000000001E-2</v>
      </c>
      <c r="M220" s="89">
        <v>5.8100000000486443E-2</v>
      </c>
      <c r="N220" s="90">
        <v>36649.799545000002</v>
      </c>
      <c r="O220" s="102">
        <v>97.6</v>
      </c>
      <c r="P220" s="90">
        <v>35.770204146000005</v>
      </c>
      <c r="Q220" s="91">
        <f t="shared" si="3"/>
        <v>2.1765583701695498E-3</v>
      </c>
      <c r="R220" s="91">
        <f>P220/'סכום נכסי הקרן'!$C$42</f>
        <v>2.1611749526894426E-4</v>
      </c>
    </row>
    <row r="221" spans="2:18">
      <c r="B221" s="86" t="s">
        <v>3279</v>
      </c>
      <c r="C221" s="88" t="s">
        <v>2938</v>
      </c>
      <c r="D221" s="87">
        <v>7561</v>
      </c>
      <c r="E221" s="87"/>
      <c r="F221" s="87" t="s">
        <v>625</v>
      </c>
      <c r="G221" s="101">
        <v>43920</v>
      </c>
      <c r="H221" s="87" t="s">
        <v>131</v>
      </c>
      <c r="I221" s="90">
        <v>4.1700000000106003</v>
      </c>
      <c r="J221" s="88" t="s">
        <v>156</v>
      </c>
      <c r="K221" s="88" t="s">
        <v>133</v>
      </c>
      <c r="L221" s="89">
        <v>4.8917999999999996E-2</v>
      </c>
      <c r="M221" s="89">
        <v>5.8700000000175362E-2</v>
      </c>
      <c r="N221" s="90">
        <v>103548.26149800002</v>
      </c>
      <c r="O221" s="102">
        <v>97.48</v>
      </c>
      <c r="P221" s="90">
        <v>100.93884402900001</v>
      </c>
      <c r="Q221" s="91">
        <f t="shared" si="3"/>
        <v>6.141963432745084E-3</v>
      </c>
      <c r="R221" s="91">
        <f>P221/'סכום נכסי הקרן'!$C$42</f>
        <v>6.0985534378979857E-4</v>
      </c>
    </row>
    <row r="222" spans="2:18">
      <c r="B222" s="86" t="s">
        <v>3279</v>
      </c>
      <c r="C222" s="88" t="s">
        <v>2938</v>
      </c>
      <c r="D222" s="87">
        <v>8991</v>
      </c>
      <c r="E222" s="87"/>
      <c r="F222" s="87" t="s">
        <v>625</v>
      </c>
      <c r="G222" s="101">
        <v>44636</v>
      </c>
      <c r="H222" s="87" t="s">
        <v>131</v>
      </c>
      <c r="I222" s="90">
        <v>4.4899999999905802</v>
      </c>
      <c r="J222" s="88" t="s">
        <v>156</v>
      </c>
      <c r="K222" s="88" t="s">
        <v>133</v>
      </c>
      <c r="L222" s="89">
        <v>4.2824000000000001E-2</v>
      </c>
      <c r="M222" s="89">
        <v>7.5799999999787454E-2</v>
      </c>
      <c r="N222" s="90">
        <v>94304.418608000022</v>
      </c>
      <c r="O222" s="102">
        <v>87.81</v>
      </c>
      <c r="P222" s="90">
        <v>82.808712022000023</v>
      </c>
      <c r="Q222" s="91">
        <f t="shared" si="3"/>
        <v>5.0387745772650008E-3</v>
      </c>
      <c r="R222" s="91">
        <f>P222/'סכום נכסי הקרן'!$C$42</f>
        <v>5.0031616693032546E-4</v>
      </c>
    </row>
    <row r="223" spans="2:18">
      <c r="B223" s="86" t="s">
        <v>3279</v>
      </c>
      <c r="C223" s="88" t="s">
        <v>2938</v>
      </c>
      <c r="D223" s="87">
        <v>9112</v>
      </c>
      <c r="E223" s="87"/>
      <c r="F223" s="87" t="s">
        <v>625</v>
      </c>
      <c r="G223" s="101">
        <v>44722</v>
      </c>
      <c r="H223" s="87" t="s">
        <v>131</v>
      </c>
      <c r="I223" s="90">
        <v>4.4300000000001409</v>
      </c>
      <c r="J223" s="88" t="s">
        <v>156</v>
      </c>
      <c r="K223" s="88" t="s">
        <v>133</v>
      </c>
      <c r="L223" s="89">
        <v>5.2750000000000005E-2</v>
      </c>
      <c r="M223" s="89">
        <v>7.099999999995775E-2</v>
      </c>
      <c r="N223" s="90">
        <v>150995.86327100004</v>
      </c>
      <c r="O223" s="102">
        <v>94.02</v>
      </c>
      <c r="P223" s="90">
        <v>141.966314286</v>
      </c>
      <c r="Q223" s="91">
        <f t="shared" si="3"/>
        <v>8.6384178401695769E-3</v>
      </c>
      <c r="R223" s="91">
        <f>P223/'סכום נכסי הקרן'!$C$42</f>
        <v>8.5773634757085947E-4</v>
      </c>
    </row>
    <row r="224" spans="2:18">
      <c r="B224" s="86" t="s">
        <v>3279</v>
      </c>
      <c r="C224" s="88" t="s">
        <v>2938</v>
      </c>
      <c r="D224" s="87">
        <v>9247</v>
      </c>
      <c r="E224" s="87"/>
      <c r="F224" s="87" t="s">
        <v>625</v>
      </c>
      <c r="G224" s="101">
        <v>44816</v>
      </c>
      <c r="H224" s="87" t="s">
        <v>131</v>
      </c>
      <c r="I224" s="90">
        <v>4.3600000000035211</v>
      </c>
      <c r="J224" s="88" t="s">
        <v>156</v>
      </c>
      <c r="K224" s="88" t="s">
        <v>133</v>
      </c>
      <c r="L224" s="89">
        <v>5.6036999999999997E-2</v>
      </c>
      <c r="M224" s="89">
        <v>8.2200000000070425E-2</v>
      </c>
      <c r="N224" s="90">
        <v>186722.07966400002</v>
      </c>
      <c r="O224" s="102">
        <v>91.27</v>
      </c>
      <c r="P224" s="90">
        <v>170.42124773999998</v>
      </c>
      <c r="Q224" s="91">
        <f t="shared" si="3"/>
        <v>1.03698539630704E-2</v>
      </c>
      <c r="R224" s="91">
        <f>P224/'סכום נכסי הקרן'!$C$42</f>
        <v>1.0296562203516426E-3</v>
      </c>
    </row>
    <row r="225" spans="2:18">
      <c r="B225" s="86" t="s">
        <v>3279</v>
      </c>
      <c r="C225" s="88" t="s">
        <v>2938</v>
      </c>
      <c r="D225" s="87">
        <v>9486</v>
      </c>
      <c r="E225" s="87"/>
      <c r="F225" s="87" t="s">
        <v>625</v>
      </c>
      <c r="G225" s="101">
        <v>44976</v>
      </c>
      <c r="H225" s="87" t="s">
        <v>131</v>
      </c>
      <c r="I225" s="90">
        <v>4.3800000000082484</v>
      </c>
      <c r="J225" s="88" t="s">
        <v>156</v>
      </c>
      <c r="K225" s="88" t="s">
        <v>133</v>
      </c>
      <c r="L225" s="89">
        <v>6.1999000000000005E-2</v>
      </c>
      <c r="M225" s="89">
        <v>6.7600000000109975E-2</v>
      </c>
      <c r="N225" s="90">
        <v>182652.09414300002</v>
      </c>
      <c r="O225" s="102">
        <v>99.57</v>
      </c>
      <c r="P225" s="90">
        <v>181.86669037500002</v>
      </c>
      <c r="Q225" s="91">
        <f t="shared" si="3"/>
        <v>1.1066290412407536E-2</v>
      </c>
      <c r="R225" s="91">
        <f>P225/'סכום נכסי הקרן'!$C$42</f>
        <v>1.0988076399081118E-3</v>
      </c>
    </row>
    <row r="226" spans="2:18">
      <c r="B226" s="86" t="s">
        <v>3279</v>
      </c>
      <c r="C226" s="88" t="s">
        <v>2938</v>
      </c>
      <c r="D226" s="87">
        <v>9567</v>
      </c>
      <c r="E226" s="87"/>
      <c r="F226" s="87" t="s">
        <v>625</v>
      </c>
      <c r="G226" s="101">
        <v>45056</v>
      </c>
      <c r="H226" s="87" t="s">
        <v>131</v>
      </c>
      <c r="I226" s="90">
        <v>4.3699999999962218</v>
      </c>
      <c r="J226" s="88" t="s">
        <v>156</v>
      </c>
      <c r="K226" s="88" t="s">
        <v>133</v>
      </c>
      <c r="L226" s="89">
        <v>6.3411999999999996E-2</v>
      </c>
      <c r="M226" s="89">
        <v>6.7799999999974811E-2</v>
      </c>
      <c r="N226" s="90">
        <v>198275.29712800003</v>
      </c>
      <c r="O226" s="102">
        <v>100.12</v>
      </c>
      <c r="P226" s="90">
        <v>198.51321907500002</v>
      </c>
      <c r="Q226" s="91">
        <f t="shared" si="3"/>
        <v>1.2079204435161424E-2</v>
      </c>
      <c r="R226" s="91">
        <f>P226/'סכום נכסי הקרן'!$C$42</f>
        <v>1.1993831376850483E-3</v>
      </c>
    </row>
    <row r="227" spans="2:18">
      <c r="B227" s="86" t="s">
        <v>3279</v>
      </c>
      <c r="C227" s="88" t="s">
        <v>2938</v>
      </c>
      <c r="D227" s="87">
        <v>7894</v>
      </c>
      <c r="E227" s="87"/>
      <c r="F227" s="87" t="s">
        <v>625</v>
      </c>
      <c r="G227" s="101">
        <v>44068</v>
      </c>
      <c r="H227" s="87" t="s">
        <v>131</v>
      </c>
      <c r="I227" s="90">
        <v>4.1300000000148085</v>
      </c>
      <c r="J227" s="88" t="s">
        <v>156</v>
      </c>
      <c r="K227" s="88" t="s">
        <v>133</v>
      </c>
      <c r="L227" s="89">
        <v>4.5102999999999997E-2</v>
      </c>
      <c r="M227" s="89">
        <v>6.8900000000232706E-2</v>
      </c>
      <c r="N227" s="90">
        <v>128329.73813900001</v>
      </c>
      <c r="O227" s="102">
        <v>92.09</v>
      </c>
      <c r="P227" s="90">
        <v>118.17885322500001</v>
      </c>
      <c r="Q227" s="91">
        <f t="shared" si="3"/>
        <v>7.1909897722145476E-3</v>
      </c>
      <c r="R227" s="91">
        <f>P227/'סכום נכסי הקרן'!$C$42</f>
        <v>7.1401654987756789E-4</v>
      </c>
    </row>
    <row r="228" spans="2:18">
      <c r="B228" s="86" t="s">
        <v>3279</v>
      </c>
      <c r="C228" s="88" t="s">
        <v>2938</v>
      </c>
      <c r="D228" s="87">
        <v>8076</v>
      </c>
      <c r="E228" s="87"/>
      <c r="F228" s="87" t="s">
        <v>625</v>
      </c>
      <c r="G228" s="101">
        <v>44160</v>
      </c>
      <c r="H228" s="87" t="s">
        <v>131</v>
      </c>
      <c r="I228" s="90">
        <v>3.9799999999979874</v>
      </c>
      <c r="J228" s="88" t="s">
        <v>156</v>
      </c>
      <c r="K228" s="88" t="s">
        <v>133</v>
      </c>
      <c r="L228" s="89">
        <v>4.5465999999999999E-2</v>
      </c>
      <c r="M228" s="89">
        <v>9.2899999999939614E-2</v>
      </c>
      <c r="N228" s="90">
        <v>117865.04429400002</v>
      </c>
      <c r="O228" s="102">
        <v>84.31</v>
      </c>
      <c r="P228" s="90">
        <v>99.372013840000008</v>
      </c>
      <c r="Q228" s="91">
        <f t="shared" si="3"/>
        <v>6.0466243804829616E-3</v>
      </c>
      <c r="R228" s="91">
        <f>P228/'סכום נכסי הקרן'!$C$42</f>
        <v>6.0038882202838133E-4</v>
      </c>
    </row>
    <row r="229" spans="2:18">
      <c r="B229" s="86" t="s">
        <v>3279</v>
      </c>
      <c r="C229" s="88" t="s">
        <v>2938</v>
      </c>
      <c r="D229" s="87">
        <v>9311</v>
      </c>
      <c r="E229" s="87"/>
      <c r="F229" s="87" t="s">
        <v>625</v>
      </c>
      <c r="G229" s="101">
        <v>44880</v>
      </c>
      <c r="H229" s="87" t="s">
        <v>131</v>
      </c>
      <c r="I229" s="90">
        <v>3.8000000000020555</v>
      </c>
      <c r="J229" s="88" t="s">
        <v>156</v>
      </c>
      <c r="K229" s="88" t="s">
        <v>133</v>
      </c>
      <c r="L229" s="89">
        <v>7.2695999999999997E-2</v>
      </c>
      <c r="M229" s="89">
        <v>9.9000000000061678E-2</v>
      </c>
      <c r="N229" s="90">
        <v>104518.34667200001</v>
      </c>
      <c r="O229" s="102">
        <v>93.07</v>
      </c>
      <c r="P229" s="90">
        <v>97.27522195600001</v>
      </c>
      <c r="Q229" s="91">
        <f t="shared" si="3"/>
        <v>5.9190380265724228E-3</v>
      </c>
      <c r="R229" s="91">
        <f>P229/'סכום נכסי הקרן'!$C$42</f>
        <v>5.8772036175846684E-4</v>
      </c>
    </row>
    <row r="230" spans="2:18">
      <c r="B230" s="86" t="s">
        <v>3280</v>
      </c>
      <c r="C230" s="88" t="s">
        <v>2938</v>
      </c>
      <c r="D230" s="87">
        <v>8811</v>
      </c>
      <c r="E230" s="87"/>
      <c r="F230" s="87" t="s">
        <v>934</v>
      </c>
      <c r="G230" s="101">
        <v>44550</v>
      </c>
      <c r="H230" s="87" t="s">
        <v>2937</v>
      </c>
      <c r="I230" s="90">
        <v>4.8699999999984636</v>
      </c>
      <c r="J230" s="88" t="s">
        <v>330</v>
      </c>
      <c r="K230" s="88" t="s">
        <v>133</v>
      </c>
      <c r="L230" s="89">
        <v>7.85E-2</v>
      </c>
      <c r="M230" s="89">
        <v>7.8899999999953896E-2</v>
      </c>
      <c r="N230" s="90">
        <v>158448.32032600002</v>
      </c>
      <c r="O230" s="102">
        <v>102.65</v>
      </c>
      <c r="P230" s="90">
        <v>162.64671817500002</v>
      </c>
      <c r="Q230" s="91">
        <f t="shared" si="3"/>
        <v>9.8967865651387738E-3</v>
      </c>
      <c r="R230" s="91">
        <f>P230/'סכום נכסי הקרן'!$C$42</f>
        <v>9.8268383379147167E-4</v>
      </c>
    </row>
    <row r="231" spans="2:18">
      <c r="B231" s="86" t="s">
        <v>3281</v>
      </c>
      <c r="C231" s="88" t="s">
        <v>2947</v>
      </c>
      <c r="D231" s="87" t="s">
        <v>3096</v>
      </c>
      <c r="E231" s="87"/>
      <c r="F231" s="87" t="s">
        <v>934</v>
      </c>
      <c r="G231" s="101">
        <v>42732</v>
      </c>
      <c r="H231" s="87" t="s">
        <v>2937</v>
      </c>
      <c r="I231" s="90">
        <v>2.0099999999889322</v>
      </c>
      <c r="J231" s="88" t="s">
        <v>129</v>
      </c>
      <c r="K231" s="88" t="s">
        <v>133</v>
      </c>
      <c r="L231" s="89">
        <v>2.1613000000000004E-2</v>
      </c>
      <c r="M231" s="89">
        <v>3.0299999999667968E-2</v>
      </c>
      <c r="N231" s="90">
        <v>24463.078420000005</v>
      </c>
      <c r="O231" s="102">
        <v>110.8</v>
      </c>
      <c r="P231" s="90">
        <v>27.105091030000001</v>
      </c>
      <c r="Q231" s="91">
        <f t="shared" si="3"/>
        <v>1.6493004209524836E-3</v>
      </c>
      <c r="R231" s="91">
        <f>P231/'סכום נכסי הקרן'!$C$42</f>
        <v>1.637643542242793E-4</v>
      </c>
    </row>
    <row r="232" spans="2:18">
      <c r="B232" s="86" t="s">
        <v>3282</v>
      </c>
      <c r="C232" s="88" t="s">
        <v>2947</v>
      </c>
      <c r="D232" s="87" t="s">
        <v>3097</v>
      </c>
      <c r="E232" s="87"/>
      <c r="F232" s="87" t="s">
        <v>625</v>
      </c>
      <c r="G232" s="101">
        <v>45169</v>
      </c>
      <c r="H232" s="87" t="s">
        <v>131</v>
      </c>
      <c r="I232" s="90">
        <v>2.0700000000234566</v>
      </c>
      <c r="J232" s="88" t="s">
        <v>129</v>
      </c>
      <c r="K232" s="88" t="s">
        <v>133</v>
      </c>
      <c r="L232" s="89">
        <v>6.9500000000000006E-2</v>
      </c>
      <c r="M232" s="89">
        <v>7.2500000000635889E-2</v>
      </c>
      <c r="N232" s="90">
        <v>35444.401284</v>
      </c>
      <c r="O232" s="102">
        <v>99.83</v>
      </c>
      <c r="P232" s="90">
        <v>35.384147731000006</v>
      </c>
      <c r="Q232" s="91">
        <f t="shared" si="3"/>
        <v>2.1530674692511144E-3</v>
      </c>
      <c r="R232" s="91">
        <f>P232/'סכום נכסי הקרן'!$C$42</f>
        <v>2.1378500800938699E-4</v>
      </c>
    </row>
    <row r="233" spans="2:18">
      <c r="B233" s="86" t="s">
        <v>3282</v>
      </c>
      <c r="C233" s="88" t="s">
        <v>2947</v>
      </c>
      <c r="D233" s="87" t="s">
        <v>3098</v>
      </c>
      <c r="E233" s="87"/>
      <c r="F233" s="87" t="s">
        <v>625</v>
      </c>
      <c r="G233" s="101">
        <v>45195</v>
      </c>
      <c r="H233" s="87" t="s">
        <v>131</v>
      </c>
      <c r="I233" s="90">
        <v>2.069999999953902</v>
      </c>
      <c r="J233" s="88" t="s">
        <v>129</v>
      </c>
      <c r="K233" s="88" t="s">
        <v>133</v>
      </c>
      <c r="L233" s="89">
        <v>6.9500000000000006E-2</v>
      </c>
      <c r="M233" s="89">
        <v>7.2499999998123912E-2</v>
      </c>
      <c r="N233" s="90">
        <v>18687.603572000004</v>
      </c>
      <c r="O233" s="102">
        <v>99.83</v>
      </c>
      <c r="P233" s="90">
        <v>18.655835698000004</v>
      </c>
      <c r="Q233" s="91">
        <f t="shared" si="3"/>
        <v>1.1351770645550115E-3</v>
      </c>
      <c r="R233" s="91">
        <f>P233/'סכום נכסי הקרן'!$C$42</f>
        <v>1.1271538923133539E-4</v>
      </c>
    </row>
    <row r="234" spans="2:18">
      <c r="B234" s="86" t="s">
        <v>3282</v>
      </c>
      <c r="C234" s="88" t="s">
        <v>2947</v>
      </c>
      <c r="D234" s="87" t="s">
        <v>3099</v>
      </c>
      <c r="E234" s="87"/>
      <c r="F234" s="87" t="s">
        <v>625</v>
      </c>
      <c r="G234" s="101">
        <v>45195</v>
      </c>
      <c r="H234" s="87" t="s">
        <v>131</v>
      </c>
      <c r="I234" s="90">
        <v>1.9499999999978235</v>
      </c>
      <c r="J234" s="88" t="s">
        <v>129</v>
      </c>
      <c r="K234" s="88" t="s">
        <v>133</v>
      </c>
      <c r="L234" s="89">
        <v>6.7500000000000004E-2</v>
      </c>
      <c r="M234" s="89">
        <v>7.1699999999954273E-2</v>
      </c>
      <c r="N234" s="90">
        <v>553585.57688200008</v>
      </c>
      <c r="O234" s="102">
        <v>99.6</v>
      </c>
      <c r="P234" s="90">
        <v>551.37132175600016</v>
      </c>
      <c r="Q234" s="91">
        <f t="shared" si="3"/>
        <v>3.3550042391180201E-2</v>
      </c>
      <c r="R234" s="91">
        <f>P234/'סכום נכסי הקרן'!$C$42</f>
        <v>3.3312918353684893E-3</v>
      </c>
    </row>
    <row r="235" spans="2:18">
      <c r="B235" s="86" t="s">
        <v>3254</v>
      </c>
      <c r="C235" s="88" t="s">
        <v>2947</v>
      </c>
      <c r="D235" s="87" t="s">
        <v>3100</v>
      </c>
      <c r="E235" s="87"/>
      <c r="F235" s="87" t="s">
        <v>656</v>
      </c>
      <c r="G235" s="101">
        <v>44858</v>
      </c>
      <c r="H235" s="87" t="s">
        <v>131</v>
      </c>
      <c r="I235" s="90">
        <v>5.6400000004834219</v>
      </c>
      <c r="J235" s="88" t="s">
        <v>691</v>
      </c>
      <c r="K235" s="88" t="s">
        <v>133</v>
      </c>
      <c r="L235" s="89">
        <v>3.49E-2</v>
      </c>
      <c r="M235" s="89">
        <v>4.5400000002585754E-2</v>
      </c>
      <c r="N235" s="90">
        <v>3617.2892360000005</v>
      </c>
      <c r="O235" s="102">
        <v>98.36</v>
      </c>
      <c r="P235" s="90">
        <v>3.5579660020000006</v>
      </c>
      <c r="Q235" s="91">
        <f t="shared" si="3"/>
        <v>2.1649640720034232E-4</v>
      </c>
      <c r="R235" s="91">
        <f>P235/'סכום נכסי הקרן'!$C$42</f>
        <v>2.14966260037486E-5</v>
      </c>
    </row>
    <row r="236" spans="2:18">
      <c r="B236" s="86" t="s">
        <v>3254</v>
      </c>
      <c r="C236" s="88" t="s">
        <v>2947</v>
      </c>
      <c r="D236" s="87" t="s">
        <v>3101</v>
      </c>
      <c r="E236" s="87"/>
      <c r="F236" s="87" t="s">
        <v>656</v>
      </c>
      <c r="G236" s="101">
        <v>44858</v>
      </c>
      <c r="H236" s="87" t="s">
        <v>131</v>
      </c>
      <c r="I236" s="90">
        <v>5.6799999991444645</v>
      </c>
      <c r="J236" s="88" t="s">
        <v>691</v>
      </c>
      <c r="K236" s="88" t="s">
        <v>133</v>
      </c>
      <c r="L236" s="89">
        <v>3.49E-2</v>
      </c>
      <c r="M236" s="89">
        <v>4.5299999992632893E-2</v>
      </c>
      <c r="N236" s="90">
        <v>2994.9393330000003</v>
      </c>
      <c r="O236" s="102">
        <v>98.35</v>
      </c>
      <c r="P236" s="90">
        <v>2.9455230890000004</v>
      </c>
      <c r="Q236" s="91">
        <f t="shared" si="3"/>
        <v>1.79230258449826E-4</v>
      </c>
      <c r="R236" s="91">
        <f>P236/'סכום נכסי הקרן'!$C$42</f>
        <v>1.7796349991553206E-5</v>
      </c>
    </row>
    <row r="237" spans="2:18">
      <c r="B237" s="86" t="s">
        <v>3254</v>
      </c>
      <c r="C237" s="88" t="s">
        <v>2947</v>
      </c>
      <c r="D237" s="87" t="s">
        <v>3102</v>
      </c>
      <c r="E237" s="87"/>
      <c r="F237" s="87" t="s">
        <v>656</v>
      </c>
      <c r="G237" s="101">
        <v>44858</v>
      </c>
      <c r="H237" s="87" t="s">
        <v>131</v>
      </c>
      <c r="I237" s="90">
        <v>5.5699999997883305</v>
      </c>
      <c r="J237" s="88" t="s">
        <v>691</v>
      </c>
      <c r="K237" s="88" t="s">
        <v>133</v>
      </c>
      <c r="L237" s="89">
        <v>3.49E-2</v>
      </c>
      <c r="M237" s="89">
        <v>4.5499999998100407E-2</v>
      </c>
      <c r="N237" s="90">
        <v>3745.6770100000008</v>
      </c>
      <c r="O237" s="102">
        <v>98.38</v>
      </c>
      <c r="P237" s="90">
        <v>3.6849973540000005</v>
      </c>
      <c r="Q237" s="91">
        <f t="shared" si="3"/>
        <v>2.2422605703239319E-4</v>
      </c>
      <c r="R237" s="91">
        <f>P237/'סכום נכסי הקרן'!$C$42</f>
        <v>2.2264127846981373E-5</v>
      </c>
    </row>
    <row r="238" spans="2:18">
      <c r="B238" s="86" t="s">
        <v>3254</v>
      </c>
      <c r="C238" s="88" t="s">
        <v>2947</v>
      </c>
      <c r="D238" s="87" t="s">
        <v>3103</v>
      </c>
      <c r="E238" s="87"/>
      <c r="F238" s="87" t="s">
        <v>656</v>
      </c>
      <c r="G238" s="101">
        <v>44858</v>
      </c>
      <c r="H238" s="87" t="s">
        <v>131</v>
      </c>
      <c r="I238" s="90">
        <v>5.5999999994200724</v>
      </c>
      <c r="J238" s="88" t="s">
        <v>691</v>
      </c>
      <c r="K238" s="88" t="s">
        <v>133</v>
      </c>
      <c r="L238" s="89">
        <v>3.49E-2</v>
      </c>
      <c r="M238" s="89">
        <v>4.5399999995895897E-2</v>
      </c>
      <c r="N238" s="90">
        <v>4557.607484000001</v>
      </c>
      <c r="O238" s="102">
        <v>98.37</v>
      </c>
      <c r="P238" s="90">
        <v>4.483318896000001</v>
      </c>
      <c r="Q238" s="91">
        <f t="shared" si="3"/>
        <v>2.7280261609352087E-4</v>
      </c>
      <c r="R238" s="91">
        <f>P238/'סכום נכסי הקרן'!$C$42</f>
        <v>2.708745095053639E-5</v>
      </c>
    </row>
    <row r="239" spans="2:18">
      <c r="B239" s="86" t="s">
        <v>3254</v>
      </c>
      <c r="C239" s="88" t="s">
        <v>2947</v>
      </c>
      <c r="D239" s="87" t="s">
        <v>3104</v>
      </c>
      <c r="E239" s="87"/>
      <c r="F239" s="87" t="s">
        <v>656</v>
      </c>
      <c r="G239" s="101">
        <v>44858</v>
      </c>
      <c r="H239" s="87" t="s">
        <v>131</v>
      </c>
      <c r="I239" s="90">
        <v>5.7699999999774922</v>
      </c>
      <c r="J239" s="88" t="s">
        <v>691</v>
      </c>
      <c r="K239" s="88" t="s">
        <v>133</v>
      </c>
      <c r="L239" s="89">
        <v>3.49E-2</v>
      </c>
      <c r="M239" s="89">
        <v>4.5200000001650531E-2</v>
      </c>
      <c r="N239" s="90">
        <v>2710.8074499999998</v>
      </c>
      <c r="O239" s="102">
        <v>98.34</v>
      </c>
      <c r="P239" s="90">
        <v>2.6658082780000005</v>
      </c>
      <c r="Q239" s="91">
        <f t="shared" si="3"/>
        <v>1.6221007006461311E-4</v>
      </c>
      <c r="R239" s="91">
        <f>P239/'סכום נכסי הקרן'!$C$42</f>
        <v>1.6106360633477204E-5</v>
      </c>
    </row>
    <row r="240" spans="2:18">
      <c r="B240" s="86" t="s">
        <v>3283</v>
      </c>
      <c r="C240" s="88" t="s">
        <v>2938</v>
      </c>
      <c r="D240" s="87">
        <v>9637</v>
      </c>
      <c r="E240" s="87"/>
      <c r="F240" s="87" t="s">
        <v>656</v>
      </c>
      <c r="G240" s="101">
        <v>45104</v>
      </c>
      <c r="H240" s="87" t="s">
        <v>131</v>
      </c>
      <c r="I240" s="90">
        <v>2.5199999999750835</v>
      </c>
      <c r="J240" s="88" t="s">
        <v>330</v>
      </c>
      <c r="K240" s="88" t="s">
        <v>133</v>
      </c>
      <c r="L240" s="89">
        <v>5.2159000000000004E-2</v>
      </c>
      <c r="M240" s="89">
        <v>6.0599999999598558E-2</v>
      </c>
      <c r="N240" s="90">
        <v>29190.850000000006</v>
      </c>
      <c r="O240" s="102">
        <v>98.99</v>
      </c>
      <c r="P240" s="90">
        <v>28.896022386000006</v>
      </c>
      <c r="Q240" s="91">
        <f t="shared" si="3"/>
        <v>1.7582756623961871E-3</v>
      </c>
      <c r="R240" s="91">
        <f>P240/'סכום נכסי הקרן'!$C$42</f>
        <v>1.7458485715676303E-4</v>
      </c>
    </row>
    <row r="241" spans="2:18">
      <c r="B241" s="86" t="s">
        <v>3284</v>
      </c>
      <c r="C241" s="88" t="s">
        <v>2938</v>
      </c>
      <c r="D241" s="87">
        <v>9577</v>
      </c>
      <c r="E241" s="87"/>
      <c r="F241" s="87" t="s">
        <v>656</v>
      </c>
      <c r="G241" s="101">
        <v>45063</v>
      </c>
      <c r="H241" s="87" t="s">
        <v>131</v>
      </c>
      <c r="I241" s="90">
        <v>3.570000000005181</v>
      </c>
      <c r="J241" s="88" t="s">
        <v>330</v>
      </c>
      <c r="K241" s="88" t="s">
        <v>133</v>
      </c>
      <c r="L241" s="89">
        <v>4.4344000000000001E-2</v>
      </c>
      <c r="M241" s="89">
        <v>4.540000000001352E-2</v>
      </c>
      <c r="N241" s="90">
        <v>43786.275000000009</v>
      </c>
      <c r="O241" s="102">
        <v>101.39</v>
      </c>
      <c r="P241" s="90">
        <v>44.394901461000003</v>
      </c>
      <c r="Q241" s="91">
        <f t="shared" si="3"/>
        <v>2.7013570840522401E-3</v>
      </c>
      <c r="R241" s="91">
        <f>P241/'סכום נכסי הקרן'!$C$42</f>
        <v>2.6822645091154225E-4</v>
      </c>
    </row>
    <row r="242" spans="2:18">
      <c r="B242" s="86" t="s">
        <v>3285</v>
      </c>
      <c r="C242" s="88" t="s">
        <v>2938</v>
      </c>
      <c r="D242" s="87" t="s">
        <v>3105</v>
      </c>
      <c r="E242" s="87"/>
      <c r="F242" s="87" t="s">
        <v>656</v>
      </c>
      <c r="G242" s="101">
        <v>42372</v>
      </c>
      <c r="H242" s="87" t="s">
        <v>131</v>
      </c>
      <c r="I242" s="90">
        <v>9.6199999999977397</v>
      </c>
      <c r="J242" s="88" t="s">
        <v>129</v>
      </c>
      <c r="K242" s="88" t="s">
        <v>133</v>
      </c>
      <c r="L242" s="89">
        <v>6.7000000000000004E-2</v>
      </c>
      <c r="M242" s="89">
        <v>3.400000000011303E-2</v>
      </c>
      <c r="N242" s="90">
        <v>35331.002945</v>
      </c>
      <c r="O242" s="102">
        <v>150.24</v>
      </c>
      <c r="P242" s="90">
        <v>53.081298726000014</v>
      </c>
      <c r="Q242" s="91">
        <f t="shared" si="3"/>
        <v>3.2299101388960122E-3</v>
      </c>
      <c r="R242" s="91">
        <f>P242/'סכום נכסי הקרן'!$C$42</f>
        <v>3.207081871677983E-4</v>
      </c>
    </row>
    <row r="243" spans="2:18">
      <c r="B243" s="86" t="s">
        <v>3286</v>
      </c>
      <c r="C243" s="88" t="s">
        <v>2947</v>
      </c>
      <c r="D243" s="87" t="s">
        <v>3106</v>
      </c>
      <c r="E243" s="87"/>
      <c r="F243" s="87" t="s">
        <v>681</v>
      </c>
      <c r="G243" s="101">
        <v>44871</v>
      </c>
      <c r="H243" s="87"/>
      <c r="I243" s="90">
        <v>4.9399999999583333</v>
      </c>
      <c r="J243" s="88" t="s">
        <v>330</v>
      </c>
      <c r="K243" s="88" t="s">
        <v>133</v>
      </c>
      <c r="L243" s="89">
        <v>0.05</v>
      </c>
      <c r="M243" s="89">
        <v>6.9899999999299245E-2</v>
      </c>
      <c r="N243" s="90">
        <v>44300.180404999999</v>
      </c>
      <c r="O243" s="102">
        <v>95.35</v>
      </c>
      <c r="P243" s="90">
        <v>42.240225504000009</v>
      </c>
      <c r="Q243" s="91">
        <f t="shared" si="3"/>
        <v>2.570248579049876E-3</v>
      </c>
      <c r="R243" s="91">
        <f>P243/'סכום נכסי הקרן'!$C$42</f>
        <v>2.5520826490839843E-4</v>
      </c>
    </row>
    <row r="244" spans="2:18">
      <c r="B244" s="86" t="s">
        <v>3286</v>
      </c>
      <c r="C244" s="88" t="s">
        <v>2947</v>
      </c>
      <c r="D244" s="87" t="s">
        <v>3107</v>
      </c>
      <c r="E244" s="87"/>
      <c r="F244" s="87" t="s">
        <v>681</v>
      </c>
      <c r="G244" s="101">
        <v>44969</v>
      </c>
      <c r="H244" s="87"/>
      <c r="I244" s="90">
        <v>4.9400000000132307</v>
      </c>
      <c r="J244" s="88" t="s">
        <v>330</v>
      </c>
      <c r="K244" s="88" t="s">
        <v>133</v>
      </c>
      <c r="L244" s="89">
        <v>0.05</v>
      </c>
      <c r="M244" s="89">
        <v>6.6500000000165385E-2</v>
      </c>
      <c r="N244" s="90">
        <v>31470.231149000003</v>
      </c>
      <c r="O244" s="102">
        <v>96.06</v>
      </c>
      <c r="P244" s="90">
        <v>30.230303790000004</v>
      </c>
      <c r="Q244" s="91">
        <f t="shared" si="3"/>
        <v>1.8394645017493034E-3</v>
      </c>
      <c r="R244" s="91">
        <f>P244/'סכום נכסי הקרן'!$C$42</f>
        <v>1.8264635867460259E-4</v>
      </c>
    </row>
    <row r="245" spans="2:18">
      <c r="B245" s="86" t="s">
        <v>3286</v>
      </c>
      <c r="C245" s="88" t="s">
        <v>2947</v>
      </c>
      <c r="D245" s="87" t="s">
        <v>3108</v>
      </c>
      <c r="E245" s="87"/>
      <c r="F245" s="87" t="s">
        <v>681</v>
      </c>
      <c r="G245" s="101">
        <v>45018</v>
      </c>
      <c r="H245" s="87"/>
      <c r="I245" s="90">
        <v>4.9399999999113797</v>
      </c>
      <c r="J245" s="88" t="s">
        <v>330</v>
      </c>
      <c r="K245" s="88" t="s">
        <v>133</v>
      </c>
      <c r="L245" s="89">
        <v>0.05</v>
      </c>
      <c r="M245" s="89">
        <v>4.2999999999438314E-2</v>
      </c>
      <c r="N245" s="90">
        <v>15058.247795000001</v>
      </c>
      <c r="O245" s="102">
        <v>106.41</v>
      </c>
      <c r="P245" s="90">
        <v>16.023481543000003</v>
      </c>
      <c r="Q245" s="91">
        <f t="shared" si="3"/>
        <v>9.7500262311401859E-4</v>
      </c>
      <c r="R245" s="91">
        <f>P245/'סכום נכסי הקרן'!$C$42</f>
        <v>9.6811152724398495E-5</v>
      </c>
    </row>
    <row r="246" spans="2:18">
      <c r="B246" s="86" t="s">
        <v>3286</v>
      </c>
      <c r="C246" s="88" t="s">
        <v>2947</v>
      </c>
      <c r="D246" s="87" t="s">
        <v>3109</v>
      </c>
      <c r="E246" s="87"/>
      <c r="F246" s="87" t="s">
        <v>681</v>
      </c>
      <c r="G246" s="101">
        <v>45109</v>
      </c>
      <c r="H246" s="87"/>
      <c r="I246" s="90">
        <v>4.940000000115611</v>
      </c>
      <c r="J246" s="88" t="s">
        <v>330</v>
      </c>
      <c r="K246" s="88" t="s">
        <v>133</v>
      </c>
      <c r="L246" s="89">
        <v>0.05</v>
      </c>
      <c r="M246" s="89">
        <v>5.2200000001126845E-2</v>
      </c>
      <c r="N246" s="90">
        <v>13605.194071000002</v>
      </c>
      <c r="O246" s="102">
        <v>100.45</v>
      </c>
      <c r="P246" s="90">
        <v>13.666417593000002</v>
      </c>
      <c r="Q246" s="91">
        <f t="shared" si="3"/>
        <v>8.3157914002575958E-4</v>
      </c>
      <c r="R246" s="91">
        <f>P246/'סכום נכסי הקרן'!$C$42</f>
        <v>8.2570172857928035E-5</v>
      </c>
    </row>
    <row r="247" spans="2:18">
      <c r="B247" s="86" t="s">
        <v>3287</v>
      </c>
      <c r="C247" s="88" t="s">
        <v>2947</v>
      </c>
      <c r="D247" s="87" t="s">
        <v>3110</v>
      </c>
      <c r="E247" s="87"/>
      <c r="F247" s="87" t="s">
        <v>681</v>
      </c>
      <c r="G247" s="101">
        <v>41816</v>
      </c>
      <c r="H247" s="87"/>
      <c r="I247" s="90">
        <v>5.6699999999763868</v>
      </c>
      <c r="J247" s="88" t="s">
        <v>691</v>
      </c>
      <c r="K247" s="88" t="s">
        <v>133</v>
      </c>
      <c r="L247" s="89">
        <v>4.4999999999999998E-2</v>
      </c>
      <c r="M247" s="89">
        <v>8.7099999998983615E-2</v>
      </c>
      <c r="N247" s="90">
        <v>11024.898718</v>
      </c>
      <c r="O247" s="102">
        <v>88.35</v>
      </c>
      <c r="P247" s="90">
        <v>9.740498469000002</v>
      </c>
      <c r="Q247" s="91">
        <f t="shared" ref="Q247:Q310" si="4">IFERROR(P247/$P$10,0)</f>
        <v>5.9269338765281852E-4</v>
      </c>
      <c r="R247" s="91">
        <f>P247/'סכום נכסי הקרן'!$C$42</f>
        <v>5.8850436614761903E-5</v>
      </c>
    </row>
    <row r="248" spans="2:18">
      <c r="B248" s="86" t="s">
        <v>3287</v>
      </c>
      <c r="C248" s="88" t="s">
        <v>2947</v>
      </c>
      <c r="D248" s="87" t="s">
        <v>3111</v>
      </c>
      <c r="E248" s="87"/>
      <c r="F248" s="87" t="s">
        <v>681</v>
      </c>
      <c r="G248" s="101">
        <v>42625</v>
      </c>
      <c r="H248" s="87"/>
      <c r="I248" s="90">
        <v>5.6700000002164233</v>
      </c>
      <c r="J248" s="88" t="s">
        <v>691</v>
      </c>
      <c r="K248" s="88" t="s">
        <v>133</v>
      </c>
      <c r="L248" s="89">
        <v>4.4999999999999998E-2</v>
      </c>
      <c r="M248" s="89">
        <v>8.7100000002457684E-2</v>
      </c>
      <c r="N248" s="90">
        <v>3069.9776470000006</v>
      </c>
      <c r="O248" s="102">
        <v>88.8</v>
      </c>
      <c r="P248" s="90">
        <v>2.7261404230000004</v>
      </c>
      <c r="Q248" s="91">
        <f t="shared" si="4"/>
        <v>1.6588118233039863E-4</v>
      </c>
      <c r="R248" s="91">
        <f>P248/'סכום נכסי הקרן'!$C$42</f>
        <v>1.6470877201746798E-5</v>
      </c>
    </row>
    <row r="249" spans="2:18">
      <c r="B249" s="86" t="s">
        <v>3287</v>
      </c>
      <c r="C249" s="88" t="s">
        <v>2947</v>
      </c>
      <c r="D249" s="87" t="s">
        <v>3112</v>
      </c>
      <c r="E249" s="87"/>
      <c r="F249" s="87" t="s">
        <v>681</v>
      </c>
      <c r="G249" s="101">
        <v>42716</v>
      </c>
      <c r="H249" s="87"/>
      <c r="I249" s="90">
        <v>5.6700000003145172</v>
      </c>
      <c r="J249" s="88" t="s">
        <v>691</v>
      </c>
      <c r="K249" s="88" t="s">
        <v>133</v>
      </c>
      <c r="L249" s="89">
        <v>4.4999999999999998E-2</v>
      </c>
      <c r="M249" s="89">
        <v>8.7100000007016135E-2</v>
      </c>
      <c r="N249" s="90">
        <v>2322.6184600000006</v>
      </c>
      <c r="O249" s="102">
        <v>88.98</v>
      </c>
      <c r="P249" s="90">
        <v>2.0666661050000004</v>
      </c>
      <c r="Q249" s="91">
        <f t="shared" si="4"/>
        <v>1.257532495711648E-4</v>
      </c>
      <c r="R249" s="91">
        <f>P249/'סכום נכסי הקרן'!$C$42</f>
        <v>1.2486445432259876E-5</v>
      </c>
    </row>
    <row r="250" spans="2:18">
      <c r="B250" s="86" t="s">
        <v>3287</v>
      </c>
      <c r="C250" s="88" t="s">
        <v>2947</v>
      </c>
      <c r="D250" s="87" t="s">
        <v>3113</v>
      </c>
      <c r="E250" s="87"/>
      <c r="F250" s="87" t="s">
        <v>681</v>
      </c>
      <c r="G250" s="101">
        <v>42803</v>
      </c>
      <c r="H250" s="87"/>
      <c r="I250" s="90">
        <v>5.6700000001711048</v>
      </c>
      <c r="J250" s="88" t="s">
        <v>691</v>
      </c>
      <c r="K250" s="88" t="s">
        <v>133</v>
      </c>
      <c r="L250" s="89">
        <v>4.4999999999999998E-2</v>
      </c>
      <c r="M250" s="89">
        <v>8.7100000001981218E-2</v>
      </c>
      <c r="N250" s="90">
        <v>14885.082296000002</v>
      </c>
      <c r="O250" s="102">
        <v>89.52</v>
      </c>
      <c r="P250" s="90">
        <v>13.325126716000003</v>
      </c>
      <c r="Q250" s="91">
        <f t="shared" si="4"/>
        <v>8.1081214881808096E-4</v>
      </c>
      <c r="R250" s="91">
        <f>P250/'סכום נכסי הקרן'!$C$42</f>
        <v>8.0508151372271267E-5</v>
      </c>
    </row>
    <row r="251" spans="2:18">
      <c r="B251" s="86" t="s">
        <v>3287</v>
      </c>
      <c r="C251" s="88" t="s">
        <v>2947</v>
      </c>
      <c r="D251" s="87" t="s">
        <v>3114</v>
      </c>
      <c r="E251" s="87"/>
      <c r="F251" s="87" t="s">
        <v>681</v>
      </c>
      <c r="G251" s="101">
        <v>42898</v>
      </c>
      <c r="H251" s="87"/>
      <c r="I251" s="90">
        <v>5.6700000000962492</v>
      </c>
      <c r="J251" s="88" t="s">
        <v>691</v>
      </c>
      <c r="K251" s="88" t="s">
        <v>133</v>
      </c>
      <c r="L251" s="89">
        <v>4.4999999999999998E-2</v>
      </c>
      <c r="M251" s="89">
        <v>8.710000000449164E-2</v>
      </c>
      <c r="N251" s="90">
        <v>2799.50254</v>
      </c>
      <c r="O251" s="102">
        <v>89.07</v>
      </c>
      <c r="P251" s="90">
        <v>2.4935169280000005</v>
      </c>
      <c r="Q251" s="91">
        <f t="shared" si="4"/>
        <v>1.5172642344018515E-4</v>
      </c>
      <c r="R251" s="91">
        <f>P251/'סכום נכסי הקרן'!$C$42</f>
        <v>1.5065405573044069E-5</v>
      </c>
    </row>
    <row r="252" spans="2:18">
      <c r="B252" s="86" t="s">
        <v>3287</v>
      </c>
      <c r="C252" s="88" t="s">
        <v>2947</v>
      </c>
      <c r="D252" s="87" t="s">
        <v>3115</v>
      </c>
      <c r="E252" s="87"/>
      <c r="F252" s="87" t="s">
        <v>681</v>
      </c>
      <c r="G252" s="101">
        <v>42989</v>
      </c>
      <c r="H252" s="87"/>
      <c r="I252" s="90">
        <v>5.6699999998795363</v>
      </c>
      <c r="J252" s="88" t="s">
        <v>691</v>
      </c>
      <c r="K252" s="88" t="s">
        <v>133</v>
      </c>
      <c r="L252" s="89">
        <v>4.4999999999999998E-2</v>
      </c>
      <c r="M252" s="89">
        <v>8.7099999997020131E-2</v>
      </c>
      <c r="N252" s="90">
        <v>3527.7256130000005</v>
      </c>
      <c r="O252" s="102">
        <v>89.42</v>
      </c>
      <c r="P252" s="90">
        <v>3.1544925140000006</v>
      </c>
      <c r="Q252" s="91">
        <f t="shared" si="4"/>
        <v>1.9194570589979896E-4</v>
      </c>
      <c r="R252" s="91">
        <f>P252/'סכום נכסי הקרן'!$C$42</f>
        <v>1.9058907748686995E-5</v>
      </c>
    </row>
    <row r="253" spans="2:18">
      <c r="B253" s="86" t="s">
        <v>3287</v>
      </c>
      <c r="C253" s="88" t="s">
        <v>2947</v>
      </c>
      <c r="D253" s="87" t="s">
        <v>3116</v>
      </c>
      <c r="E253" s="87"/>
      <c r="F253" s="87" t="s">
        <v>681</v>
      </c>
      <c r="G253" s="101">
        <v>43080</v>
      </c>
      <c r="H253" s="87"/>
      <c r="I253" s="90">
        <v>5.6699999993097778</v>
      </c>
      <c r="J253" s="88" t="s">
        <v>691</v>
      </c>
      <c r="K253" s="88" t="s">
        <v>133</v>
      </c>
      <c r="L253" s="89">
        <v>4.4999999999999998E-2</v>
      </c>
      <c r="M253" s="89">
        <v>8.7099999982383908E-2</v>
      </c>
      <c r="N253" s="90">
        <v>1093.0113230000002</v>
      </c>
      <c r="O253" s="102">
        <v>88.81</v>
      </c>
      <c r="P253" s="90">
        <v>0.97070340100000019</v>
      </c>
      <c r="Q253" s="91">
        <f t="shared" si="4"/>
        <v>5.9065713010051742E-5</v>
      </c>
      <c r="R253" s="91">
        <f>P253/'סכום נכסי הקרן'!$C$42</f>
        <v>5.8648250039865904E-6</v>
      </c>
    </row>
    <row r="254" spans="2:18">
      <c r="B254" s="86" t="s">
        <v>3287</v>
      </c>
      <c r="C254" s="88" t="s">
        <v>2947</v>
      </c>
      <c r="D254" s="87" t="s">
        <v>3117</v>
      </c>
      <c r="E254" s="87"/>
      <c r="F254" s="87" t="s">
        <v>681</v>
      </c>
      <c r="G254" s="101">
        <v>43171</v>
      </c>
      <c r="H254" s="87"/>
      <c r="I254" s="90">
        <v>5.5499999993153288</v>
      </c>
      <c r="J254" s="88" t="s">
        <v>691</v>
      </c>
      <c r="K254" s="88" t="s">
        <v>133</v>
      </c>
      <c r="L254" s="89">
        <v>4.4999999999999998E-2</v>
      </c>
      <c r="M254" s="89">
        <v>8.7999999986306573E-2</v>
      </c>
      <c r="N254" s="90">
        <v>816.68200800000011</v>
      </c>
      <c r="O254" s="102">
        <v>89.42</v>
      </c>
      <c r="P254" s="90">
        <v>0.73027711000000006</v>
      </c>
      <c r="Q254" s="91">
        <f t="shared" si="4"/>
        <v>4.4436166755606102E-5</v>
      </c>
      <c r="R254" s="91">
        <f>P254/'סכום נכסי הקרן'!$C$42</f>
        <v>4.4122102077265367E-6</v>
      </c>
    </row>
    <row r="255" spans="2:18">
      <c r="B255" s="86" t="s">
        <v>3287</v>
      </c>
      <c r="C255" s="88" t="s">
        <v>2947</v>
      </c>
      <c r="D255" s="87" t="s">
        <v>3118</v>
      </c>
      <c r="E255" s="87"/>
      <c r="F255" s="87" t="s">
        <v>681</v>
      </c>
      <c r="G255" s="101">
        <v>43341</v>
      </c>
      <c r="H255" s="87"/>
      <c r="I255" s="90">
        <v>5.7099999998198783</v>
      </c>
      <c r="J255" s="88" t="s">
        <v>691</v>
      </c>
      <c r="K255" s="88" t="s">
        <v>133</v>
      </c>
      <c r="L255" s="89">
        <v>4.4999999999999998E-2</v>
      </c>
      <c r="M255" s="89">
        <v>8.4499999992631358E-2</v>
      </c>
      <c r="N255" s="90">
        <v>2048.8573810000003</v>
      </c>
      <c r="O255" s="102">
        <v>89.42</v>
      </c>
      <c r="P255" s="90">
        <v>1.8320884230000001</v>
      </c>
      <c r="Q255" s="91">
        <f t="shared" si="4"/>
        <v>1.1147958160080276E-4</v>
      </c>
      <c r="R255" s="91">
        <f>P255/'סכום נכסי הקרן'!$C$42</f>
        <v>1.1069166937764505E-5</v>
      </c>
    </row>
    <row r="256" spans="2:18">
      <c r="B256" s="86" t="s">
        <v>3287</v>
      </c>
      <c r="C256" s="88" t="s">
        <v>2947</v>
      </c>
      <c r="D256" s="87" t="s">
        <v>3119</v>
      </c>
      <c r="E256" s="87"/>
      <c r="F256" s="87" t="s">
        <v>681</v>
      </c>
      <c r="G256" s="101">
        <v>43990</v>
      </c>
      <c r="H256" s="87"/>
      <c r="I256" s="90">
        <v>5.6699999999462865</v>
      </c>
      <c r="J256" s="88" t="s">
        <v>691</v>
      </c>
      <c r="K256" s="88" t="s">
        <v>133</v>
      </c>
      <c r="L256" s="89">
        <v>4.4999999999999998E-2</v>
      </c>
      <c r="M256" s="89">
        <v>8.7099999998388564E-2</v>
      </c>
      <c r="N256" s="90">
        <v>2113.1658269999998</v>
      </c>
      <c r="O256" s="102">
        <v>88.1</v>
      </c>
      <c r="P256" s="90">
        <v>1.8616992300000001</v>
      </c>
      <c r="Q256" s="91">
        <f t="shared" si="4"/>
        <v>1.1328135073693257E-4</v>
      </c>
      <c r="R256" s="91">
        <f>P256/'סכום נכסי הקרן'!$C$42</f>
        <v>1.1248070402100695E-5</v>
      </c>
    </row>
    <row r="257" spans="2:18">
      <c r="B257" s="86" t="s">
        <v>3287</v>
      </c>
      <c r="C257" s="88" t="s">
        <v>2947</v>
      </c>
      <c r="D257" s="87" t="s">
        <v>3120</v>
      </c>
      <c r="E257" s="87"/>
      <c r="F257" s="87" t="s">
        <v>681</v>
      </c>
      <c r="G257" s="101">
        <v>41893</v>
      </c>
      <c r="H257" s="87"/>
      <c r="I257" s="90">
        <v>5.6699999997373443</v>
      </c>
      <c r="J257" s="88" t="s">
        <v>691</v>
      </c>
      <c r="K257" s="88" t="s">
        <v>133</v>
      </c>
      <c r="L257" s="89">
        <v>4.4999999999999998E-2</v>
      </c>
      <c r="M257" s="89">
        <v>8.7099999992120314E-2</v>
      </c>
      <c r="N257" s="90">
        <v>2162.9740110000002</v>
      </c>
      <c r="O257" s="102">
        <v>88.01</v>
      </c>
      <c r="P257" s="90">
        <v>1.9036335500000006</v>
      </c>
      <c r="Q257" s="91">
        <f t="shared" si="4"/>
        <v>1.1583298546679965E-4</v>
      </c>
      <c r="R257" s="91">
        <f>P257/'סכום נכסי הקרן'!$C$42</f>
        <v>1.1501430437934314E-5</v>
      </c>
    </row>
    <row r="258" spans="2:18">
      <c r="B258" s="86" t="s">
        <v>3287</v>
      </c>
      <c r="C258" s="88" t="s">
        <v>2947</v>
      </c>
      <c r="D258" s="87" t="s">
        <v>3121</v>
      </c>
      <c r="E258" s="87"/>
      <c r="F258" s="87" t="s">
        <v>681</v>
      </c>
      <c r="G258" s="101">
        <v>42151</v>
      </c>
      <c r="H258" s="87"/>
      <c r="I258" s="90">
        <v>5.6699999998735988</v>
      </c>
      <c r="J258" s="88" t="s">
        <v>691</v>
      </c>
      <c r="K258" s="88" t="s">
        <v>133</v>
      </c>
      <c r="L258" s="89">
        <v>4.4999999999999998E-2</v>
      </c>
      <c r="M258" s="89">
        <v>8.7099999997770253E-2</v>
      </c>
      <c r="N258" s="90">
        <v>7921.1793380000008</v>
      </c>
      <c r="O258" s="102">
        <v>88.89</v>
      </c>
      <c r="P258" s="90">
        <v>7.0411369670000017</v>
      </c>
      <c r="Q258" s="91">
        <f t="shared" si="4"/>
        <v>4.2844165883095344E-4</v>
      </c>
      <c r="R258" s="91">
        <f>P258/'סכום נכסי הקרן'!$C$42</f>
        <v>4.254135310334192E-5</v>
      </c>
    </row>
    <row r="259" spans="2:18">
      <c r="B259" s="86" t="s">
        <v>3287</v>
      </c>
      <c r="C259" s="88" t="s">
        <v>2947</v>
      </c>
      <c r="D259" s="87" t="s">
        <v>3122</v>
      </c>
      <c r="E259" s="87"/>
      <c r="F259" s="87" t="s">
        <v>681</v>
      </c>
      <c r="G259" s="101">
        <v>42166</v>
      </c>
      <c r="H259" s="87"/>
      <c r="I259" s="90">
        <v>5.6699999997750918</v>
      </c>
      <c r="J259" s="88" t="s">
        <v>691</v>
      </c>
      <c r="K259" s="88" t="s">
        <v>133</v>
      </c>
      <c r="L259" s="89">
        <v>4.4999999999999998E-2</v>
      </c>
      <c r="M259" s="89">
        <v>8.7099999996422581E-2</v>
      </c>
      <c r="N259" s="90">
        <v>7452.9590850000013</v>
      </c>
      <c r="O259" s="102">
        <v>88.89</v>
      </c>
      <c r="P259" s="90">
        <v>6.6249359470000018</v>
      </c>
      <c r="Q259" s="91">
        <f t="shared" si="4"/>
        <v>4.0311650804186001E-4</v>
      </c>
      <c r="R259" s="91">
        <f>P259/'סכום נכסי הקרן'!$C$42</f>
        <v>4.0026737262637021E-5</v>
      </c>
    </row>
    <row r="260" spans="2:18">
      <c r="B260" s="86" t="s">
        <v>3287</v>
      </c>
      <c r="C260" s="88" t="s">
        <v>2947</v>
      </c>
      <c r="D260" s="87" t="s">
        <v>3123</v>
      </c>
      <c r="E260" s="87"/>
      <c r="F260" s="87" t="s">
        <v>681</v>
      </c>
      <c r="G260" s="101">
        <v>42257</v>
      </c>
      <c r="H260" s="87"/>
      <c r="I260" s="90">
        <v>5.6700000006894449</v>
      </c>
      <c r="J260" s="88" t="s">
        <v>691</v>
      </c>
      <c r="K260" s="88" t="s">
        <v>133</v>
      </c>
      <c r="L260" s="89">
        <v>4.4999999999999998E-2</v>
      </c>
      <c r="M260" s="89">
        <v>8.7100000012387102E-2</v>
      </c>
      <c r="N260" s="90">
        <v>3960.5357240000008</v>
      </c>
      <c r="O260" s="102">
        <v>88.26</v>
      </c>
      <c r="P260" s="90">
        <v>3.4955690770000007</v>
      </c>
      <c r="Q260" s="91">
        <f t="shared" si="4"/>
        <v>2.1269965645138753E-4</v>
      </c>
      <c r="R260" s="91">
        <f>P260/'סכום נכסי הקרן'!$C$42</f>
        <v>2.1119634385572664E-5</v>
      </c>
    </row>
    <row r="261" spans="2:18">
      <c r="B261" s="86" t="s">
        <v>3287</v>
      </c>
      <c r="C261" s="88" t="s">
        <v>2947</v>
      </c>
      <c r="D261" s="87" t="s">
        <v>3124</v>
      </c>
      <c r="E261" s="87"/>
      <c r="F261" s="87" t="s">
        <v>681</v>
      </c>
      <c r="G261" s="101">
        <v>42348</v>
      </c>
      <c r="H261" s="87"/>
      <c r="I261" s="90">
        <v>5.6699999997189403</v>
      </c>
      <c r="J261" s="88" t="s">
        <v>691</v>
      </c>
      <c r="K261" s="88" t="s">
        <v>133</v>
      </c>
      <c r="L261" s="89">
        <v>4.4999999999999998E-2</v>
      </c>
      <c r="M261" s="89">
        <v>8.7099999996334707E-2</v>
      </c>
      <c r="N261" s="90">
        <v>6858.4102380000004</v>
      </c>
      <c r="O261" s="102">
        <v>88.71</v>
      </c>
      <c r="P261" s="90">
        <v>6.0840957130000008</v>
      </c>
      <c r="Q261" s="91">
        <f t="shared" si="4"/>
        <v>3.7020726510233386E-4</v>
      </c>
      <c r="R261" s="91">
        <f>P261/'סכום נכסי הקרן'!$C$42</f>
        <v>3.6759072470016023E-5</v>
      </c>
    </row>
    <row r="262" spans="2:18">
      <c r="B262" s="86" t="s">
        <v>3287</v>
      </c>
      <c r="C262" s="88" t="s">
        <v>2947</v>
      </c>
      <c r="D262" s="87" t="s">
        <v>3125</v>
      </c>
      <c r="E262" s="87"/>
      <c r="F262" s="87" t="s">
        <v>681</v>
      </c>
      <c r="G262" s="101">
        <v>42439</v>
      </c>
      <c r="H262" s="87"/>
      <c r="I262" s="90">
        <v>5.6700000002041291</v>
      </c>
      <c r="J262" s="88" t="s">
        <v>691</v>
      </c>
      <c r="K262" s="88" t="s">
        <v>133</v>
      </c>
      <c r="L262" s="89">
        <v>4.4999999999999998E-2</v>
      </c>
      <c r="M262" s="89">
        <v>8.7100000003246886E-2</v>
      </c>
      <c r="N262" s="90">
        <v>8145.6332600000014</v>
      </c>
      <c r="O262" s="102">
        <v>89.61</v>
      </c>
      <c r="P262" s="90">
        <v>7.299302753000001</v>
      </c>
      <c r="Q262" s="91">
        <f t="shared" si="4"/>
        <v>4.4415062431843542E-4</v>
      </c>
      <c r="R262" s="91">
        <f>P262/'סכום נכסי הקרן'!$C$42</f>
        <v>4.4101146914043373E-5</v>
      </c>
    </row>
    <row r="263" spans="2:18">
      <c r="B263" s="86" t="s">
        <v>3287</v>
      </c>
      <c r="C263" s="88" t="s">
        <v>2947</v>
      </c>
      <c r="D263" s="87" t="s">
        <v>3126</v>
      </c>
      <c r="E263" s="87"/>
      <c r="F263" s="87" t="s">
        <v>681</v>
      </c>
      <c r="G263" s="101">
        <v>42549</v>
      </c>
      <c r="H263" s="87"/>
      <c r="I263" s="90">
        <v>5.689999999608224</v>
      </c>
      <c r="J263" s="88" t="s">
        <v>691</v>
      </c>
      <c r="K263" s="88" t="s">
        <v>133</v>
      </c>
      <c r="L263" s="89">
        <v>4.4999999999999998E-2</v>
      </c>
      <c r="M263" s="89">
        <v>8.5899999993754861E-2</v>
      </c>
      <c r="N263" s="90">
        <v>5729.5433630000007</v>
      </c>
      <c r="O263" s="102">
        <v>89.99</v>
      </c>
      <c r="P263" s="90">
        <v>5.156016558000001</v>
      </c>
      <c r="Q263" s="91">
        <f t="shared" si="4"/>
        <v>3.1373516768991191E-4</v>
      </c>
      <c r="R263" s="91">
        <f>P263/'סכום נכסי הקרן'!$C$42</f>
        <v>3.1151775917520739E-5</v>
      </c>
    </row>
    <row r="264" spans="2:18">
      <c r="B264" s="86" t="s">
        <v>3287</v>
      </c>
      <c r="C264" s="88" t="s">
        <v>2947</v>
      </c>
      <c r="D264" s="87" t="s">
        <v>3127</v>
      </c>
      <c r="E264" s="87"/>
      <c r="F264" s="87" t="s">
        <v>681</v>
      </c>
      <c r="G264" s="101">
        <v>42604</v>
      </c>
      <c r="H264" s="87"/>
      <c r="I264" s="90">
        <v>5.6699999997775512</v>
      </c>
      <c r="J264" s="88" t="s">
        <v>691</v>
      </c>
      <c r="K264" s="88" t="s">
        <v>133</v>
      </c>
      <c r="L264" s="89">
        <v>4.4999999999999998E-2</v>
      </c>
      <c r="M264" s="89">
        <v>8.7099999995130156E-2</v>
      </c>
      <c r="N264" s="90">
        <v>7492.3752150000018</v>
      </c>
      <c r="O264" s="102">
        <v>88.8</v>
      </c>
      <c r="P264" s="90">
        <v>6.6532298440000019</v>
      </c>
      <c r="Q264" s="91">
        <f t="shared" si="4"/>
        <v>4.0483814536013493E-4</v>
      </c>
      <c r="R264" s="91">
        <f>P264/'סכום נכסי הקרן'!$C$42</f>
        <v>4.0197684180526539E-5</v>
      </c>
    </row>
    <row r="265" spans="2:18">
      <c r="B265" s="92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90"/>
      <c r="O265" s="102"/>
      <c r="P265" s="87"/>
      <c r="Q265" s="91"/>
      <c r="R265" s="87"/>
    </row>
    <row r="266" spans="2:18">
      <c r="B266" s="79" t="s">
        <v>39</v>
      </c>
      <c r="C266" s="81"/>
      <c r="D266" s="80"/>
      <c r="E266" s="80"/>
      <c r="F266" s="80"/>
      <c r="G266" s="99"/>
      <c r="H266" s="80"/>
      <c r="I266" s="83">
        <v>2.0967385603471587</v>
      </c>
      <c r="J266" s="81"/>
      <c r="K266" s="81"/>
      <c r="L266" s="82"/>
      <c r="M266" s="82">
        <v>0.42530185359553324</v>
      </c>
      <c r="N266" s="83"/>
      <c r="O266" s="100"/>
      <c r="P266" s="83">
        <v>6310.5665574020013</v>
      </c>
      <c r="Q266" s="84">
        <f t="shared" si="4"/>
        <v>0.38398764527491003</v>
      </c>
      <c r="R266" s="84">
        <f>P266/'סכום נכסי הקרן'!$C$42</f>
        <v>3.8127370829282622E-2</v>
      </c>
    </row>
    <row r="267" spans="2:18">
      <c r="B267" s="85" t="s">
        <v>37</v>
      </c>
      <c r="C267" s="81"/>
      <c r="D267" s="80"/>
      <c r="E267" s="80"/>
      <c r="F267" s="80"/>
      <c r="G267" s="99"/>
      <c r="H267" s="80"/>
      <c r="I267" s="83">
        <v>2.0967385603471587</v>
      </c>
      <c r="J267" s="81"/>
      <c r="K267" s="81"/>
      <c r="L267" s="82"/>
      <c r="M267" s="82">
        <v>0.42530185359553324</v>
      </c>
      <c r="N267" s="83"/>
      <c r="O267" s="100"/>
      <c r="P267" s="83">
        <v>6310.5665574020013</v>
      </c>
      <c r="Q267" s="84">
        <f t="shared" si="4"/>
        <v>0.38398764527491003</v>
      </c>
      <c r="R267" s="84">
        <f>P267/'סכום נכסי הקרן'!$C$42</f>
        <v>3.8127370829282622E-2</v>
      </c>
    </row>
    <row r="268" spans="2:18">
      <c r="B268" s="86" t="s">
        <v>3288</v>
      </c>
      <c r="C268" s="88" t="s">
        <v>2947</v>
      </c>
      <c r="D268" s="87">
        <v>9645</v>
      </c>
      <c r="E268" s="87"/>
      <c r="F268" s="87" t="s">
        <v>2977</v>
      </c>
      <c r="G268" s="101">
        <v>45114</v>
      </c>
      <c r="H268" s="87" t="s">
        <v>2937</v>
      </c>
      <c r="I268" s="90">
        <v>2.5599999999330736</v>
      </c>
      <c r="J268" s="88" t="s">
        <v>1037</v>
      </c>
      <c r="K268" s="88" t="s">
        <v>2889</v>
      </c>
      <c r="L268" s="89">
        <v>7.5800000000000006E-2</v>
      </c>
      <c r="M268" s="89">
        <v>8.3199999997824889E-2</v>
      </c>
      <c r="N268" s="90">
        <v>32989.507504000008</v>
      </c>
      <c r="O268" s="102">
        <v>100.65</v>
      </c>
      <c r="P268" s="90">
        <v>11.953418680000002</v>
      </c>
      <c r="Q268" s="91">
        <f t="shared" si="4"/>
        <v>7.2734596017127941E-4</v>
      </c>
      <c r="R268" s="91">
        <f>P268/'סכום נכסי הקרן'!$C$42</f>
        <v>7.2220524503534094E-5</v>
      </c>
    </row>
    <row r="269" spans="2:18">
      <c r="B269" s="86" t="s">
        <v>3288</v>
      </c>
      <c r="C269" s="88" t="s">
        <v>2947</v>
      </c>
      <c r="D269" s="87">
        <v>9722</v>
      </c>
      <c r="E269" s="87"/>
      <c r="F269" s="87" t="s">
        <v>2977</v>
      </c>
      <c r="G269" s="101">
        <v>45169</v>
      </c>
      <c r="H269" s="87" t="s">
        <v>2937</v>
      </c>
      <c r="I269" s="90">
        <v>2.5799999999722418</v>
      </c>
      <c r="J269" s="88" t="s">
        <v>1037</v>
      </c>
      <c r="K269" s="88" t="s">
        <v>2889</v>
      </c>
      <c r="L269" s="89">
        <v>7.7300000000000008E-2</v>
      </c>
      <c r="M269" s="89">
        <v>8.1800000000118958E-2</v>
      </c>
      <c r="N269" s="90">
        <v>13958.253851000001</v>
      </c>
      <c r="O269" s="102">
        <v>100.37</v>
      </c>
      <c r="P269" s="90">
        <v>5.0435637330000009</v>
      </c>
      <c r="Q269" s="91">
        <f t="shared" si="4"/>
        <v>3.0689259736227424E-4</v>
      </c>
      <c r="R269" s="91">
        <f>P269/'סכום נכסי הקרן'!$C$42</f>
        <v>3.0472355057194602E-5</v>
      </c>
    </row>
    <row r="270" spans="2:18">
      <c r="B270" s="86" t="s">
        <v>3288</v>
      </c>
      <c r="C270" s="88" t="s">
        <v>2947</v>
      </c>
      <c r="D270" s="87">
        <v>9788</v>
      </c>
      <c r="E270" s="87"/>
      <c r="F270" s="87" t="s">
        <v>2977</v>
      </c>
      <c r="G270" s="101">
        <v>45198</v>
      </c>
      <c r="H270" s="87" t="s">
        <v>2937</v>
      </c>
      <c r="I270" s="90">
        <v>2.6000000002297474</v>
      </c>
      <c r="J270" s="88" t="s">
        <v>1037</v>
      </c>
      <c r="K270" s="88" t="s">
        <v>2889</v>
      </c>
      <c r="L270" s="89">
        <v>7.7300000000000008E-2</v>
      </c>
      <c r="M270" s="89">
        <v>8.1700000011085294E-2</v>
      </c>
      <c r="N270" s="90">
        <v>9695.7333290000024</v>
      </c>
      <c r="O270" s="102">
        <v>99.76</v>
      </c>
      <c r="P270" s="90">
        <v>3.4820870420000007</v>
      </c>
      <c r="Q270" s="91">
        <f t="shared" si="4"/>
        <v>2.1187929669033064E-4</v>
      </c>
      <c r="R270" s="91">
        <f>P270/'סכום נכסי הקרן'!$C$42</f>
        <v>2.1038178221010792E-5</v>
      </c>
    </row>
    <row r="271" spans="2:18">
      <c r="B271" s="86" t="s">
        <v>3289</v>
      </c>
      <c r="C271" s="88" t="s">
        <v>2947</v>
      </c>
      <c r="D271" s="87">
        <v>8763</v>
      </c>
      <c r="E271" s="87"/>
      <c r="F271" s="87" t="s">
        <v>2977</v>
      </c>
      <c r="G271" s="101">
        <v>44529</v>
      </c>
      <c r="H271" s="87" t="s">
        <v>2937</v>
      </c>
      <c r="I271" s="90">
        <v>2.56</v>
      </c>
      <c r="J271" s="88" t="s">
        <v>1037</v>
      </c>
      <c r="K271" s="88" t="s">
        <v>2889</v>
      </c>
      <c r="L271" s="89">
        <v>7.6299999999999993E-2</v>
      </c>
      <c r="M271" s="89">
        <v>8.0699999999914007E-2</v>
      </c>
      <c r="N271" s="90">
        <v>318939.93670200004</v>
      </c>
      <c r="O271" s="102">
        <v>101.27</v>
      </c>
      <c r="P271" s="90">
        <v>116.27656550000002</v>
      </c>
      <c r="Q271" s="91">
        <f t="shared" si="4"/>
        <v>7.0752386779960224E-3</v>
      </c>
      <c r="R271" s="91">
        <f>P271/'סכום נכסי הקרן'!$C$42</f>
        <v>7.0252325068559699E-4</v>
      </c>
    </row>
    <row r="272" spans="2:18">
      <c r="B272" s="86" t="s">
        <v>3289</v>
      </c>
      <c r="C272" s="88" t="s">
        <v>2947</v>
      </c>
      <c r="D272" s="87">
        <v>9327</v>
      </c>
      <c r="E272" s="87"/>
      <c r="F272" s="87" t="s">
        <v>2977</v>
      </c>
      <c r="G272" s="101">
        <v>44880</v>
      </c>
      <c r="H272" s="87" t="s">
        <v>2937</v>
      </c>
      <c r="I272" s="90">
        <v>2.5899999999679735</v>
      </c>
      <c r="J272" s="88" t="s">
        <v>1037</v>
      </c>
      <c r="K272" s="88" t="s">
        <v>138</v>
      </c>
      <c r="L272" s="89">
        <v>6.9459999999999994E-2</v>
      </c>
      <c r="M272" s="89">
        <v>7.3200000000640544E-2</v>
      </c>
      <c r="N272" s="90">
        <v>8742.6697559999993</v>
      </c>
      <c r="O272" s="102">
        <v>101.26</v>
      </c>
      <c r="P272" s="90">
        <v>3.1223920900000004</v>
      </c>
      <c r="Q272" s="91">
        <f t="shared" si="4"/>
        <v>1.89992447644464E-4</v>
      </c>
      <c r="R272" s="91">
        <f>P272/'סכום נכסי הקרן'!$C$42</f>
        <v>1.8864962441480049E-5</v>
      </c>
    </row>
    <row r="273" spans="2:18">
      <c r="B273" s="86" t="s">
        <v>3289</v>
      </c>
      <c r="C273" s="88" t="s">
        <v>2947</v>
      </c>
      <c r="D273" s="87">
        <v>9474</v>
      </c>
      <c r="E273" s="87"/>
      <c r="F273" s="87" t="s">
        <v>2977</v>
      </c>
      <c r="G273" s="101">
        <v>44977</v>
      </c>
      <c r="H273" s="87" t="s">
        <v>2937</v>
      </c>
      <c r="I273" s="90">
        <v>2.5899999992637053</v>
      </c>
      <c r="J273" s="88" t="s">
        <v>1037</v>
      </c>
      <c r="K273" s="88" t="s">
        <v>138</v>
      </c>
      <c r="L273" s="89">
        <v>6.9459999999999994E-2</v>
      </c>
      <c r="M273" s="89">
        <v>7.3199999985770495E-2</v>
      </c>
      <c r="N273" s="90">
        <v>3384.5013450000006</v>
      </c>
      <c r="O273" s="102">
        <v>101.26</v>
      </c>
      <c r="P273" s="90">
        <v>1.2087543709999999</v>
      </c>
      <c r="Q273" s="91">
        <f t="shared" si="4"/>
        <v>7.3550724869801497E-5</v>
      </c>
      <c r="R273" s="91">
        <f>P273/'סכום נכסי הקרן'!$C$42</f>
        <v>7.3030885143863657E-6</v>
      </c>
    </row>
    <row r="274" spans="2:18">
      <c r="B274" s="86" t="s">
        <v>3289</v>
      </c>
      <c r="C274" s="88" t="s">
        <v>2947</v>
      </c>
      <c r="D274" s="87">
        <v>9571</v>
      </c>
      <c r="E274" s="87"/>
      <c r="F274" s="87" t="s">
        <v>2977</v>
      </c>
      <c r="G274" s="101">
        <v>45069</v>
      </c>
      <c r="H274" s="87" t="s">
        <v>2937</v>
      </c>
      <c r="I274" s="90">
        <v>2.5900000000756309</v>
      </c>
      <c r="J274" s="88" t="s">
        <v>1037</v>
      </c>
      <c r="K274" s="88" t="s">
        <v>138</v>
      </c>
      <c r="L274" s="89">
        <v>6.9459999999999994E-2</v>
      </c>
      <c r="M274" s="89">
        <v>7.3200000006050453E-2</v>
      </c>
      <c r="N274" s="90">
        <v>5553.2837980000013</v>
      </c>
      <c r="O274" s="102">
        <v>101.26</v>
      </c>
      <c r="P274" s="90">
        <v>1.9833220150000002</v>
      </c>
      <c r="Q274" s="91">
        <f t="shared" si="4"/>
        <v>1.2068189812029671E-4</v>
      </c>
      <c r="R274" s="91">
        <f>P274/'סכום נכסי הקרן'!$C$42</f>
        <v>1.1982894602559517E-5</v>
      </c>
    </row>
    <row r="275" spans="2:18">
      <c r="B275" s="86" t="s">
        <v>3290</v>
      </c>
      <c r="C275" s="88" t="s">
        <v>2947</v>
      </c>
      <c r="D275" s="87">
        <v>9382</v>
      </c>
      <c r="E275" s="87"/>
      <c r="F275" s="87" t="s">
        <v>2977</v>
      </c>
      <c r="G275" s="101">
        <v>44341</v>
      </c>
      <c r="H275" s="87" t="s">
        <v>2937</v>
      </c>
      <c r="I275" s="90">
        <v>0.47999999999872284</v>
      </c>
      <c r="J275" s="88" t="s">
        <v>1037</v>
      </c>
      <c r="K275" s="88" t="s">
        <v>132</v>
      </c>
      <c r="L275" s="89">
        <v>7.9393000000000005E-2</v>
      </c>
      <c r="M275" s="89">
        <v>8.9699999999881055E-2</v>
      </c>
      <c r="N275" s="90">
        <v>32779.557842000009</v>
      </c>
      <c r="O275" s="102">
        <v>99.95</v>
      </c>
      <c r="P275" s="90">
        <v>125.28635511700003</v>
      </c>
      <c r="Q275" s="91">
        <f t="shared" si="4"/>
        <v>7.6234696280992522E-3</v>
      </c>
      <c r="R275" s="91">
        <f>P275/'סכום נכסי הקרן'!$C$42</f>
        <v>7.5695886858083124E-4</v>
      </c>
    </row>
    <row r="276" spans="2:18">
      <c r="B276" s="86" t="s">
        <v>3290</v>
      </c>
      <c r="C276" s="88" t="s">
        <v>2947</v>
      </c>
      <c r="D276" s="87">
        <v>9410</v>
      </c>
      <c r="E276" s="87"/>
      <c r="F276" s="87" t="s">
        <v>2977</v>
      </c>
      <c r="G276" s="101">
        <v>44946</v>
      </c>
      <c r="H276" s="87" t="s">
        <v>2937</v>
      </c>
      <c r="I276" s="90">
        <v>0.48000000125919212</v>
      </c>
      <c r="J276" s="88" t="s">
        <v>1037</v>
      </c>
      <c r="K276" s="88" t="s">
        <v>132</v>
      </c>
      <c r="L276" s="89">
        <v>7.9393000000000005E-2</v>
      </c>
      <c r="M276" s="89">
        <v>8.970000010474187E-2</v>
      </c>
      <c r="N276" s="90">
        <v>91.423955000000021</v>
      </c>
      <c r="O276" s="102">
        <v>99.95</v>
      </c>
      <c r="P276" s="90">
        <v>0.34943042200000002</v>
      </c>
      <c r="Q276" s="91">
        <f t="shared" si="4"/>
        <v>2.1262269197337721E-5</v>
      </c>
      <c r="R276" s="91">
        <f>P276/'סכום נכסי הקרן'!$C$42</f>
        <v>2.1111992334506985E-6</v>
      </c>
    </row>
    <row r="277" spans="2:18">
      <c r="B277" s="86" t="s">
        <v>3290</v>
      </c>
      <c r="C277" s="88" t="s">
        <v>2947</v>
      </c>
      <c r="D277" s="87">
        <v>9460</v>
      </c>
      <c r="E277" s="87"/>
      <c r="F277" s="87" t="s">
        <v>2977</v>
      </c>
      <c r="G277" s="101">
        <v>44978</v>
      </c>
      <c r="H277" s="87" t="s">
        <v>2937</v>
      </c>
      <c r="I277" s="90">
        <v>0.48000000008382193</v>
      </c>
      <c r="J277" s="88" t="s">
        <v>1037</v>
      </c>
      <c r="K277" s="88" t="s">
        <v>132</v>
      </c>
      <c r="L277" s="89">
        <v>7.9393000000000005E-2</v>
      </c>
      <c r="M277" s="89">
        <v>8.9699999912196571E-2</v>
      </c>
      <c r="N277" s="90">
        <v>124.85380700000002</v>
      </c>
      <c r="O277" s="102">
        <v>99.95</v>
      </c>
      <c r="P277" s="90">
        <v>0.47720222700000003</v>
      </c>
      <c r="Q277" s="91">
        <f t="shared" si="4"/>
        <v>2.9036974382393826E-5</v>
      </c>
      <c r="R277" s="91">
        <f>P277/'סכום נכסי הקרן'!$C$42</f>
        <v>2.8831747678894602E-6</v>
      </c>
    </row>
    <row r="278" spans="2:18">
      <c r="B278" s="86" t="s">
        <v>3290</v>
      </c>
      <c r="C278" s="88" t="s">
        <v>2947</v>
      </c>
      <c r="D278" s="87">
        <v>9511</v>
      </c>
      <c r="E278" s="87"/>
      <c r="F278" s="87" t="s">
        <v>2977</v>
      </c>
      <c r="G278" s="101">
        <v>45005</v>
      </c>
      <c r="H278" s="87" t="s">
        <v>2937</v>
      </c>
      <c r="I278" s="90">
        <v>0.479999999838575</v>
      </c>
      <c r="J278" s="88" t="s">
        <v>1037</v>
      </c>
      <c r="K278" s="88" t="s">
        <v>132</v>
      </c>
      <c r="L278" s="89">
        <v>7.9328999999999997E-2</v>
      </c>
      <c r="M278" s="89">
        <v>8.9600000077483963E-2</v>
      </c>
      <c r="N278" s="90">
        <v>64.83187700000002</v>
      </c>
      <c r="O278" s="102">
        <v>99.95</v>
      </c>
      <c r="P278" s="90">
        <v>0.24779314800000002</v>
      </c>
      <c r="Q278" s="91">
        <f t="shared" si="4"/>
        <v>1.5077807444114718E-5</v>
      </c>
      <c r="R278" s="91">
        <f>P278/'סכום נכסי הקרן'!$C$42</f>
        <v>1.4971240944554492E-6</v>
      </c>
    </row>
    <row r="279" spans="2:18">
      <c r="B279" s="86" t="s">
        <v>3290</v>
      </c>
      <c r="C279" s="88" t="s">
        <v>2947</v>
      </c>
      <c r="D279" s="87">
        <v>9540</v>
      </c>
      <c r="E279" s="87"/>
      <c r="F279" s="87" t="s">
        <v>2977</v>
      </c>
      <c r="G279" s="101">
        <v>45036</v>
      </c>
      <c r="H279" s="87" t="s">
        <v>2937</v>
      </c>
      <c r="I279" s="90">
        <v>0.47999999946985067</v>
      </c>
      <c r="J279" s="88" t="s">
        <v>1037</v>
      </c>
      <c r="K279" s="88" t="s">
        <v>132</v>
      </c>
      <c r="L279" s="89">
        <v>7.9393000000000005E-2</v>
      </c>
      <c r="M279" s="89">
        <v>8.9699999953391049E-2</v>
      </c>
      <c r="N279" s="90">
        <v>236.88759600000006</v>
      </c>
      <c r="O279" s="102">
        <v>99.95</v>
      </c>
      <c r="P279" s="90">
        <v>0.90540522600000006</v>
      </c>
      <c r="Q279" s="91">
        <f t="shared" si="4"/>
        <v>5.5092425947642304E-5</v>
      </c>
      <c r="R279" s="91">
        <f>P279/'סכום נכסי הקרן'!$C$42</f>
        <v>5.4703045262998205E-6</v>
      </c>
    </row>
    <row r="280" spans="2:18">
      <c r="B280" s="86" t="s">
        <v>3290</v>
      </c>
      <c r="C280" s="88" t="s">
        <v>2947</v>
      </c>
      <c r="D280" s="87">
        <v>9562</v>
      </c>
      <c r="E280" s="87"/>
      <c r="F280" s="87" t="s">
        <v>2977</v>
      </c>
      <c r="G280" s="101">
        <v>45068</v>
      </c>
      <c r="H280" s="87" t="s">
        <v>2937</v>
      </c>
      <c r="I280" s="90">
        <v>0.48000000049049812</v>
      </c>
      <c r="J280" s="88" t="s">
        <v>1037</v>
      </c>
      <c r="K280" s="88" t="s">
        <v>132</v>
      </c>
      <c r="L280" s="89">
        <v>7.9393000000000005E-2</v>
      </c>
      <c r="M280" s="89">
        <v>8.9700000043122952E-2</v>
      </c>
      <c r="N280" s="90">
        <v>128.01864500000002</v>
      </c>
      <c r="O280" s="102">
        <v>99.95</v>
      </c>
      <c r="P280" s="90">
        <v>0.48929853700000009</v>
      </c>
      <c r="Q280" s="91">
        <f t="shared" si="4"/>
        <v>2.9773015045488836E-5</v>
      </c>
      <c r="R280" s="91">
        <f>P280/'סכום נכסי הקרן'!$C$42</f>
        <v>2.9562586174679096E-6</v>
      </c>
    </row>
    <row r="281" spans="2:18">
      <c r="B281" s="86" t="s">
        <v>3290</v>
      </c>
      <c r="C281" s="88" t="s">
        <v>2947</v>
      </c>
      <c r="D281" s="87">
        <v>9603</v>
      </c>
      <c r="E281" s="87"/>
      <c r="F281" s="87" t="s">
        <v>2977</v>
      </c>
      <c r="G281" s="101">
        <v>45097</v>
      </c>
      <c r="H281" s="87" t="s">
        <v>2937</v>
      </c>
      <c r="I281" s="90">
        <v>0.48000000188431763</v>
      </c>
      <c r="J281" s="88" t="s">
        <v>1037</v>
      </c>
      <c r="K281" s="88" t="s">
        <v>132</v>
      </c>
      <c r="L281" s="89">
        <v>7.9393000000000005E-2</v>
      </c>
      <c r="M281" s="89">
        <v>8.9700000119863538E-2</v>
      </c>
      <c r="N281" s="90">
        <v>99.971851000000001</v>
      </c>
      <c r="O281" s="102">
        <v>99.95</v>
      </c>
      <c r="P281" s="90">
        <v>0.38210118600000004</v>
      </c>
      <c r="Q281" s="91">
        <f t="shared" si="4"/>
        <v>2.3250231708085257E-5</v>
      </c>
      <c r="R281" s="91">
        <f>P281/'סכום נכסי הקרן'!$C$42</f>
        <v>2.308590438023747E-6</v>
      </c>
    </row>
    <row r="282" spans="2:18">
      <c r="B282" s="86" t="s">
        <v>3290</v>
      </c>
      <c r="C282" s="88" t="s">
        <v>2947</v>
      </c>
      <c r="D282" s="87">
        <v>9659</v>
      </c>
      <c r="E282" s="87"/>
      <c r="F282" s="87" t="s">
        <v>2977</v>
      </c>
      <c r="G282" s="101">
        <v>45159</v>
      </c>
      <c r="H282" s="87" t="s">
        <v>2937</v>
      </c>
      <c r="I282" s="90">
        <v>0.47999999936014753</v>
      </c>
      <c r="J282" s="88" t="s">
        <v>1037</v>
      </c>
      <c r="K282" s="88" t="s">
        <v>132</v>
      </c>
      <c r="L282" s="89">
        <v>7.9393000000000005E-2</v>
      </c>
      <c r="M282" s="89">
        <v>8.9699999958409576E-2</v>
      </c>
      <c r="N282" s="90">
        <v>245.34133300000002</v>
      </c>
      <c r="O282" s="102">
        <v>99.95</v>
      </c>
      <c r="P282" s="90">
        <v>0.93771617000000018</v>
      </c>
      <c r="Q282" s="91">
        <f t="shared" si="4"/>
        <v>5.7058494000377864E-5</v>
      </c>
      <c r="R282" s="91">
        <f>P282/'סכום נכסי הקרן'!$C$42</f>
        <v>5.6655217595745713E-6</v>
      </c>
    </row>
    <row r="283" spans="2:18">
      <c r="B283" s="86" t="s">
        <v>3290</v>
      </c>
      <c r="C283" s="88" t="s">
        <v>2947</v>
      </c>
      <c r="D283" s="87">
        <v>9749</v>
      </c>
      <c r="E283" s="87"/>
      <c r="F283" s="87" t="s">
        <v>2977</v>
      </c>
      <c r="G283" s="101">
        <v>45189</v>
      </c>
      <c r="H283" s="87" t="s">
        <v>2937</v>
      </c>
      <c r="I283" s="90">
        <v>0.48000000067643073</v>
      </c>
      <c r="J283" s="88" t="s">
        <v>1037</v>
      </c>
      <c r="K283" s="88" t="s">
        <v>132</v>
      </c>
      <c r="L283" s="89">
        <v>7.9393000000000005E-2</v>
      </c>
      <c r="M283" s="89">
        <v>8.9899999945251385E-2</v>
      </c>
      <c r="N283" s="90">
        <v>123.78542600000003</v>
      </c>
      <c r="O283" s="102">
        <v>99.94</v>
      </c>
      <c r="P283" s="90">
        <v>0.47307144100000004</v>
      </c>
      <c r="Q283" s="91">
        <f t="shared" si="4"/>
        <v>2.8785622815962113E-5</v>
      </c>
      <c r="R283" s="91">
        <f>P283/'סכום נכסי הקרן'!$C$42</f>
        <v>2.8582172607931006E-6</v>
      </c>
    </row>
    <row r="284" spans="2:18">
      <c r="B284" s="86" t="s">
        <v>3291</v>
      </c>
      <c r="C284" s="88" t="s">
        <v>2938</v>
      </c>
      <c r="D284" s="87">
        <v>6211</v>
      </c>
      <c r="E284" s="87"/>
      <c r="F284" s="87" t="s">
        <v>482</v>
      </c>
      <c r="G284" s="101">
        <v>43186</v>
      </c>
      <c r="H284" s="87" t="s">
        <v>326</v>
      </c>
      <c r="I284" s="90">
        <v>3.5699999999997676</v>
      </c>
      <c r="J284" s="88" t="s">
        <v>691</v>
      </c>
      <c r="K284" s="88" t="s">
        <v>132</v>
      </c>
      <c r="L284" s="89">
        <v>4.8000000000000001E-2</v>
      </c>
      <c r="M284" s="89">
        <v>6.3700000000004323E-2</v>
      </c>
      <c r="N284" s="90">
        <v>82699.964294000019</v>
      </c>
      <c r="O284" s="102">
        <v>95.14</v>
      </c>
      <c r="P284" s="90">
        <v>300.87517585100005</v>
      </c>
      <c r="Q284" s="91">
        <f t="shared" si="4"/>
        <v>1.8307761949073478E-2</v>
      </c>
      <c r="R284" s="91">
        <f>P284/'סכום נכסי הקרן'!$C$42</f>
        <v>1.8178366868726024E-3</v>
      </c>
    </row>
    <row r="285" spans="2:18">
      <c r="B285" s="86" t="s">
        <v>3291</v>
      </c>
      <c r="C285" s="88" t="s">
        <v>2938</v>
      </c>
      <c r="D285" s="87">
        <v>6831</v>
      </c>
      <c r="E285" s="87"/>
      <c r="F285" s="87" t="s">
        <v>482</v>
      </c>
      <c r="G285" s="101">
        <v>43552</v>
      </c>
      <c r="H285" s="87" t="s">
        <v>326</v>
      </c>
      <c r="I285" s="90">
        <v>3.5600000000054499</v>
      </c>
      <c r="J285" s="88" t="s">
        <v>691</v>
      </c>
      <c r="K285" s="88" t="s">
        <v>132</v>
      </c>
      <c r="L285" s="89">
        <v>4.5999999999999999E-2</v>
      </c>
      <c r="M285" s="89">
        <v>6.8200000000109007E-2</v>
      </c>
      <c r="N285" s="90">
        <v>41244.722660000007</v>
      </c>
      <c r="O285" s="102">
        <v>93.06</v>
      </c>
      <c r="P285" s="90">
        <v>146.77407002000004</v>
      </c>
      <c r="Q285" s="91">
        <f t="shared" si="4"/>
        <v>8.9309619067859426E-3</v>
      </c>
      <c r="R285" s="91">
        <f>P285/'סכום נכסי הקרן'!$C$42</f>
        <v>8.8678399076730407E-4</v>
      </c>
    </row>
    <row r="286" spans="2:18">
      <c r="B286" s="86" t="s">
        <v>3291</v>
      </c>
      <c r="C286" s="88" t="s">
        <v>2938</v>
      </c>
      <c r="D286" s="87">
        <v>7598</v>
      </c>
      <c r="E286" s="87"/>
      <c r="F286" s="87" t="s">
        <v>482</v>
      </c>
      <c r="G286" s="101">
        <v>43942</v>
      </c>
      <c r="H286" s="87" t="s">
        <v>326</v>
      </c>
      <c r="I286" s="90">
        <v>3.4899999999967575</v>
      </c>
      <c r="J286" s="88" t="s">
        <v>691</v>
      </c>
      <c r="K286" s="88" t="s">
        <v>132</v>
      </c>
      <c r="L286" s="89">
        <v>5.4400000000000004E-2</v>
      </c>
      <c r="M286" s="89">
        <v>7.9599999999937859E-2</v>
      </c>
      <c r="N286" s="90">
        <v>41911.714209000005</v>
      </c>
      <c r="O286" s="102">
        <v>92.39</v>
      </c>
      <c r="P286" s="90">
        <v>148.07381125200004</v>
      </c>
      <c r="Q286" s="91">
        <f t="shared" si="4"/>
        <v>9.0100490332115386E-3</v>
      </c>
      <c r="R286" s="91">
        <f>P286/'סכום נכסי הקרן'!$C$42</f>
        <v>8.9463680643509012E-4</v>
      </c>
    </row>
    <row r="287" spans="2:18">
      <c r="B287" s="86" t="s">
        <v>3292</v>
      </c>
      <c r="C287" s="88" t="s">
        <v>2947</v>
      </c>
      <c r="D287" s="87">
        <v>9459</v>
      </c>
      <c r="E287" s="87"/>
      <c r="F287" s="87" t="s">
        <v>309</v>
      </c>
      <c r="G287" s="101">
        <v>44195</v>
      </c>
      <c r="H287" s="87" t="s">
        <v>2937</v>
      </c>
      <c r="I287" s="90">
        <v>2.8100000000000009</v>
      </c>
      <c r="J287" s="88" t="s">
        <v>1037</v>
      </c>
      <c r="K287" s="88" t="s">
        <v>135</v>
      </c>
      <c r="L287" s="89">
        <v>7.5261999999999996E-2</v>
      </c>
      <c r="M287" s="89">
        <v>7.5500000000000012E-2</v>
      </c>
      <c r="N287" s="90">
        <v>1335.0300000000002</v>
      </c>
      <c r="O287" s="102">
        <v>100.65</v>
      </c>
      <c r="P287" s="90">
        <v>6.2857299999999992</v>
      </c>
      <c r="Q287" s="91">
        <f t="shared" si="4"/>
        <v>3.8247638141186691E-4</v>
      </c>
      <c r="R287" s="91">
        <f>P287/'סכום נכסי הקרן'!$C$42</f>
        <v>3.7977312569762613E-5</v>
      </c>
    </row>
    <row r="288" spans="2:18">
      <c r="B288" s="86" t="s">
        <v>3292</v>
      </c>
      <c r="C288" s="88" t="s">
        <v>2947</v>
      </c>
      <c r="D288" s="87">
        <v>9448</v>
      </c>
      <c r="E288" s="87"/>
      <c r="F288" s="87" t="s">
        <v>309</v>
      </c>
      <c r="G288" s="101">
        <v>43788</v>
      </c>
      <c r="H288" s="87" t="s">
        <v>2937</v>
      </c>
      <c r="I288" s="90">
        <v>2.89</v>
      </c>
      <c r="J288" s="88" t="s">
        <v>1037</v>
      </c>
      <c r="K288" s="88" t="s">
        <v>134</v>
      </c>
      <c r="L288" s="89">
        <v>5.8159999999999996E-2</v>
      </c>
      <c r="M288" s="89">
        <v>5.9000000000000004E-2</v>
      </c>
      <c r="N288" s="90">
        <v>6578.3300000000008</v>
      </c>
      <c r="O288" s="102">
        <v>100.39</v>
      </c>
      <c r="P288" s="90">
        <v>26.766630000000006</v>
      </c>
      <c r="Q288" s="91">
        <f t="shared" si="4"/>
        <v>1.6287056213025891E-3</v>
      </c>
      <c r="R288" s="91">
        <f>P288/'סכום נכסי הקרן'!$C$42</f>
        <v>1.617194301933404E-4</v>
      </c>
    </row>
    <row r="289" spans="2:18">
      <c r="B289" s="86" t="s">
        <v>3292</v>
      </c>
      <c r="C289" s="88" t="s">
        <v>2947</v>
      </c>
      <c r="D289" s="87">
        <v>9617</v>
      </c>
      <c r="E289" s="87"/>
      <c r="F289" s="87" t="s">
        <v>309</v>
      </c>
      <c r="G289" s="101">
        <v>45099</v>
      </c>
      <c r="H289" s="87" t="s">
        <v>2937</v>
      </c>
      <c r="I289" s="90">
        <v>2.89</v>
      </c>
      <c r="J289" s="88" t="s">
        <v>1037</v>
      </c>
      <c r="K289" s="88" t="s">
        <v>134</v>
      </c>
      <c r="L289" s="89">
        <v>5.8159999999999996E-2</v>
      </c>
      <c r="M289" s="89">
        <v>5.8999999999999997E-2</v>
      </c>
      <c r="N289" s="90">
        <v>127.94000000000001</v>
      </c>
      <c r="O289" s="102">
        <v>100.41</v>
      </c>
      <c r="P289" s="90">
        <v>0.52066000000000012</v>
      </c>
      <c r="Q289" s="91">
        <f t="shared" si="4"/>
        <v>3.1681308733576326E-5</v>
      </c>
      <c r="R289" s="91">
        <f>P289/'סכום נכסי הקרן'!$C$42</f>
        <v>3.1457392478793413E-6</v>
      </c>
    </row>
    <row r="290" spans="2:18">
      <c r="B290" s="86" t="s">
        <v>3293</v>
      </c>
      <c r="C290" s="88" t="s">
        <v>2947</v>
      </c>
      <c r="D290" s="87">
        <v>9047</v>
      </c>
      <c r="E290" s="87"/>
      <c r="F290" s="87" t="s">
        <v>309</v>
      </c>
      <c r="G290" s="101">
        <v>44677</v>
      </c>
      <c r="H290" s="87" t="s">
        <v>2937</v>
      </c>
      <c r="I290" s="90">
        <v>2.8099999999605827</v>
      </c>
      <c r="J290" s="88" t="s">
        <v>1037</v>
      </c>
      <c r="K290" s="88" t="s">
        <v>2889</v>
      </c>
      <c r="L290" s="89">
        <v>0.1149</v>
      </c>
      <c r="M290" s="89">
        <v>0.12179999999838903</v>
      </c>
      <c r="N290" s="90">
        <v>97250.473686000012</v>
      </c>
      <c r="O290" s="102">
        <v>100</v>
      </c>
      <c r="P290" s="90">
        <v>35.010171698000008</v>
      </c>
      <c r="Q290" s="91">
        <f t="shared" si="4"/>
        <v>2.1303116398030462E-3</v>
      </c>
      <c r="R290" s="91">
        <f>P290/'סכום נכסי הקרן'!$C$42</f>
        <v>2.115255083651387E-4</v>
      </c>
    </row>
    <row r="291" spans="2:18">
      <c r="B291" s="86" t="s">
        <v>3293</v>
      </c>
      <c r="C291" s="88" t="s">
        <v>2947</v>
      </c>
      <c r="D291" s="87">
        <v>9048</v>
      </c>
      <c r="E291" s="87"/>
      <c r="F291" s="87" t="s">
        <v>309</v>
      </c>
      <c r="G291" s="101">
        <v>44677</v>
      </c>
      <c r="H291" s="87" t="s">
        <v>2937</v>
      </c>
      <c r="I291" s="90">
        <v>2.9800000000104991</v>
      </c>
      <c r="J291" s="88" t="s">
        <v>1037</v>
      </c>
      <c r="K291" s="88" t="s">
        <v>2889</v>
      </c>
      <c r="L291" s="89">
        <v>7.5700000000000003E-2</v>
      </c>
      <c r="M291" s="89">
        <v>7.9100000000205534E-2</v>
      </c>
      <c r="N291" s="90">
        <v>312206.32351600006</v>
      </c>
      <c r="O291" s="102">
        <v>100</v>
      </c>
      <c r="P291" s="90">
        <v>112.39427145900001</v>
      </c>
      <c r="Q291" s="91">
        <f t="shared" si="4"/>
        <v>6.8390074405138947E-3</v>
      </c>
      <c r="R291" s="91">
        <f>P291/'סכום נכסי הקרן'!$C$42</f>
        <v>6.7906708978101085E-4</v>
      </c>
    </row>
    <row r="292" spans="2:18">
      <c r="B292" s="86" t="s">
        <v>3293</v>
      </c>
      <c r="C292" s="88" t="s">
        <v>2947</v>
      </c>
      <c r="D292" s="87">
        <v>9074</v>
      </c>
      <c r="E292" s="87"/>
      <c r="F292" s="87" t="s">
        <v>309</v>
      </c>
      <c r="G292" s="101">
        <v>44684</v>
      </c>
      <c r="H292" s="87" t="s">
        <v>2937</v>
      </c>
      <c r="I292" s="90">
        <v>2.9099999998030137</v>
      </c>
      <c r="J292" s="88" t="s">
        <v>1037</v>
      </c>
      <c r="K292" s="88" t="s">
        <v>2889</v>
      </c>
      <c r="L292" s="89">
        <v>7.7699999999999991E-2</v>
      </c>
      <c r="M292" s="89">
        <v>8.8699999995004983E-2</v>
      </c>
      <c r="N292" s="90">
        <v>15793.560654000003</v>
      </c>
      <c r="O292" s="102">
        <v>100</v>
      </c>
      <c r="P292" s="90">
        <v>5.6856818320000011</v>
      </c>
      <c r="Q292" s="91">
        <f t="shared" si="4"/>
        <v>3.4596443260568861E-4</v>
      </c>
      <c r="R292" s="91">
        <f>P292/'סכום נכסי הקרן'!$C$42</f>
        <v>3.4351923500704711E-5</v>
      </c>
    </row>
    <row r="293" spans="2:18">
      <c r="B293" s="86" t="s">
        <v>3293</v>
      </c>
      <c r="C293" s="88" t="s">
        <v>2947</v>
      </c>
      <c r="D293" s="87">
        <v>9220</v>
      </c>
      <c r="E293" s="87"/>
      <c r="F293" s="87" t="s">
        <v>309</v>
      </c>
      <c r="G293" s="101">
        <v>44811</v>
      </c>
      <c r="H293" s="87" t="s">
        <v>2937</v>
      </c>
      <c r="I293" s="90">
        <v>2.9500000001230013</v>
      </c>
      <c r="J293" s="88" t="s">
        <v>1037</v>
      </c>
      <c r="K293" s="88" t="s">
        <v>2889</v>
      </c>
      <c r="L293" s="89">
        <v>7.9600000000000004E-2</v>
      </c>
      <c r="M293" s="89">
        <v>7.9800000003537749E-2</v>
      </c>
      <c r="N293" s="90">
        <v>23371.357291000008</v>
      </c>
      <c r="O293" s="102">
        <v>101.46</v>
      </c>
      <c r="P293" s="90">
        <v>8.5365282010000012</v>
      </c>
      <c r="Q293" s="91">
        <f t="shared" si="4"/>
        <v>5.1943376761948656E-4</v>
      </c>
      <c r="R293" s="91">
        <f>P293/'סכום נכסי הקרן'!$C$42</f>
        <v>5.1576252837772294E-5</v>
      </c>
    </row>
    <row r="294" spans="2:18">
      <c r="B294" s="86" t="s">
        <v>3293</v>
      </c>
      <c r="C294" s="88" t="s">
        <v>2947</v>
      </c>
      <c r="D294" s="87">
        <v>9599</v>
      </c>
      <c r="E294" s="87"/>
      <c r="F294" s="87" t="s">
        <v>309</v>
      </c>
      <c r="G294" s="101">
        <v>45089</v>
      </c>
      <c r="H294" s="87" t="s">
        <v>2937</v>
      </c>
      <c r="I294" s="90">
        <v>2.9499999999317326</v>
      </c>
      <c r="J294" s="88" t="s">
        <v>1037</v>
      </c>
      <c r="K294" s="88" t="s">
        <v>2889</v>
      </c>
      <c r="L294" s="89">
        <v>0.08</v>
      </c>
      <c r="M294" s="89">
        <v>8.2999999999131144E-2</v>
      </c>
      <c r="N294" s="90">
        <v>22270.071285999999</v>
      </c>
      <c r="O294" s="102">
        <v>100.49</v>
      </c>
      <c r="P294" s="90">
        <v>8.0565102490000005</v>
      </c>
      <c r="Q294" s="91">
        <f t="shared" si="4"/>
        <v>4.9022546097989244E-4</v>
      </c>
      <c r="R294" s="91">
        <f>P294/'סכום נכסי הקרן'!$C$42</f>
        <v>4.8676065937889331E-5</v>
      </c>
    </row>
    <row r="295" spans="2:18">
      <c r="B295" s="86" t="s">
        <v>3293</v>
      </c>
      <c r="C295" s="88" t="s">
        <v>2947</v>
      </c>
      <c r="D295" s="87">
        <v>9748</v>
      </c>
      <c r="E295" s="87"/>
      <c r="F295" s="87" t="s">
        <v>309</v>
      </c>
      <c r="G295" s="101">
        <v>45180</v>
      </c>
      <c r="H295" s="87" t="s">
        <v>2937</v>
      </c>
      <c r="I295" s="90">
        <v>2.9500000000815452</v>
      </c>
      <c r="J295" s="88" t="s">
        <v>1037</v>
      </c>
      <c r="K295" s="88" t="s">
        <v>2889</v>
      </c>
      <c r="L295" s="89">
        <v>0.08</v>
      </c>
      <c r="M295" s="89">
        <v>8.3600000002540767E-2</v>
      </c>
      <c r="N295" s="90">
        <v>32248.181441000008</v>
      </c>
      <c r="O295" s="102">
        <v>100.35</v>
      </c>
      <c r="P295" s="90">
        <v>11.649978539000001</v>
      </c>
      <c r="Q295" s="91">
        <f t="shared" si="4"/>
        <v>7.0888212429147119E-4</v>
      </c>
      <c r="R295" s="91">
        <f>P295/'סכום נכסי הקרן'!$C$42</f>
        <v>7.0387190733077866E-5</v>
      </c>
    </row>
    <row r="296" spans="2:18">
      <c r="B296" s="86" t="s">
        <v>3294</v>
      </c>
      <c r="C296" s="88" t="s">
        <v>2947</v>
      </c>
      <c r="D296" s="87">
        <v>7310</v>
      </c>
      <c r="E296" s="87"/>
      <c r="F296" s="87" t="s">
        <v>1030</v>
      </c>
      <c r="G296" s="101">
        <v>43811</v>
      </c>
      <c r="H296" s="87" t="s">
        <v>938</v>
      </c>
      <c r="I296" s="90">
        <v>7.0700000000000021</v>
      </c>
      <c r="J296" s="88" t="s">
        <v>919</v>
      </c>
      <c r="K296" s="88" t="s">
        <v>132</v>
      </c>
      <c r="L296" s="89">
        <v>4.4800000000000006E-2</v>
      </c>
      <c r="M296" s="89">
        <v>7.0500000000000021E-2</v>
      </c>
      <c r="N296" s="90">
        <v>5235.4700000000012</v>
      </c>
      <c r="O296" s="102">
        <v>84.28</v>
      </c>
      <c r="P296" s="90">
        <v>16.873169999999998</v>
      </c>
      <c r="Q296" s="91">
        <f t="shared" si="4"/>
        <v>1.0267047748705831E-3</v>
      </c>
      <c r="R296" s="91">
        <f>P296/'סכום נכסי הקרן'!$C$42</f>
        <v>1.0194482599996206E-4</v>
      </c>
    </row>
    <row r="297" spans="2:18">
      <c r="B297" s="86" t="s">
        <v>3295</v>
      </c>
      <c r="C297" s="88" t="s">
        <v>2947</v>
      </c>
      <c r="D297" s="87" t="s">
        <v>3128</v>
      </c>
      <c r="E297" s="87"/>
      <c r="F297" s="87" t="s">
        <v>912</v>
      </c>
      <c r="G297" s="101">
        <v>43185</v>
      </c>
      <c r="H297" s="87" t="s">
        <v>310</v>
      </c>
      <c r="I297" s="90">
        <v>3.7999999999882434</v>
      </c>
      <c r="J297" s="88" t="s">
        <v>919</v>
      </c>
      <c r="K297" s="88" t="s">
        <v>140</v>
      </c>
      <c r="L297" s="89">
        <v>4.2199999999999994E-2</v>
      </c>
      <c r="M297" s="89">
        <v>7.9599999999545382E-2</v>
      </c>
      <c r="N297" s="90">
        <v>20356.927469000002</v>
      </c>
      <c r="O297" s="102">
        <v>88.19</v>
      </c>
      <c r="P297" s="90">
        <v>51.030762717000002</v>
      </c>
      <c r="Q297" s="91">
        <f t="shared" si="4"/>
        <v>3.105138379263152E-3</v>
      </c>
      <c r="R297" s="91">
        <f>P297/'סכום נכסי הקרן'!$C$42</f>
        <v>3.0831919703469573E-4</v>
      </c>
    </row>
    <row r="298" spans="2:18">
      <c r="B298" s="86" t="s">
        <v>3296</v>
      </c>
      <c r="C298" s="88" t="s">
        <v>2947</v>
      </c>
      <c r="D298" s="87">
        <v>6812</v>
      </c>
      <c r="E298" s="87"/>
      <c r="F298" s="87" t="s">
        <v>681</v>
      </c>
      <c r="G298" s="101">
        <v>43536</v>
      </c>
      <c r="H298" s="87"/>
      <c r="I298" s="90">
        <v>2.4800000000005911</v>
      </c>
      <c r="J298" s="88" t="s">
        <v>919</v>
      </c>
      <c r="K298" s="88" t="s">
        <v>132</v>
      </c>
      <c r="L298" s="89">
        <v>7.6661000000000007E-2</v>
      </c>
      <c r="M298" s="89">
        <v>7.5300000000064982E-2</v>
      </c>
      <c r="N298" s="90">
        <v>17411.188553</v>
      </c>
      <c r="O298" s="102">
        <v>101.68</v>
      </c>
      <c r="P298" s="90">
        <v>67.69893505200001</v>
      </c>
      <c r="Q298" s="91">
        <f t="shared" si="4"/>
        <v>4.1193693817784035E-3</v>
      </c>
      <c r="R298" s="91">
        <f>P298/'סכום נכסי הקרן'!$C$42</f>
        <v>4.0902546197655058E-4</v>
      </c>
    </row>
    <row r="299" spans="2:18">
      <c r="B299" s="86" t="s">
        <v>3296</v>
      </c>
      <c r="C299" s="88" t="s">
        <v>2947</v>
      </c>
      <c r="D299" s="87">
        <v>6872</v>
      </c>
      <c r="E299" s="87"/>
      <c r="F299" s="87" t="s">
        <v>681</v>
      </c>
      <c r="G299" s="101">
        <v>43570</v>
      </c>
      <c r="H299" s="87"/>
      <c r="I299" s="90">
        <v>2.4799999999765698</v>
      </c>
      <c r="J299" s="88" t="s">
        <v>919</v>
      </c>
      <c r="K299" s="88" t="s">
        <v>132</v>
      </c>
      <c r="L299" s="89">
        <v>7.6661000000000007E-2</v>
      </c>
      <c r="M299" s="89">
        <v>7.519999999950211E-2</v>
      </c>
      <c r="N299" s="90">
        <v>14048.558724000002</v>
      </c>
      <c r="O299" s="102">
        <v>101.69</v>
      </c>
      <c r="P299" s="90">
        <v>54.629584711</v>
      </c>
      <c r="Q299" s="91">
        <f t="shared" si="4"/>
        <v>3.3241208066996726E-3</v>
      </c>
      <c r="R299" s="91">
        <f>P299/'סכום נכסי הקרן'!$C$42</f>
        <v>3.3006266799973468E-4</v>
      </c>
    </row>
    <row r="300" spans="2:18">
      <c r="B300" s="86" t="s">
        <v>3296</v>
      </c>
      <c r="C300" s="88" t="s">
        <v>2947</v>
      </c>
      <c r="D300" s="87">
        <v>7258</v>
      </c>
      <c r="E300" s="87"/>
      <c r="F300" s="87" t="s">
        <v>681</v>
      </c>
      <c r="G300" s="101">
        <v>43774</v>
      </c>
      <c r="H300" s="87"/>
      <c r="I300" s="90">
        <v>2.4800000000112243</v>
      </c>
      <c r="J300" s="88" t="s">
        <v>919</v>
      </c>
      <c r="K300" s="88" t="s">
        <v>132</v>
      </c>
      <c r="L300" s="89">
        <v>7.6661000000000007E-2</v>
      </c>
      <c r="M300" s="89">
        <v>7.3500000000040089E-2</v>
      </c>
      <c r="N300" s="90">
        <v>12829.977601000002</v>
      </c>
      <c r="O300" s="102">
        <v>101.69</v>
      </c>
      <c r="P300" s="90">
        <v>49.890979028000011</v>
      </c>
      <c r="Q300" s="91">
        <f t="shared" si="4"/>
        <v>3.0357844074951974E-3</v>
      </c>
      <c r="R300" s="91">
        <f>P300/'סכום נכסי הקרן'!$C$42</f>
        <v>3.0143281766124668E-4</v>
      </c>
    </row>
    <row r="301" spans="2:18">
      <c r="B301" s="86" t="s">
        <v>3297</v>
      </c>
      <c r="C301" s="88" t="s">
        <v>2947</v>
      </c>
      <c r="D301" s="87">
        <v>6861</v>
      </c>
      <c r="E301" s="87"/>
      <c r="F301" s="87" t="s">
        <v>681</v>
      </c>
      <c r="G301" s="101">
        <v>43563</v>
      </c>
      <c r="H301" s="87"/>
      <c r="I301" s="90">
        <v>0.51000000000144718</v>
      </c>
      <c r="J301" s="88" t="s">
        <v>959</v>
      </c>
      <c r="K301" s="88" t="s">
        <v>132</v>
      </c>
      <c r="L301" s="89">
        <v>8.0297000000000007E-2</v>
      </c>
      <c r="M301" s="89">
        <v>8.9900000000092725E-2</v>
      </c>
      <c r="N301" s="90">
        <v>97202.916903000034</v>
      </c>
      <c r="O301" s="102">
        <v>100.39</v>
      </c>
      <c r="P301" s="90">
        <v>373.15359964600003</v>
      </c>
      <c r="Q301" s="91">
        <f t="shared" si="4"/>
        <v>2.2705785724715287E-2</v>
      </c>
      <c r="R301" s="91">
        <f>P301/'סכום נכסי הקרן'!$C$42</f>
        <v>2.254530641673792E-3</v>
      </c>
    </row>
    <row r="302" spans="2:18">
      <c r="B302" s="86" t="s">
        <v>3298</v>
      </c>
      <c r="C302" s="88" t="s">
        <v>2947</v>
      </c>
      <c r="D302" s="87">
        <v>6932</v>
      </c>
      <c r="E302" s="87"/>
      <c r="F302" s="87" t="s">
        <v>681</v>
      </c>
      <c r="G302" s="101">
        <v>43098</v>
      </c>
      <c r="H302" s="87"/>
      <c r="I302" s="90">
        <v>1.5800000000059422</v>
      </c>
      <c r="J302" s="88" t="s">
        <v>919</v>
      </c>
      <c r="K302" s="88" t="s">
        <v>132</v>
      </c>
      <c r="L302" s="89">
        <v>8.1652000000000002E-2</v>
      </c>
      <c r="M302" s="89">
        <v>7.0700000000180563E-2</v>
      </c>
      <c r="N302" s="90">
        <v>22497.264659</v>
      </c>
      <c r="O302" s="102">
        <v>101.72</v>
      </c>
      <c r="P302" s="90">
        <v>87.509249806000014</v>
      </c>
      <c r="Q302" s="91">
        <f t="shared" si="4"/>
        <v>5.3247946071285288E-3</v>
      </c>
      <c r="R302" s="91">
        <f>P302/'סכום נכסי הקרן'!$C$42</f>
        <v>5.2871601749166787E-4</v>
      </c>
    </row>
    <row r="303" spans="2:18">
      <c r="B303" s="86" t="s">
        <v>3298</v>
      </c>
      <c r="C303" s="88" t="s">
        <v>2947</v>
      </c>
      <c r="D303" s="87">
        <v>9335</v>
      </c>
      <c r="E303" s="87"/>
      <c r="F303" s="87" t="s">
        <v>681</v>
      </c>
      <c r="G303" s="101">
        <v>44064</v>
      </c>
      <c r="H303" s="87"/>
      <c r="I303" s="90">
        <v>2.440000000001799</v>
      </c>
      <c r="J303" s="88" t="s">
        <v>919</v>
      </c>
      <c r="K303" s="88" t="s">
        <v>132</v>
      </c>
      <c r="L303" s="89">
        <v>8.9152000000000009E-2</v>
      </c>
      <c r="M303" s="89">
        <v>0.10160000000012333</v>
      </c>
      <c r="N303" s="90">
        <v>82932.101313000021</v>
      </c>
      <c r="O303" s="102">
        <v>98.17</v>
      </c>
      <c r="P303" s="90">
        <v>311.32882895100005</v>
      </c>
      <c r="Q303" s="91">
        <f t="shared" si="4"/>
        <v>1.8943849628662475E-2</v>
      </c>
      <c r="R303" s="91">
        <f>P303/'סכום נכסי הקרן'!$C$42</f>
        <v>1.8809958825864762E-3</v>
      </c>
    </row>
    <row r="304" spans="2:18">
      <c r="B304" s="86" t="s">
        <v>3298</v>
      </c>
      <c r="C304" s="88" t="s">
        <v>2947</v>
      </c>
      <c r="D304" s="87" t="s">
        <v>3129</v>
      </c>
      <c r="E304" s="87"/>
      <c r="F304" s="87" t="s">
        <v>681</v>
      </c>
      <c r="G304" s="101">
        <v>42817</v>
      </c>
      <c r="H304" s="87"/>
      <c r="I304" s="90">
        <v>1.6400000000025117</v>
      </c>
      <c r="J304" s="88" t="s">
        <v>919</v>
      </c>
      <c r="K304" s="88" t="s">
        <v>132</v>
      </c>
      <c r="L304" s="89">
        <v>5.7820000000000003E-2</v>
      </c>
      <c r="M304" s="89">
        <v>8.6299999999877544E-2</v>
      </c>
      <c r="N304" s="90">
        <v>8680.5820330000024</v>
      </c>
      <c r="O304" s="102">
        <v>95.95</v>
      </c>
      <c r="P304" s="90">
        <v>31.850167353000007</v>
      </c>
      <c r="Q304" s="91">
        <f t="shared" si="4"/>
        <v>1.938030548009193E-3</v>
      </c>
      <c r="R304" s="91">
        <f>P304/'סכום נכסי הקרן'!$C$42</f>
        <v>1.9243329907013668E-4</v>
      </c>
    </row>
    <row r="305" spans="2:18">
      <c r="B305" s="86" t="s">
        <v>3298</v>
      </c>
      <c r="C305" s="88" t="s">
        <v>2947</v>
      </c>
      <c r="D305" s="87">
        <v>7291</v>
      </c>
      <c r="E305" s="87"/>
      <c r="F305" s="87" t="s">
        <v>681</v>
      </c>
      <c r="G305" s="101">
        <v>43798</v>
      </c>
      <c r="H305" s="87"/>
      <c r="I305" s="90">
        <v>1.5900000000860943</v>
      </c>
      <c r="J305" s="88" t="s">
        <v>919</v>
      </c>
      <c r="K305" s="88" t="s">
        <v>132</v>
      </c>
      <c r="L305" s="89">
        <v>8.1652000000000002E-2</v>
      </c>
      <c r="M305" s="89">
        <v>7.940000000790505E-2</v>
      </c>
      <c r="N305" s="90">
        <v>1323.3685410000003</v>
      </c>
      <c r="O305" s="102">
        <v>100.99</v>
      </c>
      <c r="P305" s="90">
        <v>5.1106609840000008</v>
      </c>
      <c r="Q305" s="91">
        <f t="shared" si="4"/>
        <v>3.1097535525438283E-4</v>
      </c>
      <c r="R305" s="91">
        <f>P305/'סכום נכסי הקרן'!$C$42</f>
        <v>3.0877745246368939E-5</v>
      </c>
    </row>
    <row r="306" spans="2:18">
      <c r="B306" s="86" t="s">
        <v>3299</v>
      </c>
      <c r="C306" s="88" t="s">
        <v>2947</v>
      </c>
      <c r="D306" s="87" t="s">
        <v>3130</v>
      </c>
      <c r="E306" s="87"/>
      <c r="F306" s="87" t="s">
        <v>681</v>
      </c>
      <c r="G306" s="101">
        <v>43083</v>
      </c>
      <c r="H306" s="87"/>
      <c r="I306" s="90">
        <v>0.52000000000581592</v>
      </c>
      <c r="J306" s="88" t="s">
        <v>919</v>
      </c>
      <c r="K306" s="88" t="s">
        <v>140</v>
      </c>
      <c r="L306" s="89">
        <v>7.0540000000000005E-2</v>
      </c>
      <c r="M306" s="89">
        <v>7.8000000005234355E-2</v>
      </c>
      <c r="N306" s="90">
        <v>2381.2376330000006</v>
      </c>
      <c r="O306" s="102">
        <v>101.61</v>
      </c>
      <c r="P306" s="90">
        <v>6.8776435730000012</v>
      </c>
      <c r="Q306" s="91">
        <f t="shared" si="4"/>
        <v>4.1849335342778387E-4</v>
      </c>
      <c r="R306" s="91">
        <f>P306/'סכום נכסי הקרן'!$C$42</f>
        <v>4.1553553798085515E-5</v>
      </c>
    </row>
    <row r="307" spans="2:18">
      <c r="B307" s="86" t="s">
        <v>3299</v>
      </c>
      <c r="C307" s="88" t="s">
        <v>2947</v>
      </c>
      <c r="D307" s="87" t="s">
        <v>3131</v>
      </c>
      <c r="E307" s="87"/>
      <c r="F307" s="87" t="s">
        <v>681</v>
      </c>
      <c r="G307" s="101">
        <v>43083</v>
      </c>
      <c r="H307" s="87"/>
      <c r="I307" s="90">
        <v>4.9600000001042179</v>
      </c>
      <c r="J307" s="88" t="s">
        <v>919</v>
      </c>
      <c r="K307" s="88" t="s">
        <v>140</v>
      </c>
      <c r="L307" s="89">
        <v>7.195E-2</v>
      </c>
      <c r="M307" s="89">
        <v>7.4700000001449676E-2</v>
      </c>
      <c r="N307" s="90">
        <v>5162.2351350000008</v>
      </c>
      <c r="O307" s="102">
        <v>102.01</v>
      </c>
      <c r="P307" s="90">
        <v>14.968593289000005</v>
      </c>
      <c r="Q307" s="91">
        <f t="shared" si="4"/>
        <v>9.1081439960079074E-4</v>
      </c>
      <c r="R307" s="91">
        <f>P307/'סכום נכסי הקרן'!$C$42</f>
        <v>9.0437697143530554E-5</v>
      </c>
    </row>
    <row r="308" spans="2:18">
      <c r="B308" s="86" t="s">
        <v>3299</v>
      </c>
      <c r="C308" s="88" t="s">
        <v>2947</v>
      </c>
      <c r="D308" s="87" t="s">
        <v>3132</v>
      </c>
      <c r="E308" s="87"/>
      <c r="F308" s="87" t="s">
        <v>681</v>
      </c>
      <c r="G308" s="101">
        <v>43083</v>
      </c>
      <c r="H308" s="87"/>
      <c r="I308" s="90">
        <v>5.2099999999599653</v>
      </c>
      <c r="J308" s="88" t="s">
        <v>919</v>
      </c>
      <c r="K308" s="88" t="s">
        <v>140</v>
      </c>
      <c r="L308" s="89">
        <v>4.4999999999999998E-2</v>
      </c>
      <c r="M308" s="89">
        <v>7.5099999999306707E-2</v>
      </c>
      <c r="N308" s="90">
        <v>20648.940516000002</v>
      </c>
      <c r="O308" s="102">
        <v>87.24</v>
      </c>
      <c r="P308" s="90">
        <v>51.205178005000008</v>
      </c>
      <c r="Q308" s="91">
        <f t="shared" si="4"/>
        <v>3.1157512640382144E-3</v>
      </c>
      <c r="R308" s="91">
        <f>P308/'סכום נכסי הקרן'!$C$42</f>
        <v>3.0937298456761893E-4</v>
      </c>
    </row>
    <row r="309" spans="2:18">
      <c r="B309" s="86" t="s">
        <v>3300</v>
      </c>
      <c r="C309" s="88" t="s">
        <v>2947</v>
      </c>
      <c r="D309" s="87">
        <v>9186</v>
      </c>
      <c r="E309" s="87"/>
      <c r="F309" s="87" t="s">
        <v>681</v>
      </c>
      <c r="G309" s="101">
        <v>44778</v>
      </c>
      <c r="H309" s="87"/>
      <c r="I309" s="90">
        <v>3.3800000000140287</v>
      </c>
      <c r="J309" s="88" t="s">
        <v>949</v>
      </c>
      <c r="K309" s="88" t="s">
        <v>134</v>
      </c>
      <c r="L309" s="89">
        <v>7.1870000000000003E-2</v>
      </c>
      <c r="M309" s="89">
        <v>7.3100000000270351E-2</v>
      </c>
      <c r="N309" s="90">
        <v>34701.775766000006</v>
      </c>
      <c r="O309" s="102">
        <v>104.4</v>
      </c>
      <c r="P309" s="90">
        <v>146.83836181300003</v>
      </c>
      <c r="Q309" s="91">
        <f t="shared" si="4"/>
        <v>8.934873957150995E-3</v>
      </c>
      <c r="R309" s="91">
        <f>P309/'סכום נכסי הקרן'!$C$42</f>
        <v>8.871724308559543E-4</v>
      </c>
    </row>
    <row r="310" spans="2:18">
      <c r="B310" s="86" t="s">
        <v>3300</v>
      </c>
      <c r="C310" s="88" t="s">
        <v>2947</v>
      </c>
      <c r="D310" s="87">
        <v>9187</v>
      </c>
      <c r="E310" s="87"/>
      <c r="F310" s="87" t="s">
        <v>681</v>
      </c>
      <c r="G310" s="101">
        <v>44778</v>
      </c>
      <c r="H310" s="87"/>
      <c r="I310" s="90">
        <v>3.3000000000010532</v>
      </c>
      <c r="J310" s="88" t="s">
        <v>949</v>
      </c>
      <c r="K310" s="88" t="s">
        <v>132</v>
      </c>
      <c r="L310" s="89">
        <v>8.2722999999999991E-2</v>
      </c>
      <c r="M310" s="89">
        <v>8.9100000000052124E-2</v>
      </c>
      <c r="N310" s="90">
        <v>95557.574158000018</v>
      </c>
      <c r="O310" s="102">
        <v>103.96</v>
      </c>
      <c r="P310" s="90">
        <v>379.88249622200004</v>
      </c>
      <c r="Q310" s="91">
        <f t="shared" si="4"/>
        <v>2.311522806685903E-2</v>
      </c>
      <c r="R310" s="91">
        <f>P310/'סכום נכסי הקרן'!$C$42</f>
        <v>2.2951854913915428E-3</v>
      </c>
    </row>
    <row r="311" spans="2:18">
      <c r="B311" s="86" t="s">
        <v>3301</v>
      </c>
      <c r="C311" s="88" t="s">
        <v>2947</v>
      </c>
      <c r="D311" s="87" t="s">
        <v>3133</v>
      </c>
      <c r="E311" s="87"/>
      <c r="F311" s="87" t="s">
        <v>681</v>
      </c>
      <c r="G311" s="101">
        <v>45116</v>
      </c>
      <c r="H311" s="87"/>
      <c r="I311" s="90">
        <v>0.73000000000500531</v>
      </c>
      <c r="J311" s="88" t="s">
        <v>919</v>
      </c>
      <c r="K311" s="88" t="s">
        <v>132</v>
      </c>
      <c r="L311" s="89">
        <v>8.1645999999999996E-2</v>
      </c>
      <c r="M311" s="89">
        <v>8.600000000211333E-2</v>
      </c>
      <c r="N311" s="90">
        <v>4731.063403000001</v>
      </c>
      <c r="O311" s="102">
        <v>99.39</v>
      </c>
      <c r="P311" s="90">
        <v>17.981227266999998</v>
      </c>
      <c r="Q311" s="91">
        <f t="shared" ref="Q311:Q355" si="5">IFERROR(P311/$P$10,0)</f>
        <v>1.0941282457927008E-3</v>
      </c>
      <c r="R311" s="91">
        <f>P311/'סכום נכסי הקרן'!$C$42</f>
        <v>1.0863951972273664E-4</v>
      </c>
    </row>
    <row r="312" spans="2:18">
      <c r="B312" s="86" t="s">
        <v>3302</v>
      </c>
      <c r="C312" s="88" t="s">
        <v>2947</v>
      </c>
      <c r="D312" s="87">
        <v>8702</v>
      </c>
      <c r="E312" s="87"/>
      <c r="F312" s="87" t="s">
        <v>681</v>
      </c>
      <c r="G312" s="101">
        <v>44497</v>
      </c>
      <c r="H312" s="87"/>
      <c r="I312" s="90">
        <v>0.1100000005761006</v>
      </c>
      <c r="J312" s="88" t="s">
        <v>959</v>
      </c>
      <c r="K312" s="88" t="s">
        <v>132</v>
      </c>
      <c r="L312" s="89">
        <v>7.2742000000000001E-2</v>
      </c>
      <c r="M312" s="89">
        <v>7.9500000089803902E-2</v>
      </c>
      <c r="N312" s="90">
        <v>76.959407999999996</v>
      </c>
      <c r="O312" s="102">
        <v>100.27</v>
      </c>
      <c r="P312" s="90">
        <v>0.29508735300000005</v>
      </c>
      <c r="Q312" s="91">
        <f t="shared" si="5"/>
        <v>1.7955582402655897E-5</v>
      </c>
      <c r="R312" s="91">
        <f>P312/'סכום נכסי הקרן'!$C$42</f>
        <v>1.7828676446912103E-6</v>
      </c>
    </row>
    <row r="313" spans="2:18">
      <c r="B313" s="86" t="s">
        <v>3302</v>
      </c>
      <c r="C313" s="88" t="s">
        <v>2947</v>
      </c>
      <c r="D313" s="87">
        <v>9118</v>
      </c>
      <c r="E313" s="87"/>
      <c r="F313" s="87" t="s">
        <v>681</v>
      </c>
      <c r="G313" s="101">
        <v>44733</v>
      </c>
      <c r="H313" s="87"/>
      <c r="I313" s="90">
        <v>0.10999999974469882</v>
      </c>
      <c r="J313" s="88" t="s">
        <v>959</v>
      </c>
      <c r="K313" s="88" t="s">
        <v>132</v>
      </c>
      <c r="L313" s="89">
        <v>7.2742000000000001E-2</v>
      </c>
      <c r="M313" s="89">
        <v>7.9500000012765054E-2</v>
      </c>
      <c r="N313" s="90">
        <v>306.46407000000005</v>
      </c>
      <c r="O313" s="102">
        <v>100.27</v>
      </c>
      <c r="P313" s="90">
        <v>1.1750827300000004</v>
      </c>
      <c r="Q313" s="91">
        <f t="shared" si="5"/>
        <v>7.150186063193584E-5</v>
      </c>
      <c r="R313" s="91">
        <f>P313/'סכום נכסי הקרן'!$C$42</f>
        <v>7.0996501810513645E-6</v>
      </c>
    </row>
    <row r="314" spans="2:18">
      <c r="B314" s="86" t="s">
        <v>3302</v>
      </c>
      <c r="C314" s="88" t="s">
        <v>2947</v>
      </c>
      <c r="D314" s="87">
        <v>9233</v>
      </c>
      <c r="E314" s="87"/>
      <c r="F314" s="87" t="s">
        <v>681</v>
      </c>
      <c r="G314" s="101">
        <v>44819</v>
      </c>
      <c r="H314" s="87"/>
      <c r="I314" s="90">
        <v>0.11000000182092047</v>
      </c>
      <c r="J314" s="88" t="s">
        <v>959</v>
      </c>
      <c r="K314" s="88" t="s">
        <v>132</v>
      </c>
      <c r="L314" s="89">
        <v>7.2742000000000001E-2</v>
      </c>
      <c r="M314" s="89">
        <v>7.9499999908953983E-2</v>
      </c>
      <c r="N314" s="90">
        <v>60.154692000000004</v>
      </c>
      <c r="O314" s="102">
        <v>100.27</v>
      </c>
      <c r="P314" s="90">
        <v>0.23065257800000002</v>
      </c>
      <c r="Q314" s="91">
        <f t="shared" si="5"/>
        <v>1.4034831816950204E-5</v>
      </c>
      <c r="R314" s="91">
        <f>P314/'סכום נכסי הקרן'!$C$42</f>
        <v>1.3935636830929032E-6</v>
      </c>
    </row>
    <row r="315" spans="2:18">
      <c r="B315" s="86" t="s">
        <v>3302</v>
      </c>
      <c r="C315" s="88" t="s">
        <v>2947</v>
      </c>
      <c r="D315" s="87">
        <v>9276</v>
      </c>
      <c r="E315" s="87"/>
      <c r="F315" s="87" t="s">
        <v>681</v>
      </c>
      <c r="G315" s="101">
        <v>44854</v>
      </c>
      <c r="H315" s="87"/>
      <c r="I315" s="90">
        <v>0.10999999963860287</v>
      </c>
      <c r="J315" s="88" t="s">
        <v>959</v>
      </c>
      <c r="K315" s="88" t="s">
        <v>132</v>
      </c>
      <c r="L315" s="89">
        <v>7.2742000000000001E-2</v>
      </c>
      <c r="M315" s="89">
        <v>7.9499999837371285E-2</v>
      </c>
      <c r="N315" s="90">
        <v>14.432991000000001</v>
      </c>
      <c r="O315" s="102">
        <v>100.27</v>
      </c>
      <c r="P315" s="90">
        <v>5.5340782000000012E-2</v>
      </c>
      <c r="Q315" s="91">
        <f t="shared" si="5"/>
        <v>3.3673959975791176E-6</v>
      </c>
      <c r="R315" s="91">
        <f>P315/'סכום נכסי הקרן'!$C$42</f>
        <v>3.3435960117108013E-7</v>
      </c>
    </row>
    <row r="316" spans="2:18">
      <c r="B316" s="86" t="s">
        <v>3302</v>
      </c>
      <c r="C316" s="88" t="s">
        <v>2947</v>
      </c>
      <c r="D316" s="87">
        <v>9430</v>
      </c>
      <c r="E316" s="87"/>
      <c r="F316" s="87" t="s">
        <v>681</v>
      </c>
      <c r="G316" s="101">
        <v>44950</v>
      </c>
      <c r="H316" s="87"/>
      <c r="I316" s="90">
        <v>0.11000000069439371</v>
      </c>
      <c r="J316" s="88" t="s">
        <v>959</v>
      </c>
      <c r="K316" s="88" t="s">
        <v>132</v>
      </c>
      <c r="L316" s="89">
        <v>7.2742000000000001E-2</v>
      </c>
      <c r="M316" s="89">
        <v>7.9500000047946218E-2</v>
      </c>
      <c r="N316" s="90">
        <v>78.872333000000012</v>
      </c>
      <c r="O316" s="102">
        <v>100.27</v>
      </c>
      <c r="P316" s="90">
        <v>0.30242208900000006</v>
      </c>
      <c r="Q316" s="91">
        <f t="shared" si="5"/>
        <v>1.8401889082053732E-5</v>
      </c>
      <c r="R316" s="91">
        <f>P316/'סכום נכסי הקרן'!$C$42</f>
        <v>1.8271828732627033E-6</v>
      </c>
    </row>
    <row r="317" spans="2:18">
      <c r="B317" s="86" t="s">
        <v>3302</v>
      </c>
      <c r="C317" s="88" t="s">
        <v>2947</v>
      </c>
      <c r="D317" s="87">
        <v>9539</v>
      </c>
      <c r="E317" s="87"/>
      <c r="F317" s="87" t="s">
        <v>681</v>
      </c>
      <c r="G317" s="101">
        <v>45029</v>
      </c>
      <c r="H317" s="87"/>
      <c r="I317" s="90">
        <v>0.1100000030751717</v>
      </c>
      <c r="J317" s="88" t="s">
        <v>959</v>
      </c>
      <c r="K317" s="88" t="s">
        <v>132</v>
      </c>
      <c r="L317" s="89">
        <v>7.2742000000000001E-2</v>
      </c>
      <c r="M317" s="89">
        <v>7.9499999598243692E-2</v>
      </c>
      <c r="N317" s="90">
        <v>26.290781000000003</v>
      </c>
      <c r="O317" s="102">
        <v>100.27</v>
      </c>
      <c r="P317" s="90">
        <v>0.10080737900000003</v>
      </c>
      <c r="Q317" s="91">
        <f t="shared" si="5"/>
        <v>6.1339640009250539E-6</v>
      </c>
      <c r="R317" s="91">
        <f>P317/'סכום נכסי הקרן'!$C$42</f>
        <v>6.0906105442351572E-7</v>
      </c>
    </row>
    <row r="318" spans="2:18">
      <c r="B318" s="86" t="s">
        <v>3302</v>
      </c>
      <c r="C318" s="88" t="s">
        <v>2947</v>
      </c>
      <c r="D318" s="87">
        <v>8060</v>
      </c>
      <c r="E318" s="87"/>
      <c r="F318" s="87" t="s">
        <v>681</v>
      </c>
      <c r="G318" s="101">
        <v>44150</v>
      </c>
      <c r="H318" s="87"/>
      <c r="I318" s="90">
        <v>0.10999999999924222</v>
      </c>
      <c r="J318" s="88" t="s">
        <v>959</v>
      </c>
      <c r="K318" s="88" t="s">
        <v>132</v>
      </c>
      <c r="L318" s="89">
        <v>7.2742000000000001E-2</v>
      </c>
      <c r="M318" s="89">
        <v>7.9499999999911572E-2</v>
      </c>
      <c r="N318" s="90">
        <v>103249.572474</v>
      </c>
      <c r="O318" s="102">
        <v>100.27</v>
      </c>
      <c r="P318" s="90">
        <v>395.89238403000007</v>
      </c>
      <c r="Q318" s="91">
        <f t="shared" si="5"/>
        <v>2.4089403533449835E-2</v>
      </c>
      <c r="R318" s="91">
        <f>P318/'סכום נכסי הקרן'!$C$42</f>
        <v>2.3919145130789602E-3</v>
      </c>
    </row>
    <row r="319" spans="2:18">
      <c r="B319" s="86" t="s">
        <v>3302</v>
      </c>
      <c r="C319" s="88" t="s">
        <v>2947</v>
      </c>
      <c r="D319" s="87">
        <v>8119</v>
      </c>
      <c r="E319" s="87"/>
      <c r="F319" s="87" t="s">
        <v>681</v>
      </c>
      <c r="G319" s="101">
        <v>44169</v>
      </c>
      <c r="H319" s="87"/>
      <c r="I319" s="90">
        <v>0.10999999986149842</v>
      </c>
      <c r="J319" s="88" t="s">
        <v>959</v>
      </c>
      <c r="K319" s="88" t="s">
        <v>132</v>
      </c>
      <c r="L319" s="89">
        <v>7.2742000000000001E-2</v>
      </c>
      <c r="M319" s="89">
        <v>7.9499999969636193E-2</v>
      </c>
      <c r="N319" s="90">
        <v>244.79340400000004</v>
      </c>
      <c r="O319" s="102">
        <v>100.27</v>
      </c>
      <c r="P319" s="90">
        <v>0.93861738300000008</v>
      </c>
      <c r="Q319" s="91">
        <f t="shared" si="5"/>
        <v>5.7113331336235643E-5</v>
      </c>
      <c r="R319" s="91">
        <f>P319/'סכום נכסי הקרן'!$C$42</f>
        <v>5.6709667353837344E-6</v>
      </c>
    </row>
    <row r="320" spans="2:18">
      <c r="B320" s="86" t="s">
        <v>3302</v>
      </c>
      <c r="C320" s="88" t="s">
        <v>2947</v>
      </c>
      <c r="D320" s="87">
        <v>8418</v>
      </c>
      <c r="E320" s="87"/>
      <c r="F320" s="87" t="s">
        <v>681</v>
      </c>
      <c r="G320" s="101">
        <v>44326</v>
      </c>
      <c r="H320" s="87"/>
      <c r="I320" s="90">
        <v>0.11000000191336445</v>
      </c>
      <c r="J320" s="88" t="s">
        <v>959</v>
      </c>
      <c r="K320" s="88" t="s">
        <v>132</v>
      </c>
      <c r="L320" s="89">
        <v>7.2742000000000001E-2</v>
      </c>
      <c r="M320" s="89">
        <v>7.9499999904331778E-2</v>
      </c>
      <c r="N320" s="90">
        <v>51.796087000000007</v>
      </c>
      <c r="O320" s="102">
        <v>100.27</v>
      </c>
      <c r="P320" s="90">
        <v>0.19860304200000001</v>
      </c>
      <c r="Q320" s="91">
        <f t="shared" si="5"/>
        <v>1.208467001311686E-5</v>
      </c>
      <c r="R320" s="91">
        <f>P320/'סכום נכסי הקרן'!$C$42</f>
        <v>1.1999258325349153E-6</v>
      </c>
    </row>
    <row r="321" spans="2:18">
      <c r="B321" s="86" t="s">
        <v>3303</v>
      </c>
      <c r="C321" s="88" t="s">
        <v>2947</v>
      </c>
      <c r="D321" s="87">
        <v>8718</v>
      </c>
      <c r="E321" s="87"/>
      <c r="F321" s="87" t="s">
        <v>681</v>
      </c>
      <c r="G321" s="101">
        <v>44508</v>
      </c>
      <c r="H321" s="87"/>
      <c r="I321" s="90">
        <v>3.0100000000001823</v>
      </c>
      <c r="J321" s="88" t="s">
        <v>919</v>
      </c>
      <c r="K321" s="88" t="s">
        <v>132</v>
      </c>
      <c r="L321" s="89">
        <v>8.7911000000000003E-2</v>
      </c>
      <c r="M321" s="89">
        <v>9.0100000000032168E-2</v>
      </c>
      <c r="N321" s="90">
        <v>85646.220938000013</v>
      </c>
      <c r="O321" s="102">
        <v>100.63</v>
      </c>
      <c r="P321" s="90">
        <v>329.57446619400002</v>
      </c>
      <c r="Q321" s="91">
        <f t="shared" si="5"/>
        <v>2.0054066788683066E-2</v>
      </c>
      <c r="R321" s="91">
        <f>P321/'סכום נכסי הקרן'!$C$42</f>
        <v>1.9912329224548624E-3</v>
      </c>
    </row>
    <row r="322" spans="2:18">
      <c r="B322" s="86" t="s">
        <v>3304</v>
      </c>
      <c r="C322" s="88" t="s">
        <v>2947</v>
      </c>
      <c r="D322" s="87">
        <v>8806</v>
      </c>
      <c r="E322" s="87"/>
      <c r="F322" s="87" t="s">
        <v>681</v>
      </c>
      <c r="G322" s="101">
        <v>44137</v>
      </c>
      <c r="H322" s="87"/>
      <c r="I322" s="90">
        <v>0.93000000000028749</v>
      </c>
      <c r="J322" s="88" t="s">
        <v>959</v>
      </c>
      <c r="K322" s="88" t="s">
        <v>132</v>
      </c>
      <c r="L322" s="89">
        <v>7.4443999999999996E-2</v>
      </c>
      <c r="M322" s="89">
        <v>8.8299999999934278E-2</v>
      </c>
      <c r="N322" s="90">
        <v>118506.90487500001</v>
      </c>
      <c r="O322" s="102">
        <v>99.72</v>
      </c>
      <c r="P322" s="90">
        <v>451.90150445900008</v>
      </c>
      <c r="Q322" s="91">
        <f t="shared" si="5"/>
        <v>2.7497466830432905E-2</v>
      </c>
      <c r="R322" s="91">
        <f>P322/'סכום נכסי הקרן'!$C$42</f>
        <v>2.7303121014719727E-3</v>
      </c>
    </row>
    <row r="323" spans="2:18">
      <c r="B323" s="86" t="s">
        <v>3304</v>
      </c>
      <c r="C323" s="88" t="s">
        <v>2947</v>
      </c>
      <c r="D323" s="87">
        <v>9044</v>
      </c>
      <c r="E323" s="87"/>
      <c r="F323" s="87" t="s">
        <v>681</v>
      </c>
      <c r="G323" s="101">
        <v>44679</v>
      </c>
      <c r="H323" s="87"/>
      <c r="I323" s="90">
        <v>0.92999999998458149</v>
      </c>
      <c r="J323" s="88" t="s">
        <v>959</v>
      </c>
      <c r="K323" s="88" t="s">
        <v>132</v>
      </c>
      <c r="L323" s="89">
        <v>7.4450000000000002E-2</v>
      </c>
      <c r="M323" s="89">
        <v>8.8300000008069007E-2</v>
      </c>
      <c r="N323" s="90">
        <v>1020.4923450000002</v>
      </c>
      <c r="O323" s="102">
        <v>99.72</v>
      </c>
      <c r="P323" s="90">
        <v>3.8914359420000006</v>
      </c>
      <c r="Q323" s="91">
        <f t="shared" si="5"/>
        <v>2.3678750719363385E-4</v>
      </c>
      <c r="R323" s="91">
        <f>P323/'סכום נכסי הקרן'!$C$42</f>
        <v>2.3511394717008633E-5</v>
      </c>
    </row>
    <row r="324" spans="2:18">
      <c r="B324" s="86" t="s">
        <v>3304</v>
      </c>
      <c r="C324" s="88" t="s">
        <v>2947</v>
      </c>
      <c r="D324" s="87">
        <v>9224</v>
      </c>
      <c r="E324" s="87"/>
      <c r="F324" s="87" t="s">
        <v>681</v>
      </c>
      <c r="G324" s="101">
        <v>44810</v>
      </c>
      <c r="H324" s="87"/>
      <c r="I324" s="90">
        <v>0.93000000005254302</v>
      </c>
      <c r="J324" s="88" t="s">
        <v>959</v>
      </c>
      <c r="K324" s="88" t="s">
        <v>132</v>
      </c>
      <c r="L324" s="89">
        <v>7.4450000000000002E-2</v>
      </c>
      <c r="M324" s="89">
        <v>8.8300000003507614E-2</v>
      </c>
      <c r="N324" s="90">
        <v>1846.6591020000005</v>
      </c>
      <c r="O324" s="102">
        <v>99.72</v>
      </c>
      <c r="P324" s="90">
        <v>7.0418515910000004</v>
      </c>
      <c r="Q324" s="91">
        <f t="shared" si="5"/>
        <v>4.2848514253158797E-4</v>
      </c>
      <c r="R324" s="91">
        <f>P324/'סכום נכסי הקרן'!$C$42</f>
        <v>4.2545670740118842E-5</v>
      </c>
    </row>
    <row r="325" spans="2:18">
      <c r="B325" s="86" t="s">
        <v>3305</v>
      </c>
      <c r="C325" s="88" t="s">
        <v>2947</v>
      </c>
      <c r="D325" s="87" t="s">
        <v>3134</v>
      </c>
      <c r="E325" s="87"/>
      <c r="F325" s="87" t="s">
        <v>681</v>
      </c>
      <c r="G325" s="101">
        <v>42921</v>
      </c>
      <c r="H325" s="87"/>
      <c r="I325" s="90">
        <v>5.3899999999635888</v>
      </c>
      <c r="J325" s="88" t="s">
        <v>919</v>
      </c>
      <c r="K325" s="88" t="s">
        <v>132</v>
      </c>
      <c r="L325" s="89">
        <v>7.8939999999999996E-2</v>
      </c>
      <c r="M325" s="89">
        <v>0</v>
      </c>
      <c r="N325" s="90">
        <v>13230.089467000002</v>
      </c>
      <c r="O325" s="102">
        <v>14.656955999999999</v>
      </c>
      <c r="P325" s="90">
        <v>7.4152266930000001</v>
      </c>
      <c r="Q325" s="91">
        <f t="shared" si="5"/>
        <v>4.5120440631196777E-4</v>
      </c>
      <c r="R325" s="91">
        <f>P325/'סכום נכסי הקרן'!$C$42</f>
        <v>4.480153966137715E-5</v>
      </c>
    </row>
    <row r="326" spans="2:18">
      <c r="B326" s="86" t="s">
        <v>3305</v>
      </c>
      <c r="C326" s="88" t="s">
        <v>2947</v>
      </c>
      <c r="D326" s="87">
        <v>6497</v>
      </c>
      <c r="E326" s="87"/>
      <c r="F326" s="87" t="s">
        <v>681</v>
      </c>
      <c r="G326" s="101">
        <v>43342</v>
      </c>
      <c r="H326" s="87"/>
      <c r="I326" s="90">
        <v>1.0500000001776288</v>
      </c>
      <c r="J326" s="88" t="s">
        <v>919</v>
      </c>
      <c r="K326" s="88" t="s">
        <v>132</v>
      </c>
      <c r="L326" s="89">
        <v>7.8939999999999996E-2</v>
      </c>
      <c r="M326" s="89">
        <v>0</v>
      </c>
      <c r="N326" s="90">
        <v>2511.1064740000006</v>
      </c>
      <c r="O326" s="102">
        <v>14.656955999999999</v>
      </c>
      <c r="P326" s="90">
        <v>1.4074299350000001</v>
      </c>
      <c r="Q326" s="91">
        <f t="shared" si="5"/>
        <v>8.5639807727907371E-5</v>
      </c>
      <c r="R326" s="91">
        <f>P326/'סכום נכסי הקרן'!$C$42</f>
        <v>8.5034525125221243E-6</v>
      </c>
    </row>
    <row r="327" spans="2:18">
      <c r="B327" s="86" t="s">
        <v>3306</v>
      </c>
      <c r="C327" s="88" t="s">
        <v>2947</v>
      </c>
      <c r="D327" s="87">
        <v>9405</v>
      </c>
      <c r="E327" s="87"/>
      <c r="F327" s="87" t="s">
        <v>681</v>
      </c>
      <c r="G327" s="101">
        <v>43866</v>
      </c>
      <c r="H327" s="87"/>
      <c r="I327" s="90">
        <v>1.0599999999991623</v>
      </c>
      <c r="J327" s="88" t="s">
        <v>959</v>
      </c>
      <c r="K327" s="88" t="s">
        <v>132</v>
      </c>
      <c r="L327" s="89">
        <v>7.6938000000000006E-2</v>
      </c>
      <c r="M327" s="89">
        <v>9.5999999999968597E-2</v>
      </c>
      <c r="N327" s="90">
        <v>100948.53928000001</v>
      </c>
      <c r="O327" s="102">
        <v>98.98</v>
      </c>
      <c r="P327" s="90">
        <v>382.08972612200006</v>
      </c>
      <c r="Q327" s="91">
        <f t="shared" si="5"/>
        <v>2.3249534393267591E-2</v>
      </c>
      <c r="R327" s="91">
        <f>P327/'סכום נכסי הקרן'!$C$42</f>
        <v>2.3085211993881683E-3</v>
      </c>
    </row>
    <row r="328" spans="2:18">
      <c r="B328" s="86" t="s">
        <v>3306</v>
      </c>
      <c r="C328" s="88" t="s">
        <v>2947</v>
      </c>
      <c r="D328" s="87">
        <v>9439</v>
      </c>
      <c r="E328" s="87"/>
      <c r="F328" s="87" t="s">
        <v>681</v>
      </c>
      <c r="G328" s="101">
        <v>44953</v>
      </c>
      <c r="H328" s="87"/>
      <c r="I328" s="90">
        <v>1.0600000000729042</v>
      </c>
      <c r="J328" s="88" t="s">
        <v>959</v>
      </c>
      <c r="K328" s="88" t="s">
        <v>132</v>
      </c>
      <c r="L328" s="89">
        <v>7.6938000000000006E-2</v>
      </c>
      <c r="M328" s="89">
        <v>9.5999999979951345E-2</v>
      </c>
      <c r="N328" s="90">
        <v>289.91606900000005</v>
      </c>
      <c r="O328" s="102">
        <v>98.98</v>
      </c>
      <c r="P328" s="90">
        <v>1.0973308820000003</v>
      </c>
      <c r="Q328" s="91">
        <f t="shared" si="5"/>
        <v>6.6770787952847568E-5</v>
      </c>
      <c r="R328" s="91">
        <f>P328/'סכום נכסי הקרן'!$C$42</f>
        <v>6.6298867272643451E-6</v>
      </c>
    </row>
    <row r="329" spans="2:18">
      <c r="B329" s="86" t="s">
        <v>3306</v>
      </c>
      <c r="C329" s="88" t="s">
        <v>2947</v>
      </c>
      <c r="D329" s="87">
        <v>9447</v>
      </c>
      <c r="E329" s="87"/>
      <c r="F329" s="87" t="s">
        <v>681</v>
      </c>
      <c r="G329" s="101">
        <v>44959</v>
      </c>
      <c r="H329" s="87"/>
      <c r="I329" s="90">
        <v>1.0599999994488141</v>
      </c>
      <c r="J329" s="88" t="s">
        <v>959</v>
      </c>
      <c r="K329" s="88" t="s">
        <v>132</v>
      </c>
      <c r="L329" s="89">
        <v>7.6938000000000006E-2</v>
      </c>
      <c r="M329" s="89">
        <v>9.5999999928670032E-2</v>
      </c>
      <c r="N329" s="90">
        <v>162.97294400000004</v>
      </c>
      <c r="O329" s="102">
        <v>98.98</v>
      </c>
      <c r="P329" s="90">
        <v>0.61685178900000015</v>
      </c>
      <c r="Q329" s="91">
        <f t="shared" si="5"/>
        <v>3.7534421638243536E-5</v>
      </c>
      <c r="R329" s="91">
        <f>P329/'סכום נכסי הקרן'!$C$42</f>
        <v>3.7269136918178582E-6</v>
      </c>
    </row>
    <row r="330" spans="2:18">
      <c r="B330" s="86" t="s">
        <v>3306</v>
      </c>
      <c r="C330" s="88" t="s">
        <v>2947</v>
      </c>
      <c r="D330" s="87">
        <v>9467</v>
      </c>
      <c r="E330" s="87"/>
      <c r="F330" s="87" t="s">
        <v>681</v>
      </c>
      <c r="G330" s="101">
        <v>44966</v>
      </c>
      <c r="H330" s="87"/>
      <c r="I330" s="90">
        <v>1.0600000006496304</v>
      </c>
      <c r="J330" s="88" t="s">
        <v>959</v>
      </c>
      <c r="K330" s="88" t="s">
        <v>132</v>
      </c>
      <c r="L330" s="89">
        <v>7.6938000000000006E-2</v>
      </c>
      <c r="M330" s="89">
        <v>9.6700000007579015E-2</v>
      </c>
      <c r="N330" s="90">
        <v>244.18942000000007</v>
      </c>
      <c r="O330" s="102">
        <v>98.91</v>
      </c>
      <c r="P330" s="90">
        <v>0.92360209000000015</v>
      </c>
      <c r="Q330" s="91">
        <f t="shared" si="5"/>
        <v>5.6199675335663092E-5</v>
      </c>
      <c r="R330" s="91">
        <f>P330/'סכום נכסי הקרן'!$C$42</f>
        <v>5.5802468865216982E-6</v>
      </c>
    </row>
    <row r="331" spans="2:18">
      <c r="B331" s="86" t="s">
        <v>3306</v>
      </c>
      <c r="C331" s="88" t="s">
        <v>2947</v>
      </c>
      <c r="D331" s="87">
        <v>9491</v>
      </c>
      <c r="E331" s="87"/>
      <c r="F331" s="87" t="s">
        <v>681</v>
      </c>
      <c r="G331" s="101">
        <v>44986</v>
      </c>
      <c r="H331" s="87"/>
      <c r="I331" s="90">
        <v>1.0599999997550664</v>
      </c>
      <c r="J331" s="88" t="s">
        <v>959</v>
      </c>
      <c r="K331" s="88" t="s">
        <v>132</v>
      </c>
      <c r="L331" s="89">
        <v>7.6938000000000006E-2</v>
      </c>
      <c r="M331" s="89">
        <v>9.6699999988421298E-2</v>
      </c>
      <c r="N331" s="90">
        <v>949.89719400000013</v>
      </c>
      <c r="O331" s="102">
        <v>98.91</v>
      </c>
      <c r="P331" s="90">
        <v>3.592813548000001</v>
      </c>
      <c r="Q331" s="91">
        <f t="shared" si="5"/>
        <v>2.186168233326235E-4</v>
      </c>
      <c r="R331" s="91">
        <f>P331/'סכום נכסי הקרן'!$C$42</f>
        <v>2.1707168955280275E-5</v>
      </c>
    </row>
    <row r="332" spans="2:18">
      <c r="B332" s="86" t="s">
        <v>3306</v>
      </c>
      <c r="C332" s="88" t="s">
        <v>2947</v>
      </c>
      <c r="D332" s="87">
        <v>9510</v>
      </c>
      <c r="E332" s="87"/>
      <c r="F332" s="87" t="s">
        <v>681</v>
      </c>
      <c r="G332" s="101">
        <v>44994</v>
      </c>
      <c r="H332" s="87"/>
      <c r="I332" s="90">
        <v>1.0600000000570395</v>
      </c>
      <c r="J332" s="88" t="s">
        <v>959</v>
      </c>
      <c r="K332" s="88" t="s">
        <v>132</v>
      </c>
      <c r="L332" s="89">
        <v>7.6938000000000006E-2</v>
      </c>
      <c r="M332" s="89">
        <v>9.6700000025382593E-2</v>
      </c>
      <c r="N332" s="90">
        <v>185.40694400000004</v>
      </c>
      <c r="O332" s="102">
        <v>98.91</v>
      </c>
      <c r="P332" s="90">
        <v>0.70126806600000013</v>
      </c>
      <c r="Q332" s="91">
        <f t="shared" si="5"/>
        <v>4.2671013913002686E-5</v>
      </c>
      <c r="R332" s="91">
        <f>P332/'סכום נכסי הקרן'!$C$42</f>
        <v>4.2369424931829599E-6</v>
      </c>
    </row>
    <row r="333" spans="2:18">
      <c r="B333" s="86" t="s">
        <v>3306</v>
      </c>
      <c r="C333" s="88" t="s">
        <v>2947</v>
      </c>
      <c r="D333" s="87">
        <v>9560</v>
      </c>
      <c r="E333" s="87"/>
      <c r="F333" s="87" t="s">
        <v>681</v>
      </c>
      <c r="G333" s="101">
        <v>45058</v>
      </c>
      <c r="H333" s="87"/>
      <c r="I333" s="90">
        <v>1.0599999999050518</v>
      </c>
      <c r="J333" s="88" t="s">
        <v>959</v>
      </c>
      <c r="K333" s="88" t="s">
        <v>132</v>
      </c>
      <c r="L333" s="89">
        <v>7.6938000000000006E-2</v>
      </c>
      <c r="M333" s="89">
        <v>9.669999999335363E-2</v>
      </c>
      <c r="N333" s="90">
        <v>1002.4383350000003</v>
      </c>
      <c r="O333" s="102">
        <v>98.91</v>
      </c>
      <c r="P333" s="90">
        <v>3.7915408560000006</v>
      </c>
      <c r="Q333" s="91">
        <f t="shared" si="5"/>
        <v>2.3070905472842977E-4</v>
      </c>
      <c r="R333" s="91">
        <f>P333/'סכום נכסי הקרן'!$C$42</f>
        <v>2.2907845581871534E-5</v>
      </c>
    </row>
    <row r="334" spans="2:18">
      <c r="B334" s="86" t="s">
        <v>3307</v>
      </c>
      <c r="C334" s="88" t="s">
        <v>2947</v>
      </c>
      <c r="D334" s="87">
        <v>9606</v>
      </c>
      <c r="E334" s="87"/>
      <c r="F334" s="87" t="s">
        <v>681</v>
      </c>
      <c r="G334" s="101">
        <v>44136</v>
      </c>
      <c r="H334" s="87"/>
      <c r="I334" s="90">
        <v>9.0000000000570485E-2</v>
      </c>
      <c r="J334" s="88" t="s">
        <v>959</v>
      </c>
      <c r="K334" s="88" t="s">
        <v>132</v>
      </c>
      <c r="L334" s="89">
        <v>7.0095999999999992E-2</v>
      </c>
      <c r="M334" s="89">
        <v>0</v>
      </c>
      <c r="N334" s="90">
        <v>68891.227932000009</v>
      </c>
      <c r="O334" s="102">
        <v>86.502415999999997</v>
      </c>
      <c r="P334" s="90">
        <v>227.88200824300003</v>
      </c>
      <c r="Q334" s="91">
        <f t="shared" si="5"/>
        <v>1.3866247182372117E-2</v>
      </c>
      <c r="R334" s="91">
        <f>P334/'סכום נכסי הקרן'!$C$42</f>
        <v>1.3768243714046952E-3</v>
      </c>
    </row>
    <row r="335" spans="2:18">
      <c r="B335" s="86" t="s">
        <v>3308</v>
      </c>
      <c r="C335" s="88" t="s">
        <v>2947</v>
      </c>
      <c r="D335" s="87">
        <v>6588</v>
      </c>
      <c r="E335" s="87"/>
      <c r="F335" s="87" t="s">
        <v>681</v>
      </c>
      <c r="G335" s="101">
        <v>43397</v>
      </c>
      <c r="H335" s="87"/>
      <c r="I335" s="90">
        <v>0.75</v>
      </c>
      <c r="J335" s="88" t="s">
        <v>959</v>
      </c>
      <c r="K335" s="88" t="s">
        <v>132</v>
      </c>
      <c r="L335" s="89">
        <v>7.6938000000000006E-2</v>
      </c>
      <c r="M335" s="89">
        <v>8.8299999999924772E-2</v>
      </c>
      <c r="N335" s="90">
        <v>62600.106235000007</v>
      </c>
      <c r="O335" s="102">
        <v>99.93</v>
      </c>
      <c r="P335" s="90">
        <v>239.21523176000002</v>
      </c>
      <c r="Q335" s="91">
        <f t="shared" si="5"/>
        <v>1.4555855282070011E-2</v>
      </c>
      <c r="R335" s="91">
        <f>P335/'סכום נכסי הקרן'!$C$42</f>
        <v>1.4452977821188195E-3</v>
      </c>
    </row>
    <row r="336" spans="2:18">
      <c r="B336" s="86" t="s">
        <v>3309</v>
      </c>
      <c r="C336" s="88" t="s">
        <v>2947</v>
      </c>
      <c r="D336" s="87" t="s">
        <v>3135</v>
      </c>
      <c r="E336" s="87"/>
      <c r="F336" s="87" t="s">
        <v>681</v>
      </c>
      <c r="G336" s="101">
        <v>44144</v>
      </c>
      <c r="H336" s="87"/>
      <c r="I336" s="90">
        <v>0.25000000000109379</v>
      </c>
      <c r="J336" s="88" t="s">
        <v>959</v>
      </c>
      <c r="K336" s="88" t="s">
        <v>132</v>
      </c>
      <c r="L336" s="89">
        <v>7.8763E-2</v>
      </c>
      <c r="M336" s="89">
        <v>0</v>
      </c>
      <c r="N336" s="90">
        <v>77940.171296000015</v>
      </c>
      <c r="O336" s="102">
        <v>76.690121000000005</v>
      </c>
      <c r="P336" s="90">
        <v>228.56969955500003</v>
      </c>
      <c r="Q336" s="91">
        <f t="shared" si="5"/>
        <v>1.3908092073027959E-2</v>
      </c>
      <c r="R336" s="91">
        <f>P336/'סכום נכסי הקרן'!$C$42</f>
        <v>1.380979285457213E-3</v>
      </c>
    </row>
    <row r="337" spans="2:18">
      <c r="B337" s="86" t="s">
        <v>3310</v>
      </c>
      <c r="C337" s="88" t="s">
        <v>2947</v>
      </c>
      <c r="D337" s="87">
        <v>6826</v>
      </c>
      <c r="E337" s="87"/>
      <c r="F337" s="87" t="s">
        <v>681</v>
      </c>
      <c r="G337" s="101">
        <v>43550</v>
      </c>
      <c r="H337" s="87"/>
      <c r="I337" s="90">
        <v>1.9600000000055682</v>
      </c>
      <c r="J337" s="88" t="s">
        <v>919</v>
      </c>
      <c r="K337" s="88" t="s">
        <v>132</v>
      </c>
      <c r="L337" s="89">
        <v>8.4161E-2</v>
      </c>
      <c r="M337" s="89">
        <v>8.5500000000278409E-2</v>
      </c>
      <c r="N337" s="90">
        <v>31739.126954000007</v>
      </c>
      <c r="O337" s="102">
        <v>100.62</v>
      </c>
      <c r="P337" s="90">
        <v>122.12291319200003</v>
      </c>
      <c r="Q337" s="91">
        <f t="shared" si="5"/>
        <v>7.4309793651893613E-3</v>
      </c>
      <c r="R337" s="91">
        <f>P337/'סכום נכסי הקרן'!$C$42</f>
        <v>7.3784589001159328E-4</v>
      </c>
    </row>
    <row r="338" spans="2:18">
      <c r="B338" s="86" t="s">
        <v>3311</v>
      </c>
      <c r="C338" s="88" t="s">
        <v>2947</v>
      </c>
      <c r="D338" s="87">
        <v>6528</v>
      </c>
      <c r="E338" s="87"/>
      <c r="F338" s="87" t="s">
        <v>681</v>
      </c>
      <c r="G338" s="101">
        <v>43373</v>
      </c>
      <c r="H338" s="87"/>
      <c r="I338" s="90">
        <v>4.2999999999914396</v>
      </c>
      <c r="J338" s="88" t="s">
        <v>919</v>
      </c>
      <c r="K338" s="88" t="s">
        <v>135</v>
      </c>
      <c r="L338" s="89">
        <v>3.032E-2</v>
      </c>
      <c r="M338" s="89">
        <v>7.5499999999843068E-2</v>
      </c>
      <c r="N338" s="90">
        <v>54303.971387000012</v>
      </c>
      <c r="O338" s="102">
        <v>82.78</v>
      </c>
      <c r="P338" s="90">
        <v>210.28484124600004</v>
      </c>
      <c r="Q338" s="91">
        <f t="shared" si="5"/>
        <v>1.2795488375342086E-2</v>
      </c>
      <c r="R338" s="91">
        <f>P338/'סכום נכסי הקרן'!$C$42</f>
        <v>1.2705052785726167E-3</v>
      </c>
    </row>
    <row r="339" spans="2:18">
      <c r="B339" s="86" t="s">
        <v>3312</v>
      </c>
      <c r="C339" s="88" t="s">
        <v>2947</v>
      </c>
      <c r="D339" s="87">
        <v>8860</v>
      </c>
      <c r="E339" s="87"/>
      <c r="F339" s="87" t="s">
        <v>681</v>
      </c>
      <c r="G339" s="101">
        <v>44585</v>
      </c>
      <c r="H339" s="87"/>
      <c r="I339" s="90">
        <v>2.3400000000014463</v>
      </c>
      <c r="J339" s="88" t="s">
        <v>1037</v>
      </c>
      <c r="K339" s="88" t="s">
        <v>134</v>
      </c>
      <c r="L339" s="89">
        <v>6.1120000000000001E-2</v>
      </c>
      <c r="M339" s="89">
        <v>7.020000000004338E-2</v>
      </c>
      <c r="N339" s="90">
        <v>3336.1639410000002</v>
      </c>
      <c r="O339" s="102">
        <v>102.24</v>
      </c>
      <c r="P339" s="90">
        <v>13.824695097000003</v>
      </c>
      <c r="Q339" s="91">
        <f t="shared" si="5"/>
        <v>8.4121006706030013E-4</v>
      </c>
      <c r="R339" s="91">
        <f>P339/'סכום נכסי הקרן'!$C$42</f>
        <v>8.3526458642104235E-5</v>
      </c>
    </row>
    <row r="340" spans="2:18">
      <c r="B340" s="86" t="s">
        <v>3312</v>
      </c>
      <c r="C340" s="88" t="s">
        <v>2947</v>
      </c>
      <c r="D340" s="87">
        <v>8977</v>
      </c>
      <c r="E340" s="87"/>
      <c r="F340" s="87" t="s">
        <v>681</v>
      </c>
      <c r="G340" s="101">
        <v>44553</v>
      </c>
      <c r="H340" s="87"/>
      <c r="I340" s="90">
        <v>2.3400000000589127</v>
      </c>
      <c r="J340" s="88" t="s">
        <v>1037</v>
      </c>
      <c r="K340" s="88" t="s">
        <v>134</v>
      </c>
      <c r="L340" s="89">
        <v>6.1120000000000001E-2</v>
      </c>
      <c r="M340" s="89">
        <v>7.0300000000196372E-2</v>
      </c>
      <c r="N340" s="90">
        <v>491.64520700000008</v>
      </c>
      <c r="O340" s="102">
        <v>102.22</v>
      </c>
      <c r="P340" s="90">
        <v>2.0369249320000002</v>
      </c>
      <c r="Q340" s="91">
        <f t="shared" si="5"/>
        <v>1.2394354787733061E-4</v>
      </c>
      <c r="R340" s="91">
        <f>P340/'סכום נכסי הקרן'!$C$42</f>
        <v>1.2306754318703871E-5</v>
      </c>
    </row>
    <row r="341" spans="2:18">
      <c r="B341" s="86" t="s">
        <v>3312</v>
      </c>
      <c r="C341" s="88" t="s">
        <v>2947</v>
      </c>
      <c r="D341" s="87">
        <v>8978</v>
      </c>
      <c r="E341" s="87"/>
      <c r="F341" s="87" t="s">
        <v>681</v>
      </c>
      <c r="G341" s="101">
        <v>44553</v>
      </c>
      <c r="H341" s="87"/>
      <c r="I341" s="90">
        <v>2.3399999999923446</v>
      </c>
      <c r="J341" s="88" t="s">
        <v>1037</v>
      </c>
      <c r="K341" s="88" t="s">
        <v>134</v>
      </c>
      <c r="L341" s="89">
        <v>6.1120000000000001E-2</v>
      </c>
      <c r="M341" s="89">
        <v>7.1299999996593644E-2</v>
      </c>
      <c r="N341" s="90">
        <v>632.1152780000001</v>
      </c>
      <c r="O341" s="102">
        <v>101.98</v>
      </c>
      <c r="P341" s="90">
        <v>2.6127546530000005</v>
      </c>
      <c r="Q341" s="91">
        <f t="shared" si="5"/>
        <v>1.5898184382664518E-4</v>
      </c>
      <c r="R341" s="91">
        <f>P341/'סכום נכסי הקרן'!$C$42</f>
        <v>1.5785819646259494E-5</v>
      </c>
    </row>
    <row r="342" spans="2:18">
      <c r="B342" s="86" t="s">
        <v>3312</v>
      </c>
      <c r="C342" s="88" t="s">
        <v>2947</v>
      </c>
      <c r="D342" s="87">
        <v>8979</v>
      </c>
      <c r="E342" s="87"/>
      <c r="F342" s="87" t="s">
        <v>681</v>
      </c>
      <c r="G342" s="101">
        <v>44553</v>
      </c>
      <c r="H342" s="87"/>
      <c r="I342" s="90">
        <v>2.3400000000130921</v>
      </c>
      <c r="J342" s="88" t="s">
        <v>1037</v>
      </c>
      <c r="K342" s="88" t="s">
        <v>134</v>
      </c>
      <c r="L342" s="89">
        <v>6.1120000000000001E-2</v>
      </c>
      <c r="M342" s="89">
        <v>7.0300000001407362E-2</v>
      </c>
      <c r="N342" s="90">
        <v>2949.8712200000004</v>
      </c>
      <c r="O342" s="102">
        <v>102.22</v>
      </c>
      <c r="P342" s="90">
        <v>12.221549476</v>
      </c>
      <c r="Q342" s="91">
        <f t="shared" si="5"/>
        <v>7.4366128020557343E-4</v>
      </c>
      <c r="R342" s="91">
        <f>P342/'סכום נכסי הקרן'!$C$42</f>
        <v>7.384052521137092E-5</v>
      </c>
    </row>
    <row r="343" spans="2:18">
      <c r="B343" s="86" t="s">
        <v>3312</v>
      </c>
      <c r="C343" s="88" t="s">
        <v>2947</v>
      </c>
      <c r="D343" s="87">
        <v>8918</v>
      </c>
      <c r="E343" s="87"/>
      <c r="F343" s="87" t="s">
        <v>681</v>
      </c>
      <c r="G343" s="101">
        <v>44553</v>
      </c>
      <c r="H343" s="87"/>
      <c r="I343" s="90">
        <v>2.340000000114574</v>
      </c>
      <c r="J343" s="88" t="s">
        <v>1037</v>
      </c>
      <c r="K343" s="88" t="s">
        <v>134</v>
      </c>
      <c r="L343" s="89">
        <v>6.1120000000000001E-2</v>
      </c>
      <c r="M343" s="89">
        <v>7.0400000006874436E-2</v>
      </c>
      <c r="N343" s="90">
        <v>421.41017800000003</v>
      </c>
      <c r="O343" s="102">
        <v>102.2</v>
      </c>
      <c r="P343" s="90">
        <v>1.7455940700000003</v>
      </c>
      <c r="Q343" s="91">
        <f t="shared" si="5"/>
        <v>1.0621654180303852E-4</v>
      </c>
      <c r="R343" s="91">
        <f>P343/'סכום נכסי הקרן'!$C$42</f>
        <v>1.0546582754320359E-5</v>
      </c>
    </row>
    <row r="344" spans="2:18">
      <c r="B344" s="86" t="s">
        <v>3312</v>
      </c>
      <c r="C344" s="88" t="s">
        <v>2947</v>
      </c>
      <c r="D344" s="87">
        <v>9037</v>
      </c>
      <c r="E344" s="87"/>
      <c r="F344" s="87" t="s">
        <v>681</v>
      </c>
      <c r="G344" s="101">
        <v>44671</v>
      </c>
      <c r="H344" s="87"/>
      <c r="I344" s="90">
        <v>2.3399999995968561</v>
      </c>
      <c r="J344" s="88" t="s">
        <v>1037</v>
      </c>
      <c r="K344" s="88" t="s">
        <v>134</v>
      </c>
      <c r="L344" s="89">
        <v>6.1120000000000001E-2</v>
      </c>
      <c r="M344" s="89">
        <v>7.0199999978743335E-2</v>
      </c>
      <c r="N344" s="90">
        <v>263.38136700000007</v>
      </c>
      <c r="O344" s="102">
        <v>102.24</v>
      </c>
      <c r="P344" s="90">
        <v>1.0914233160000004</v>
      </c>
      <c r="Q344" s="91">
        <f t="shared" si="5"/>
        <v>6.6411322231820448E-5</v>
      </c>
      <c r="R344" s="91">
        <f>P344/'סכום נכסי הקרן'!$C$42</f>
        <v>6.5941942173238139E-6</v>
      </c>
    </row>
    <row r="345" spans="2:18">
      <c r="B345" s="86" t="s">
        <v>3312</v>
      </c>
      <c r="C345" s="88" t="s">
        <v>2947</v>
      </c>
      <c r="D345" s="87">
        <v>9130</v>
      </c>
      <c r="E345" s="87"/>
      <c r="F345" s="87" t="s">
        <v>681</v>
      </c>
      <c r="G345" s="101">
        <v>44742</v>
      </c>
      <c r="H345" s="87"/>
      <c r="I345" s="90">
        <v>2.3400000000458121</v>
      </c>
      <c r="J345" s="88" t="s">
        <v>1037</v>
      </c>
      <c r="K345" s="88" t="s">
        <v>134</v>
      </c>
      <c r="L345" s="89">
        <v>6.1120000000000001E-2</v>
      </c>
      <c r="M345" s="89">
        <v>7.0200000002901414E-2</v>
      </c>
      <c r="N345" s="90">
        <v>1580.2881780000002</v>
      </c>
      <c r="O345" s="102">
        <v>102.24</v>
      </c>
      <c r="P345" s="90">
        <v>6.5485397550000011</v>
      </c>
      <c r="Q345" s="91">
        <f t="shared" si="5"/>
        <v>3.9846792481130344E-4</v>
      </c>
      <c r="R345" s="91">
        <f>P345/'סכום נכסי הקרן'!$C$42</f>
        <v>3.9565164452044835E-5</v>
      </c>
    </row>
    <row r="346" spans="2:18">
      <c r="B346" s="86" t="s">
        <v>3312</v>
      </c>
      <c r="C346" s="88" t="s">
        <v>2947</v>
      </c>
      <c r="D346" s="87">
        <v>9313</v>
      </c>
      <c r="E346" s="87"/>
      <c r="F346" s="87" t="s">
        <v>681</v>
      </c>
      <c r="G346" s="101">
        <v>44886</v>
      </c>
      <c r="H346" s="87"/>
      <c r="I346" s="90">
        <v>2.3400000000469294</v>
      </c>
      <c r="J346" s="88" t="s">
        <v>1037</v>
      </c>
      <c r="K346" s="88" t="s">
        <v>134</v>
      </c>
      <c r="L346" s="89">
        <v>6.1120000000000001E-2</v>
      </c>
      <c r="M346" s="89">
        <v>7.019999999805579E-2</v>
      </c>
      <c r="N346" s="90">
        <v>719.90905900000007</v>
      </c>
      <c r="O346" s="102">
        <v>102.24</v>
      </c>
      <c r="P346" s="90">
        <v>2.9832237290000001</v>
      </c>
      <c r="Q346" s="91">
        <f t="shared" si="5"/>
        <v>1.8152428068178813E-4</v>
      </c>
      <c r="R346" s="91">
        <f>P346/'סכום נכסי הקרן'!$C$42</f>
        <v>1.8024130852226524E-5</v>
      </c>
    </row>
    <row r="347" spans="2:18">
      <c r="B347" s="86" t="s">
        <v>3312</v>
      </c>
      <c r="C347" s="88" t="s">
        <v>2947</v>
      </c>
      <c r="D347" s="87">
        <v>9496</v>
      </c>
      <c r="E347" s="87"/>
      <c r="F347" s="87" t="s">
        <v>681</v>
      </c>
      <c r="G347" s="101">
        <v>44985</v>
      </c>
      <c r="H347" s="87"/>
      <c r="I347" s="90">
        <v>2.3400000000214738</v>
      </c>
      <c r="J347" s="88" t="s">
        <v>1037</v>
      </c>
      <c r="K347" s="88" t="s">
        <v>134</v>
      </c>
      <c r="L347" s="89">
        <v>6.1120000000000001E-2</v>
      </c>
      <c r="M347" s="89">
        <v>7.0199999998496798E-2</v>
      </c>
      <c r="N347" s="90">
        <v>1123.7604850000002</v>
      </c>
      <c r="O347" s="102">
        <v>102.24</v>
      </c>
      <c r="P347" s="90">
        <v>4.6567394350000013</v>
      </c>
      <c r="Q347" s="91">
        <f t="shared" si="5"/>
        <v>2.8335497202023355E-4</v>
      </c>
      <c r="R347" s="91">
        <f>P347/'סכום נכסי הקרן'!$C$42</f>
        <v>2.813522837903232E-5</v>
      </c>
    </row>
    <row r="348" spans="2:18">
      <c r="B348" s="86" t="s">
        <v>3312</v>
      </c>
      <c r="C348" s="88" t="s">
        <v>2947</v>
      </c>
      <c r="D348" s="87">
        <v>9547</v>
      </c>
      <c r="E348" s="87"/>
      <c r="F348" s="87" t="s">
        <v>681</v>
      </c>
      <c r="G348" s="101">
        <v>45036</v>
      </c>
      <c r="H348" s="87"/>
      <c r="I348" s="90">
        <v>2.3399999987724849</v>
      </c>
      <c r="J348" s="88" t="s">
        <v>1037</v>
      </c>
      <c r="K348" s="88" t="s">
        <v>134</v>
      </c>
      <c r="L348" s="89">
        <v>6.1120000000000001E-2</v>
      </c>
      <c r="M348" s="89">
        <v>7.0099999977006999E-2</v>
      </c>
      <c r="N348" s="90">
        <v>263.38136700000007</v>
      </c>
      <c r="O348" s="102">
        <v>102.26</v>
      </c>
      <c r="P348" s="90">
        <v>1.0916368510000003</v>
      </c>
      <c r="Q348" s="91">
        <f t="shared" si="5"/>
        <v>6.6424315487035801E-5</v>
      </c>
      <c r="R348" s="91">
        <f>P348/'סכום נכסי הקרן'!$C$42</f>
        <v>6.5954843595093009E-6</v>
      </c>
    </row>
    <row r="349" spans="2:18">
      <c r="B349" s="86" t="s">
        <v>3312</v>
      </c>
      <c r="C349" s="88" t="s">
        <v>2947</v>
      </c>
      <c r="D349" s="87">
        <v>9718</v>
      </c>
      <c r="E349" s="87"/>
      <c r="F349" s="87" t="s">
        <v>681</v>
      </c>
      <c r="G349" s="101">
        <v>45163</v>
      </c>
      <c r="H349" s="87"/>
      <c r="I349" s="90">
        <v>2.3800000000244377</v>
      </c>
      <c r="J349" s="88" t="s">
        <v>1037</v>
      </c>
      <c r="K349" s="88" t="s">
        <v>134</v>
      </c>
      <c r="L349" s="89">
        <v>6.4320000000000002E-2</v>
      </c>
      <c r="M349" s="89">
        <v>7.2400000001547726E-2</v>
      </c>
      <c r="N349" s="90">
        <v>2431.5367510000005</v>
      </c>
      <c r="O349" s="102">
        <v>99.65</v>
      </c>
      <c r="P349" s="90">
        <v>9.820767852000003</v>
      </c>
      <c r="Q349" s="91">
        <f t="shared" si="5"/>
        <v>5.9757764821571316E-4</v>
      </c>
      <c r="R349" s="91">
        <f>P349/'סכום נכסי הקרן'!$C$42</f>
        <v>5.9335410587231769E-5</v>
      </c>
    </row>
    <row r="350" spans="2:18">
      <c r="B350" s="86" t="s">
        <v>3312</v>
      </c>
      <c r="C350" s="88" t="s">
        <v>2947</v>
      </c>
      <c r="D350" s="87">
        <v>8829</v>
      </c>
      <c r="E350" s="87"/>
      <c r="F350" s="87" t="s">
        <v>681</v>
      </c>
      <c r="G350" s="101">
        <v>44553</v>
      </c>
      <c r="H350" s="87"/>
      <c r="I350" s="90">
        <v>2.3400000000118126</v>
      </c>
      <c r="J350" s="88" t="s">
        <v>1037</v>
      </c>
      <c r="K350" s="88" t="s">
        <v>134</v>
      </c>
      <c r="L350" s="89">
        <v>6.1180000000000005E-2</v>
      </c>
      <c r="M350" s="89">
        <v>6.9900000000239271E-2</v>
      </c>
      <c r="N350" s="90">
        <v>31869.145070000002</v>
      </c>
      <c r="O350" s="102">
        <v>102.24</v>
      </c>
      <c r="P350" s="90">
        <v>132.06221801600003</v>
      </c>
      <c r="Q350" s="91">
        <f t="shared" si="5"/>
        <v>8.0357697941185451E-3</v>
      </c>
      <c r="R350" s="91">
        <f>P350/'סכום נכסי הקרן'!$C$42</f>
        <v>7.9789748084148847E-4</v>
      </c>
    </row>
    <row r="351" spans="2:18">
      <c r="B351" s="86" t="s">
        <v>3313</v>
      </c>
      <c r="C351" s="88" t="s">
        <v>2947</v>
      </c>
      <c r="D351" s="87">
        <v>7382</v>
      </c>
      <c r="E351" s="87"/>
      <c r="F351" s="87" t="s">
        <v>681</v>
      </c>
      <c r="G351" s="101">
        <v>43860</v>
      </c>
      <c r="H351" s="87"/>
      <c r="I351" s="90">
        <v>2.6399999999938668</v>
      </c>
      <c r="J351" s="88" t="s">
        <v>919</v>
      </c>
      <c r="K351" s="88" t="s">
        <v>132</v>
      </c>
      <c r="L351" s="89">
        <v>8.1652000000000002E-2</v>
      </c>
      <c r="M351" s="89">
        <v>8.3599999999863478E-2</v>
      </c>
      <c r="N351" s="90">
        <v>52479.192052000006</v>
      </c>
      <c r="O351" s="102">
        <v>100.74</v>
      </c>
      <c r="P351" s="90">
        <v>202.16546949100004</v>
      </c>
      <c r="Q351" s="91">
        <f t="shared" si="5"/>
        <v>1.2301437894619859E-2</v>
      </c>
      <c r="R351" s="91">
        <f>P351/'סכום נכסי הקרן'!$C$42</f>
        <v>1.2214494140970924E-3</v>
      </c>
    </row>
    <row r="352" spans="2:18">
      <c r="B352" s="86" t="s">
        <v>3314</v>
      </c>
      <c r="C352" s="88" t="s">
        <v>2947</v>
      </c>
      <c r="D352" s="87">
        <v>9158</v>
      </c>
      <c r="E352" s="87"/>
      <c r="F352" s="87" t="s">
        <v>681</v>
      </c>
      <c r="G352" s="101">
        <v>44179</v>
      </c>
      <c r="H352" s="87"/>
      <c r="I352" s="90">
        <v>2.4699999999988553</v>
      </c>
      <c r="J352" s="88" t="s">
        <v>919</v>
      </c>
      <c r="K352" s="88" t="s">
        <v>132</v>
      </c>
      <c r="L352" s="89">
        <v>8.0410999999999996E-2</v>
      </c>
      <c r="M352" s="89">
        <v>9.6600000000137382E-2</v>
      </c>
      <c r="N352" s="90">
        <v>23455.585749000005</v>
      </c>
      <c r="O352" s="102">
        <v>97.38</v>
      </c>
      <c r="P352" s="90">
        <v>87.344175330000013</v>
      </c>
      <c r="Q352" s="91">
        <f t="shared" si="5"/>
        <v>5.3147500954737262E-3</v>
      </c>
      <c r="R352" s="91">
        <f>P352/'סכום נכסי הקרן'!$C$42</f>
        <v>5.2771866555762967E-4</v>
      </c>
    </row>
    <row r="353" spans="2:18">
      <c r="B353" s="86" t="s">
        <v>3315</v>
      </c>
      <c r="C353" s="88" t="s">
        <v>2947</v>
      </c>
      <c r="D353" s="87">
        <v>7823</v>
      </c>
      <c r="E353" s="87"/>
      <c r="F353" s="87" t="s">
        <v>681</v>
      </c>
      <c r="G353" s="101">
        <v>44027</v>
      </c>
      <c r="H353" s="87"/>
      <c r="I353" s="90">
        <v>3.3600000000033994</v>
      </c>
      <c r="J353" s="88" t="s">
        <v>1037</v>
      </c>
      <c r="K353" s="88" t="s">
        <v>134</v>
      </c>
      <c r="L353" s="89">
        <v>2.35E-2</v>
      </c>
      <c r="M353" s="89">
        <v>2.1300000000043146E-2</v>
      </c>
      <c r="N353" s="90">
        <v>37199.984171000004</v>
      </c>
      <c r="O353" s="102">
        <v>101.47</v>
      </c>
      <c r="P353" s="90">
        <v>152.99165711800001</v>
      </c>
      <c r="Q353" s="91">
        <f t="shared" si="5"/>
        <v>9.3092919041539712E-3</v>
      </c>
      <c r="R353" s="91">
        <f>P353/'סכום נכסי הקרן'!$C$42</f>
        <v>9.2434959550223041E-4</v>
      </c>
    </row>
    <row r="354" spans="2:18">
      <c r="B354" s="86" t="s">
        <v>3315</v>
      </c>
      <c r="C354" s="88" t="s">
        <v>2947</v>
      </c>
      <c r="D354" s="87">
        <v>7993</v>
      </c>
      <c r="E354" s="87"/>
      <c r="F354" s="87" t="s">
        <v>681</v>
      </c>
      <c r="G354" s="101">
        <v>44119</v>
      </c>
      <c r="H354" s="87"/>
      <c r="I354" s="90">
        <v>3.3599999999937253</v>
      </c>
      <c r="J354" s="88" t="s">
        <v>1037</v>
      </c>
      <c r="K354" s="88" t="s">
        <v>134</v>
      </c>
      <c r="L354" s="89">
        <v>2.35E-2</v>
      </c>
      <c r="M354" s="89">
        <v>2.1299999999971897E-2</v>
      </c>
      <c r="N354" s="90">
        <v>37199.984193999997</v>
      </c>
      <c r="O354" s="102">
        <v>101.47</v>
      </c>
      <c r="P354" s="90">
        <v>152.99165721100002</v>
      </c>
      <c r="Q354" s="91">
        <f t="shared" si="5"/>
        <v>9.3092919098128699E-3</v>
      </c>
      <c r="R354" s="91">
        <f>P354/'סכום נכסי הקרן'!$C$42</f>
        <v>9.2434959606412068E-4</v>
      </c>
    </row>
    <row r="355" spans="2:18">
      <c r="B355" s="86" t="s">
        <v>3315</v>
      </c>
      <c r="C355" s="88" t="s">
        <v>2947</v>
      </c>
      <c r="D355" s="87">
        <v>8187</v>
      </c>
      <c r="E355" s="87"/>
      <c r="F355" s="87" t="s">
        <v>681</v>
      </c>
      <c r="G355" s="101">
        <v>44211</v>
      </c>
      <c r="H355" s="87"/>
      <c r="I355" s="90">
        <v>3.3600000000033994</v>
      </c>
      <c r="J355" s="88" t="s">
        <v>1037</v>
      </c>
      <c r="K355" s="88" t="s">
        <v>134</v>
      </c>
      <c r="L355" s="89">
        <v>2.35E-2</v>
      </c>
      <c r="M355" s="89">
        <v>2.1300000000043146E-2</v>
      </c>
      <c r="N355" s="90">
        <v>37199.984171000004</v>
      </c>
      <c r="O355" s="102">
        <v>101.47</v>
      </c>
      <c r="P355" s="90">
        <v>152.99165711800001</v>
      </c>
      <c r="Q355" s="91">
        <f t="shared" si="5"/>
        <v>9.3092919041539712E-3</v>
      </c>
      <c r="R355" s="91">
        <f>P355/'סכום נכסי הקרן'!$C$42</f>
        <v>9.2434959550223041E-4</v>
      </c>
    </row>
    <row r="356" spans="2:18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111" t="s">
        <v>222</v>
      </c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111" t="s">
        <v>112</v>
      </c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111" t="s">
        <v>205</v>
      </c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111" t="s">
        <v>213</v>
      </c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58:B355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5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6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12152</v>
      </c>
    </row>
    <row r="6" spans="2:15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s="3" customFormat="1" ht="63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55</v>
      </c>
      <c r="J7" s="48" t="s">
        <v>18</v>
      </c>
      <c r="K7" s="48" t="s">
        <v>207</v>
      </c>
      <c r="L7" s="48" t="s">
        <v>206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5" t="s">
        <v>3148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6">
        <v>0</v>
      </c>
      <c r="N10" s="117">
        <v>0</v>
      </c>
      <c r="O10" s="117">
        <v>0</v>
      </c>
    </row>
    <row r="11" spans="2:15" ht="20.25" customHeight="1">
      <c r="B11" s="111" t="s">
        <v>222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11" t="s">
        <v>205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11" t="s">
        <v>213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3"/>
  <sheetViews>
    <sheetView rightToLeft="1" workbookViewId="0">
      <selection activeCell="C27" sqref="C27"/>
    </sheetView>
  </sheetViews>
  <sheetFormatPr defaultColWidth="9.140625" defaultRowHeight="18"/>
  <cols>
    <col min="1" max="1" width="6.28515625" style="1" customWidth="1"/>
    <col min="2" max="2" width="25.140625" style="2" bestFit="1" customWidth="1"/>
    <col min="3" max="3" width="47.140625" style="2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7.8554687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231</v>
      </c>
    </row>
    <row r="2" spans="2:10">
      <c r="B2" s="46" t="s">
        <v>145</v>
      </c>
      <c r="C2" s="46" t="s">
        <v>232</v>
      </c>
    </row>
    <row r="3" spans="2:10">
      <c r="B3" s="46" t="s">
        <v>147</v>
      </c>
      <c r="C3" s="46" t="s">
        <v>233</v>
      </c>
    </row>
    <row r="4" spans="2:10">
      <c r="B4" s="46" t="s">
        <v>148</v>
      </c>
      <c r="C4" s="46">
        <v>12152</v>
      </c>
    </row>
    <row r="6" spans="2:10" ht="26.25" customHeight="1">
      <c r="B6" s="149" t="s">
        <v>177</v>
      </c>
      <c r="C6" s="150"/>
      <c r="D6" s="150"/>
      <c r="E6" s="150"/>
      <c r="F6" s="150"/>
      <c r="G6" s="150"/>
      <c r="H6" s="150"/>
      <c r="I6" s="150"/>
      <c r="J6" s="151"/>
    </row>
    <row r="7" spans="2:10" s="3" customFormat="1" ht="63">
      <c r="B7" s="47" t="s">
        <v>116</v>
      </c>
      <c r="C7" s="49" t="s">
        <v>57</v>
      </c>
      <c r="D7" s="49" t="s">
        <v>86</v>
      </c>
      <c r="E7" s="49" t="s">
        <v>58</v>
      </c>
      <c r="F7" s="49" t="s">
        <v>103</v>
      </c>
      <c r="G7" s="49" t="s">
        <v>188</v>
      </c>
      <c r="H7" s="49" t="s">
        <v>149</v>
      </c>
      <c r="I7" s="49" t="s">
        <v>150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67" t="s">
        <v>42</v>
      </c>
      <c r="C10" s="134"/>
      <c r="D10" s="67"/>
      <c r="E10" s="128">
        <v>9.7055296857779926E-3</v>
      </c>
      <c r="F10" s="135"/>
      <c r="G10" s="136">
        <f>G11</f>
        <v>787.08301000000017</v>
      </c>
      <c r="H10" s="91">
        <f>IFERROR(G10/$G$10,0)</f>
        <v>1</v>
      </c>
      <c r="I10" s="91">
        <f>G10/'סכום נכסי הקרן'!$C$42</f>
        <v>4.755421802896339E-3</v>
      </c>
      <c r="J10" s="87"/>
    </row>
    <row r="11" spans="2:10" ht="22.5" customHeight="1">
      <c r="B11" s="137" t="s">
        <v>204</v>
      </c>
      <c r="C11" s="134"/>
      <c r="D11" s="67"/>
      <c r="E11" s="128">
        <v>9.7055296857779926E-3</v>
      </c>
      <c r="F11" s="135"/>
      <c r="G11" s="136">
        <f>G12+G17</f>
        <v>787.08301000000017</v>
      </c>
      <c r="H11" s="91">
        <f t="shared" ref="H11:H14" si="0">IFERROR(G11/$G$10,0)</f>
        <v>1</v>
      </c>
      <c r="I11" s="91">
        <f>G11/'סכום נכסי הקרן'!$C$42</f>
        <v>4.755421802896339E-3</v>
      </c>
      <c r="J11" s="87"/>
    </row>
    <row r="12" spans="2:10">
      <c r="B12" s="138" t="s">
        <v>87</v>
      </c>
      <c r="C12" s="139"/>
      <c r="D12" s="140"/>
      <c r="E12" s="129">
        <v>1.0159604494092275E-2</v>
      </c>
      <c r="F12" s="141"/>
      <c r="G12" s="142">
        <f>SUM(G13:G15)</f>
        <v>751.90501000000017</v>
      </c>
      <c r="H12" s="84">
        <f t="shared" si="0"/>
        <v>0.95530585776460863</v>
      </c>
      <c r="I12" s="84">
        <f>G12/'סכום נכסי הקרן'!$C$42</f>
        <v>4.542882304448409E-3</v>
      </c>
      <c r="J12" s="80"/>
    </row>
    <row r="13" spans="2:10">
      <c r="B13" s="143" t="s">
        <v>3136</v>
      </c>
      <c r="C13" s="134">
        <v>44834</v>
      </c>
      <c r="D13" s="67" t="s">
        <v>3137</v>
      </c>
      <c r="E13" s="128">
        <v>9.2883575254452705E-4</v>
      </c>
      <c r="F13" s="135" t="s">
        <v>133</v>
      </c>
      <c r="G13" s="136">
        <v>122.52601000000003</v>
      </c>
      <c r="H13" s="91">
        <f t="shared" si="0"/>
        <v>0.15567101365839417</v>
      </c>
      <c r="I13" s="91">
        <f>G13/'סכום נכסי הקרן'!$C$42</f>
        <v>7.4028133243010143E-4</v>
      </c>
      <c r="J13" s="87" t="s">
        <v>3138</v>
      </c>
    </row>
    <row r="14" spans="2:10">
      <c r="B14" s="143" t="s">
        <v>3139</v>
      </c>
      <c r="C14" s="134">
        <v>44977</v>
      </c>
      <c r="D14" s="67" t="s">
        <v>3137</v>
      </c>
      <c r="E14" s="128">
        <v>1.5207678865906626E-2</v>
      </c>
      <c r="F14" s="135" t="s">
        <v>133</v>
      </c>
      <c r="G14" s="136">
        <v>348.33100000000007</v>
      </c>
      <c r="H14" s="91">
        <f t="shared" si="0"/>
        <v>0.44255941949502886</v>
      </c>
      <c r="I14" s="91">
        <f>G14/'סכום נכסי הקרן'!$C$42</f>
        <v>2.1045567125438074E-3</v>
      </c>
      <c r="J14" s="87" t="s">
        <v>3140</v>
      </c>
    </row>
    <row r="15" spans="2:10">
      <c r="B15" s="143" t="s">
        <v>3145</v>
      </c>
      <c r="C15" s="134">
        <v>45077</v>
      </c>
      <c r="D15" s="67" t="s">
        <v>3137</v>
      </c>
      <c r="E15" s="128">
        <v>7.9272757428686461E-3</v>
      </c>
      <c r="F15" s="135" t="s">
        <v>133</v>
      </c>
      <c r="G15" s="136">
        <v>281.04800000000006</v>
      </c>
      <c r="H15" s="91">
        <f>IFERROR(G15/$G$10,0)</f>
        <v>0.35707542461118552</v>
      </c>
      <c r="I15" s="91">
        <f>G15/'סכום נכסי הקרן'!$C$42</f>
        <v>1.6980442594744997E-3</v>
      </c>
      <c r="J15" s="87" t="s">
        <v>3146</v>
      </c>
    </row>
    <row r="16" spans="2:10">
      <c r="C16" s="144"/>
      <c r="E16" s="130"/>
      <c r="H16" s="94"/>
      <c r="I16" s="94"/>
      <c r="J16" s="94"/>
    </row>
    <row r="17" spans="2:10">
      <c r="B17" s="138" t="s">
        <v>88</v>
      </c>
      <c r="C17" s="139"/>
      <c r="D17" s="140"/>
      <c r="E17" s="129">
        <v>0</v>
      </c>
      <c r="F17" s="141"/>
      <c r="G17" s="142">
        <f>SUM(G18:G19)</f>
        <v>35.178000000000004</v>
      </c>
      <c r="H17" s="84">
        <f>IFERROR(G17/$G$10,0)</f>
        <v>4.4694142235391407E-2</v>
      </c>
      <c r="I17" s="84">
        <f>G17/'סכום נכסי הקרן'!$C$42</f>
        <v>2.1253949844793042E-4</v>
      </c>
      <c r="J17" s="80"/>
    </row>
    <row r="18" spans="2:10">
      <c r="B18" s="143" t="s">
        <v>3141</v>
      </c>
      <c r="C18" s="134">
        <v>44834</v>
      </c>
      <c r="D18" s="67" t="s">
        <v>28</v>
      </c>
      <c r="E18" s="128">
        <v>0</v>
      </c>
      <c r="F18" s="135" t="s">
        <v>133</v>
      </c>
      <c r="G18" s="136">
        <v>35.178010000000008</v>
      </c>
      <c r="H18" s="91">
        <f>IFERROR(G18/$G$10,0)</f>
        <v>4.4694154940531625E-2</v>
      </c>
      <c r="I18" s="91">
        <f>G18/'סכום נכסי הקרן'!$C$42</f>
        <v>2.1253955886623121E-4</v>
      </c>
      <c r="J18" s="87" t="s">
        <v>3142</v>
      </c>
    </row>
    <row r="19" spans="2:10">
      <c r="B19" s="143" t="s">
        <v>3143</v>
      </c>
      <c r="C19" s="134">
        <v>44742</v>
      </c>
      <c r="D19" s="67" t="s">
        <v>28</v>
      </c>
      <c r="E19" s="128">
        <v>0</v>
      </c>
      <c r="F19" s="135" t="s">
        <v>133</v>
      </c>
      <c r="G19" s="136">
        <v>-1.0000000000218281E-5</v>
      </c>
      <c r="H19" s="91">
        <f>IFERROR(G19/$G$10,0)</f>
        <v>-1.2705140211600145E-8</v>
      </c>
      <c r="I19" s="91">
        <f>G19/'סכום נכסי הקרן'!$C$42</f>
        <v>-6.0418300771098333E-11</v>
      </c>
      <c r="J19" s="87" t="s">
        <v>3144</v>
      </c>
    </row>
    <row r="20" spans="2:10">
      <c r="C20" s="144"/>
      <c r="E20" s="130"/>
      <c r="H20" s="94"/>
      <c r="I20" s="94"/>
      <c r="J20" s="94"/>
    </row>
    <row r="21" spans="2:10">
      <c r="B21" s="67"/>
      <c r="C21" s="134"/>
      <c r="D21" s="67"/>
      <c r="E21" s="128"/>
      <c r="F21" s="67"/>
      <c r="G21" s="67"/>
      <c r="H21" s="87"/>
      <c r="I21" s="87"/>
      <c r="J21" s="87"/>
    </row>
    <row r="22" spans="2:10">
      <c r="B22" s="67"/>
      <c r="C22" s="134"/>
      <c r="D22" s="67"/>
      <c r="E22" s="128"/>
      <c r="F22" s="67"/>
      <c r="G22" s="67"/>
      <c r="H22" s="87"/>
      <c r="I22" s="87"/>
      <c r="J22" s="87"/>
    </row>
    <row r="23" spans="2:10">
      <c r="B23" s="145"/>
      <c r="C23" s="134"/>
      <c r="D23" s="67"/>
      <c r="E23" s="128"/>
      <c r="F23" s="67"/>
      <c r="G23" s="67"/>
      <c r="H23" s="87"/>
      <c r="I23" s="87"/>
      <c r="J23" s="87"/>
    </row>
    <row r="24" spans="2:10">
      <c r="B24" s="145"/>
      <c r="C24" s="134"/>
      <c r="D24" s="67"/>
      <c r="E24" s="128"/>
      <c r="F24" s="67"/>
      <c r="G24" s="67"/>
      <c r="H24" s="87"/>
      <c r="I24" s="87"/>
      <c r="J24" s="87"/>
    </row>
    <row r="25" spans="2:10">
      <c r="B25" s="67"/>
      <c r="C25" s="134"/>
      <c r="D25" s="67"/>
      <c r="E25" s="128"/>
      <c r="F25" s="67"/>
      <c r="G25" s="67"/>
      <c r="H25" s="87"/>
      <c r="I25" s="87"/>
      <c r="J25" s="87"/>
    </row>
    <row r="26" spans="2:10">
      <c r="B26" s="67"/>
      <c r="C26" s="134"/>
      <c r="D26" s="67"/>
      <c r="E26" s="128"/>
      <c r="F26" s="67"/>
      <c r="G26" s="67"/>
      <c r="H26" s="87"/>
      <c r="I26" s="87"/>
      <c r="J26" s="87"/>
    </row>
    <row r="27" spans="2:10">
      <c r="B27" s="67"/>
      <c r="C27" s="134"/>
      <c r="D27" s="67"/>
      <c r="E27" s="128"/>
      <c r="F27" s="67"/>
      <c r="G27" s="67"/>
      <c r="H27" s="87"/>
      <c r="I27" s="87"/>
      <c r="J27" s="87"/>
    </row>
    <row r="28" spans="2:10">
      <c r="B28" s="67"/>
      <c r="C28" s="134"/>
      <c r="D28" s="67"/>
      <c r="E28" s="128"/>
      <c r="F28" s="67"/>
      <c r="G28" s="67"/>
      <c r="H28" s="87"/>
      <c r="I28" s="87"/>
      <c r="J28" s="87"/>
    </row>
    <row r="29" spans="2:10">
      <c r="B29" s="67"/>
      <c r="C29" s="134"/>
      <c r="D29" s="67"/>
      <c r="E29" s="128"/>
      <c r="F29" s="67"/>
      <c r="G29" s="67"/>
      <c r="H29" s="87"/>
      <c r="I29" s="87"/>
      <c r="J29" s="87"/>
    </row>
    <row r="30" spans="2:10">
      <c r="B30" s="67"/>
      <c r="C30" s="134"/>
      <c r="D30" s="67"/>
      <c r="E30" s="128"/>
      <c r="F30" s="67"/>
      <c r="G30" s="67"/>
      <c r="H30" s="87"/>
      <c r="I30" s="87"/>
      <c r="J30" s="87"/>
    </row>
    <row r="31" spans="2:10">
      <c r="B31" s="67"/>
      <c r="C31" s="134"/>
      <c r="D31" s="67"/>
      <c r="E31" s="128"/>
      <c r="F31" s="67"/>
      <c r="G31" s="67"/>
      <c r="H31" s="87"/>
      <c r="I31" s="87"/>
      <c r="J31" s="87"/>
    </row>
    <row r="32" spans="2:10">
      <c r="B32" s="67"/>
      <c r="C32" s="134"/>
      <c r="D32" s="67"/>
      <c r="E32" s="128"/>
      <c r="F32" s="67"/>
      <c r="G32" s="67"/>
      <c r="H32" s="87"/>
      <c r="I32" s="87"/>
      <c r="J32" s="87"/>
    </row>
    <row r="33" spans="2:10">
      <c r="B33" s="67"/>
      <c r="C33" s="134"/>
      <c r="D33" s="67"/>
      <c r="E33" s="128"/>
      <c r="F33" s="67"/>
      <c r="G33" s="67"/>
      <c r="H33" s="87"/>
      <c r="I33" s="87"/>
      <c r="J33" s="87"/>
    </row>
    <row r="34" spans="2:10">
      <c r="B34" s="67"/>
      <c r="C34" s="134"/>
      <c r="D34" s="67"/>
      <c r="E34" s="128"/>
      <c r="F34" s="67"/>
      <c r="G34" s="67"/>
      <c r="H34" s="87"/>
      <c r="I34" s="87"/>
      <c r="J34" s="87"/>
    </row>
    <row r="35" spans="2:10">
      <c r="B35" s="67"/>
      <c r="C35" s="134"/>
      <c r="D35" s="67"/>
      <c r="E35" s="128"/>
      <c r="F35" s="67"/>
      <c r="G35" s="67"/>
      <c r="H35" s="87"/>
      <c r="I35" s="87"/>
      <c r="J35" s="87"/>
    </row>
    <row r="36" spans="2:10">
      <c r="B36" s="67"/>
      <c r="C36" s="134"/>
      <c r="D36" s="67"/>
      <c r="E36" s="128"/>
      <c r="F36" s="67"/>
      <c r="G36" s="67"/>
      <c r="H36" s="87"/>
      <c r="I36" s="87"/>
      <c r="J36" s="87"/>
    </row>
    <row r="37" spans="2:10">
      <c r="B37" s="67"/>
      <c r="C37" s="134"/>
      <c r="D37" s="67"/>
      <c r="E37" s="128"/>
      <c r="F37" s="67"/>
      <c r="G37" s="67"/>
      <c r="H37" s="87"/>
      <c r="I37" s="87"/>
      <c r="J37" s="87"/>
    </row>
    <row r="38" spans="2:10">
      <c r="B38" s="67"/>
      <c r="C38" s="134"/>
      <c r="D38" s="67"/>
      <c r="E38" s="128"/>
      <c r="F38" s="67"/>
      <c r="G38" s="67"/>
      <c r="H38" s="87"/>
      <c r="I38" s="87"/>
      <c r="J38" s="87"/>
    </row>
    <row r="39" spans="2:10">
      <c r="B39" s="67"/>
      <c r="C39" s="134"/>
      <c r="D39" s="67"/>
      <c r="E39" s="128"/>
      <c r="F39" s="67"/>
      <c r="G39" s="67"/>
      <c r="H39" s="87"/>
      <c r="I39" s="87"/>
      <c r="J39" s="87"/>
    </row>
    <row r="40" spans="2:10">
      <c r="B40" s="67"/>
      <c r="C40" s="134"/>
      <c r="D40" s="67"/>
      <c r="E40" s="128"/>
      <c r="F40" s="67"/>
      <c r="G40" s="67"/>
      <c r="H40" s="87"/>
      <c r="I40" s="87"/>
      <c r="J40" s="87"/>
    </row>
    <row r="41" spans="2:10">
      <c r="B41" s="67"/>
      <c r="C41" s="134"/>
      <c r="D41" s="67"/>
      <c r="E41" s="128"/>
      <c r="F41" s="67"/>
      <c r="G41" s="67"/>
      <c r="H41" s="87"/>
      <c r="I41" s="87"/>
      <c r="J41" s="87"/>
    </row>
    <row r="42" spans="2:10">
      <c r="B42" s="67"/>
      <c r="C42" s="134"/>
      <c r="D42" s="67"/>
      <c r="E42" s="128"/>
      <c r="F42" s="67"/>
      <c r="G42" s="67"/>
      <c r="H42" s="87"/>
      <c r="I42" s="87"/>
      <c r="J42" s="87"/>
    </row>
    <row r="43" spans="2:10">
      <c r="B43" s="67"/>
      <c r="C43" s="134"/>
      <c r="D43" s="67"/>
      <c r="E43" s="128"/>
      <c r="F43" s="67"/>
      <c r="G43" s="67"/>
      <c r="H43" s="87"/>
      <c r="I43" s="87"/>
      <c r="J43" s="87"/>
    </row>
    <row r="44" spans="2:10">
      <c r="B44" s="67"/>
      <c r="C44" s="134"/>
      <c r="D44" s="67"/>
      <c r="E44" s="128"/>
      <c r="F44" s="67"/>
      <c r="G44" s="67"/>
      <c r="H44" s="87"/>
      <c r="I44" s="87"/>
      <c r="J44" s="87"/>
    </row>
    <row r="45" spans="2:10">
      <c r="B45" s="67"/>
      <c r="C45" s="134"/>
      <c r="D45" s="67"/>
      <c r="E45" s="128"/>
      <c r="F45" s="67"/>
      <c r="G45" s="67"/>
      <c r="H45" s="87"/>
      <c r="I45" s="87"/>
      <c r="J45" s="87"/>
    </row>
    <row r="46" spans="2:10">
      <c r="B46" s="67"/>
      <c r="C46" s="134"/>
      <c r="D46" s="67"/>
      <c r="E46" s="128"/>
      <c r="F46" s="67"/>
      <c r="G46" s="67"/>
      <c r="H46" s="87"/>
      <c r="I46" s="87"/>
      <c r="J46" s="87"/>
    </row>
    <row r="47" spans="2:10">
      <c r="B47" s="67"/>
      <c r="C47" s="134"/>
      <c r="D47" s="67"/>
      <c r="E47" s="128"/>
      <c r="F47" s="67"/>
      <c r="G47" s="67"/>
      <c r="H47" s="87"/>
      <c r="I47" s="87"/>
      <c r="J47" s="87"/>
    </row>
    <row r="48" spans="2:10">
      <c r="B48" s="67"/>
      <c r="C48" s="134"/>
      <c r="D48" s="67"/>
      <c r="E48" s="128"/>
      <c r="F48" s="67"/>
      <c r="G48" s="67"/>
      <c r="H48" s="87"/>
      <c r="I48" s="87"/>
      <c r="J48" s="87"/>
    </row>
    <row r="49" spans="2:10">
      <c r="B49" s="67"/>
      <c r="C49" s="134"/>
      <c r="D49" s="67"/>
      <c r="E49" s="128"/>
      <c r="F49" s="67"/>
      <c r="G49" s="67"/>
      <c r="H49" s="87"/>
      <c r="I49" s="87"/>
      <c r="J49" s="87"/>
    </row>
    <row r="50" spans="2:10">
      <c r="B50" s="67"/>
      <c r="C50" s="134"/>
      <c r="D50" s="67"/>
      <c r="E50" s="128"/>
      <c r="F50" s="67"/>
      <c r="G50" s="67"/>
      <c r="H50" s="87"/>
      <c r="I50" s="87"/>
      <c r="J50" s="87"/>
    </row>
    <row r="51" spans="2:10">
      <c r="B51" s="67"/>
      <c r="C51" s="134"/>
      <c r="D51" s="67"/>
      <c r="E51" s="128"/>
      <c r="F51" s="67"/>
      <c r="G51" s="67"/>
      <c r="H51" s="87"/>
      <c r="I51" s="87"/>
      <c r="J51" s="87"/>
    </row>
    <row r="52" spans="2:10">
      <c r="B52" s="67"/>
      <c r="C52" s="134"/>
      <c r="D52" s="67"/>
      <c r="E52" s="128"/>
      <c r="F52" s="67"/>
      <c r="G52" s="67"/>
      <c r="H52" s="87"/>
      <c r="I52" s="87"/>
      <c r="J52" s="87"/>
    </row>
    <row r="53" spans="2:10">
      <c r="B53" s="67"/>
      <c r="C53" s="134"/>
      <c r="D53" s="67"/>
      <c r="E53" s="128"/>
      <c r="F53" s="67"/>
      <c r="G53" s="67"/>
      <c r="H53" s="87"/>
      <c r="I53" s="87"/>
      <c r="J53" s="87"/>
    </row>
    <row r="54" spans="2:10">
      <c r="B54" s="67"/>
      <c r="C54" s="134"/>
      <c r="D54" s="67"/>
      <c r="E54" s="128"/>
      <c r="F54" s="67"/>
      <c r="G54" s="67"/>
      <c r="H54" s="87"/>
      <c r="I54" s="87"/>
      <c r="J54" s="87"/>
    </row>
    <row r="55" spans="2:10">
      <c r="B55" s="67"/>
      <c r="C55" s="134"/>
      <c r="D55" s="67"/>
      <c r="E55" s="128"/>
      <c r="F55" s="67"/>
      <c r="G55" s="67"/>
      <c r="H55" s="87"/>
      <c r="I55" s="87"/>
      <c r="J55" s="87"/>
    </row>
    <row r="56" spans="2:10">
      <c r="B56" s="67"/>
      <c r="C56" s="134"/>
      <c r="D56" s="67"/>
      <c r="E56" s="128"/>
      <c r="F56" s="67"/>
      <c r="G56" s="67"/>
      <c r="H56" s="87"/>
      <c r="I56" s="87"/>
      <c r="J56" s="87"/>
    </row>
    <row r="57" spans="2:10">
      <c r="B57" s="67"/>
      <c r="C57" s="134"/>
      <c r="D57" s="67"/>
      <c r="E57" s="128"/>
      <c r="F57" s="67"/>
      <c r="G57" s="67"/>
      <c r="H57" s="87"/>
      <c r="I57" s="87"/>
      <c r="J57" s="87"/>
    </row>
    <row r="58" spans="2:10">
      <c r="B58" s="67"/>
      <c r="C58" s="134"/>
      <c r="D58" s="67"/>
      <c r="E58" s="128"/>
      <c r="F58" s="67"/>
      <c r="G58" s="67"/>
      <c r="H58" s="87"/>
      <c r="I58" s="87"/>
      <c r="J58" s="87"/>
    </row>
    <row r="59" spans="2:10">
      <c r="B59" s="67"/>
      <c r="C59" s="134"/>
      <c r="D59" s="67"/>
      <c r="E59" s="128"/>
      <c r="F59" s="67"/>
      <c r="G59" s="67"/>
      <c r="H59" s="87"/>
      <c r="I59" s="87"/>
      <c r="J59" s="87"/>
    </row>
    <row r="60" spans="2:10">
      <c r="B60" s="67"/>
      <c r="C60" s="134"/>
      <c r="D60" s="67"/>
      <c r="E60" s="128"/>
      <c r="F60" s="67"/>
      <c r="G60" s="67"/>
      <c r="H60" s="87"/>
      <c r="I60" s="87"/>
      <c r="J60" s="87"/>
    </row>
    <row r="61" spans="2:10">
      <c r="B61" s="67"/>
      <c r="C61" s="134"/>
      <c r="D61" s="67"/>
      <c r="E61" s="128"/>
      <c r="F61" s="67"/>
      <c r="G61" s="67"/>
      <c r="H61" s="87"/>
      <c r="I61" s="87"/>
      <c r="J61" s="87"/>
    </row>
    <row r="62" spans="2:10">
      <c r="B62" s="67"/>
      <c r="C62" s="134"/>
      <c r="D62" s="67"/>
      <c r="E62" s="128"/>
      <c r="F62" s="67"/>
      <c r="G62" s="67"/>
      <c r="H62" s="87"/>
      <c r="I62" s="87"/>
      <c r="J62" s="87"/>
    </row>
    <row r="63" spans="2:10">
      <c r="B63" s="67"/>
      <c r="C63" s="134"/>
      <c r="D63" s="67"/>
      <c r="E63" s="128"/>
      <c r="F63" s="67"/>
      <c r="G63" s="67"/>
      <c r="H63" s="87"/>
      <c r="I63" s="87"/>
      <c r="J63" s="87"/>
    </row>
    <row r="64" spans="2:10">
      <c r="B64" s="67"/>
      <c r="C64" s="134"/>
      <c r="D64" s="67"/>
      <c r="E64" s="128"/>
      <c r="F64" s="67"/>
      <c r="G64" s="67"/>
      <c r="H64" s="87"/>
      <c r="I64" s="87"/>
      <c r="J64" s="87"/>
    </row>
    <row r="65" spans="2:10">
      <c r="B65" s="67"/>
      <c r="C65" s="134"/>
      <c r="D65" s="67"/>
      <c r="E65" s="128"/>
      <c r="F65" s="67"/>
      <c r="G65" s="67"/>
      <c r="H65" s="87"/>
      <c r="I65" s="87"/>
      <c r="J65" s="87"/>
    </row>
    <row r="66" spans="2:10">
      <c r="B66" s="67"/>
      <c r="C66" s="134"/>
      <c r="D66" s="67"/>
      <c r="E66" s="128"/>
      <c r="F66" s="67"/>
      <c r="G66" s="67"/>
      <c r="H66" s="87"/>
      <c r="I66" s="87"/>
      <c r="J66" s="87"/>
    </row>
    <row r="67" spans="2:10">
      <c r="B67" s="67"/>
      <c r="C67" s="134"/>
      <c r="D67" s="67"/>
      <c r="E67" s="128"/>
      <c r="F67" s="67"/>
      <c r="G67" s="67"/>
      <c r="H67" s="87"/>
      <c r="I67" s="87"/>
      <c r="J67" s="87"/>
    </row>
    <row r="68" spans="2:10">
      <c r="B68" s="67"/>
      <c r="C68" s="134"/>
      <c r="D68" s="67"/>
      <c r="E68" s="128"/>
      <c r="F68" s="67"/>
      <c r="G68" s="67"/>
      <c r="H68" s="87"/>
      <c r="I68" s="87"/>
      <c r="J68" s="87"/>
    </row>
    <row r="69" spans="2:10">
      <c r="B69" s="67"/>
      <c r="C69" s="134"/>
      <c r="D69" s="67"/>
      <c r="E69" s="128"/>
      <c r="F69" s="67"/>
      <c r="G69" s="67"/>
      <c r="H69" s="87"/>
      <c r="I69" s="87"/>
      <c r="J69" s="87"/>
    </row>
    <row r="70" spans="2:10">
      <c r="B70" s="67"/>
      <c r="C70" s="134"/>
      <c r="D70" s="67"/>
      <c r="E70" s="128"/>
      <c r="F70" s="67"/>
      <c r="G70" s="67"/>
      <c r="H70" s="87"/>
      <c r="I70" s="87"/>
      <c r="J70" s="87"/>
    </row>
    <row r="71" spans="2:10">
      <c r="B71" s="67"/>
      <c r="C71" s="134"/>
      <c r="D71" s="67"/>
      <c r="E71" s="128"/>
      <c r="F71" s="67"/>
      <c r="G71" s="67"/>
      <c r="H71" s="87"/>
      <c r="I71" s="87"/>
      <c r="J71" s="87"/>
    </row>
    <row r="72" spans="2:10">
      <c r="B72" s="67"/>
      <c r="C72" s="134"/>
      <c r="D72" s="67"/>
      <c r="E72" s="128"/>
      <c r="F72" s="67"/>
      <c r="G72" s="67"/>
      <c r="H72" s="87"/>
      <c r="I72" s="87"/>
      <c r="J72" s="87"/>
    </row>
    <row r="73" spans="2:10">
      <c r="B73" s="67"/>
      <c r="C73" s="134"/>
      <c r="D73" s="67"/>
      <c r="E73" s="128"/>
      <c r="F73" s="67"/>
      <c r="G73" s="67"/>
      <c r="H73" s="87"/>
      <c r="I73" s="87"/>
      <c r="J73" s="87"/>
    </row>
    <row r="74" spans="2:10">
      <c r="B74" s="67"/>
      <c r="C74" s="134"/>
      <c r="D74" s="67"/>
      <c r="E74" s="128"/>
      <c r="F74" s="67"/>
      <c r="G74" s="67"/>
      <c r="H74" s="87"/>
      <c r="I74" s="87"/>
      <c r="J74" s="87"/>
    </row>
    <row r="75" spans="2:10">
      <c r="B75" s="67"/>
      <c r="C75" s="134"/>
      <c r="D75" s="67"/>
      <c r="E75" s="128"/>
      <c r="F75" s="67"/>
      <c r="G75" s="67"/>
      <c r="H75" s="87"/>
      <c r="I75" s="87"/>
      <c r="J75" s="87"/>
    </row>
    <row r="76" spans="2:10">
      <c r="B76" s="67"/>
      <c r="C76" s="134"/>
      <c r="D76" s="67"/>
      <c r="E76" s="128"/>
      <c r="F76" s="67"/>
      <c r="G76" s="67"/>
      <c r="H76" s="87"/>
      <c r="I76" s="87"/>
      <c r="J76" s="87"/>
    </row>
    <row r="77" spans="2:10">
      <c r="B77" s="67"/>
      <c r="C77" s="134"/>
      <c r="D77" s="67"/>
      <c r="E77" s="128"/>
      <c r="F77" s="67"/>
      <c r="G77" s="67"/>
      <c r="H77" s="87"/>
      <c r="I77" s="87"/>
      <c r="J77" s="87"/>
    </row>
    <row r="78" spans="2:10">
      <c r="B78" s="67"/>
      <c r="C78" s="134"/>
      <c r="D78" s="67"/>
      <c r="E78" s="128"/>
      <c r="F78" s="67"/>
      <c r="G78" s="67"/>
      <c r="H78" s="87"/>
      <c r="I78" s="87"/>
      <c r="J78" s="87"/>
    </row>
    <row r="79" spans="2:10">
      <c r="B79" s="67"/>
      <c r="C79" s="134"/>
      <c r="D79" s="67"/>
      <c r="E79" s="128"/>
      <c r="F79" s="67"/>
      <c r="G79" s="67"/>
      <c r="H79" s="87"/>
      <c r="I79" s="87"/>
      <c r="J79" s="87"/>
    </row>
    <row r="80" spans="2:10">
      <c r="B80" s="67"/>
      <c r="C80" s="134"/>
      <c r="D80" s="67"/>
      <c r="E80" s="128"/>
      <c r="F80" s="67"/>
      <c r="G80" s="67"/>
      <c r="H80" s="87"/>
      <c r="I80" s="87"/>
      <c r="J80" s="87"/>
    </row>
    <row r="81" spans="2:10">
      <c r="B81" s="67"/>
      <c r="C81" s="134"/>
      <c r="D81" s="67"/>
      <c r="E81" s="128"/>
      <c r="F81" s="67"/>
      <c r="G81" s="67"/>
      <c r="H81" s="87"/>
      <c r="I81" s="87"/>
      <c r="J81" s="87"/>
    </row>
    <row r="82" spans="2:10">
      <c r="B82" s="67"/>
      <c r="C82" s="134"/>
      <c r="D82" s="67"/>
      <c r="E82" s="128"/>
      <c r="F82" s="67"/>
      <c r="G82" s="67"/>
      <c r="H82" s="87"/>
      <c r="I82" s="87"/>
      <c r="J82" s="87"/>
    </row>
    <row r="83" spans="2:10">
      <c r="B83" s="67"/>
      <c r="C83" s="134"/>
      <c r="D83" s="67"/>
      <c r="E83" s="128"/>
      <c r="F83" s="67"/>
      <c r="G83" s="67"/>
      <c r="H83" s="87"/>
      <c r="I83" s="87"/>
      <c r="J83" s="87"/>
    </row>
    <row r="84" spans="2:10">
      <c r="B84" s="67"/>
      <c r="C84" s="134"/>
      <c r="D84" s="67"/>
      <c r="E84" s="128"/>
      <c r="F84" s="67"/>
      <c r="G84" s="67"/>
      <c r="H84" s="87"/>
      <c r="I84" s="87"/>
      <c r="J84" s="87"/>
    </row>
    <row r="85" spans="2:10">
      <c r="B85" s="67"/>
      <c r="C85" s="134"/>
      <c r="D85" s="67"/>
      <c r="E85" s="128"/>
      <c r="F85" s="67"/>
      <c r="G85" s="67"/>
      <c r="H85" s="87"/>
      <c r="I85" s="87"/>
      <c r="J85" s="87"/>
    </row>
    <row r="86" spans="2:10">
      <c r="B86" s="67"/>
      <c r="C86" s="134"/>
      <c r="D86" s="67"/>
      <c r="E86" s="128"/>
      <c r="F86" s="67"/>
      <c r="G86" s="67"/>
      <c r="H86" s="87"/>
      <c r="I86" s="87"/>
      <c r="J86" s="87"/>
    </row>
    <row r="87" spans="2:10">
      <c r="B87" s="67"/>
      <c r="C87" s="134"/>
      <c r="D87" s="67"/>
      <c r="E87" s="128"/>
      <c r="F87" s="67"/>
      <c r="G87" s="67"/>
      <c r="H87" s="87"/>
      <c r="I87" s="87"/>
      <c r="J87" s="87"/>
    </row>
    <row r="88" spans="2:10">
      <c r="B88" s="67"/>
      <c r="C88" s="134"/>
      <c r="D88" s="67"/>
      <c r="E88" s="128"/>
      <c r="F88" s="67"/>
      <c r="G88" s="67"/>
      <c r="H88" s="87"/>
      <c r="I88" s="87"/>
      <c r="J88" s="87"/>
    </row>
    <row r="89" spans="2:10">
      <c r="B89" s="67"/>
      <c r="C89" s="134"/>
      <c r="D89" s="67"/>
      <c r="E89" s="128"/>
      <c r="F89" s="67"/>
      <c r="G89" s="67"/>
      <c r="H89" s="87"/>
      <c r="I89" s="87"/>
      <c r="J89" s="87"/>
    </row>
    <row r="90" spans="2:10">
      <c r="B90" s="67"/>
      <c r="C90" s="134"/>
      <c r="D90" s="67"/>
      <c r="E90" s="128"/>
      <c r="F90" s="67"/>
      <c r="G90" s="67"/>
      <c r="H90" s="87"/>
      <c r="I90" s="87"/>
      <c r="J90" s="87"/>
    </row>
    <row r="91" spans="2:10">
      <c r="B91" s="67"/>
      <c r="C91" s="134"/>
      <c r="D91" s="67"/>
      <c r="E91" s="128"/>
      <c r="F91" s="67"/>
      <c r="G91" s="67"/>
      <c r="H91" s="87"/>
      <c r="I91" s="87"/>
      <c r="J91" s="87"/>
    </row>
    <row r="92" spans="2:10">
      <c r="B92" s="67"/>
      <c r="C92" s="134"/>
      <c r="D92" s="67"/>
      <c r="E92" s="128"/>
      <c r="F92" s="67"/>
      <c r="G92" s="67"/>
      <c r="H92" s="87"/>
      <c r="I92" s="87"/>
      <c r="J92" s="87"/>
    </row>
    <row r="93" spans="2:10">
      <c r="B93" s="67"/>
      <c r="C93" s="134"/>
      <c r="D93" s="67"/>
      <c r="E93" s="128"/>
      <c r="F93" s="67"/>
      <c r="G93" s="67"/>
      <c r="H93" s="87"/>
      <c r="I93" s="87"/>
      <c r="J93" s="87"/>
    </row>
    <row r="94" spans="2:10">
      <c r="B94" s="67"/>
      <c r="C94" s="134"/>
      <c r="D94" s="67"/>
      <c r="E94" s="128"/>
      <c r="F94" s="67"/>
      <c r="G94" s="67"/>
      <c r="H94" s="87"/>
      <c r="I94" s="87"/>
      <c r="J94" s="87"/>
    </row>
    <row r="95" spans="2:10">
      <c r="B95" s="67"/>
      <c r="C95" s="134"/>
      <c r="D95" s="67"/>
      <c r="E95" s="128"/>
      <c r="F95" s="67"/>
      <c r="G95" s="67"/>
      <c r="H95" s="87"/>
      <c r="I95" s="87"/>
      <c r="J95" s="87"/>
    </row>
    <row r="96" spans="2:10">
      <c r="B96" s="67"/>
      <c r="C96" s="134"/>
      <c r="D96" s="67"/>
      <c r="E96" s="128"/>
      <c r="F96" s="67"/>
      <c r="G96" s="67"/>
      <c r="H96" s="87"/>
      <c r="I96" s="87"/>
      <c r="J96" s="87"/>
    </row>
    <row r="97" spans="2:10">
      <c r="B97" s="67"/>
      <c r="C97" s="134"/>
      <c r="D97" s="67"/>
      <c r="E97" s="128"/>
      <c r="F97" s="67"/>
      <c r="G97" s="67"/>
      <c r="H97" s="87"/>
      <c r="I97" s="87"/>
      <c r="J97" s="87"/>
    </row>
    <row r="98" spans="2:10">
      <c r="B98" s="67"/>
      <c r="C98" s="134"/>
      <c r="D98" s="67"/>
      <c r="E98" s="128"/>
      <c r="F98" s="67"/>
      <c r="G98" s="67"/>
      <c r="H98" s="87"/>
      <c r="I98" s="87"/>
      <c r="J98" s="87"/>
    </row>
    <row r="99" spans="2:10">
      <c r="B99" s="67"/>
      <c r="C99" s="134"/>
      <c r="D99" s="67"/>
      <c r="E99" s="128"/>
      <c r="F99" s="67"/>
      <c r="G99" s="67"/>
      <c r="H99" s="87"/>
      <c r="I99" s="87"/>
      <c r="J99" s="87"/>
    </row>
    <row r="100" spans="2:10">
      <c r="B100" s="67"/>
      <c r="C100" s="134"/>
      <c r="D100" s="67"/>
      <c r="E100" s="128"/>
      <c r="F100" s="67"/>
      <c r="G100" s="6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93"/>
      <c r="C120" s="93"/>
      <c r="D120" s="94"/>
      <c r="E120" s="94"/>
      <c r="F120" s="114"/>
      <c r="G120" s="114"/>
      <c r="H120" s="114"/>
      <c r="I120" s="114"/>
      <c r="J120" s="94"/>
    </row>
    <row r="121" spans="2:10">
      <c r="B121" s="93"/>
      <c r="C121" s="93"/>
      <c r="D121" s="94"/>
      <c r="E121" s="94"/>
      <c r="F121" s="114"/>
      <c r="G121" s="114"/>
      <c r="H121" s="114"/>
      <c r="I121" s="114"/>
      <c r="J121" s="94"/>
    </row>
    <row r="122" spans="2:10">
      <c r="B122" s="93"/>
      <c r="C122" s="93"/>
      <c r="D122" s="94"/>
      <c r="E122" s="94"/>
      <c r="F122" s="114"/>
      <c r="G122" s="114"/>
      <c r="H122" s="114"/>
      <c r="I122" s="114"/>
      <c r="J122" s="94"/>
    </row>
    <row r="123" spans="2:10">
      <c r="B123" s="93"/>
      <c r="C123" s="93"/>
      <c r="D123" s="94"/>
      <c r="E123" s="94"/>
      <c r="F123" s="114"/>
      <c r="G123" s="114"/>
      <c r="H123" s="114"/>
      <c r="I123" s="114"/>
      <c r="J123" s="94"/>
    </row>
    <row r="124" spans="2:10">
      <c r="B124" s="93"/>
      <c r="C124" s="93"/>
      <c r="D124" s="94"/>
      <c r="E124" s="94"/>
      <c r="F124" s="114"/>
      <c r="G124" s="114"/>
      <c r="H124" s="114"/>
      <c r="I124" s="114"/>
      <c r="J124" s="94"/>
    </row>
    <row r="125" spans="2:10">
      <c r="B125" s="93"/>
      <c r="C125" s="93"/>
      <c r="D125" s="94"/>
      <c r="E125" s="94"/>
      <c r="F125" s="114"/>
      <c r="G125" s="114"/>
      <c r="H125" s="114"/>
      <c r="I125" s="114"/>
      <c r="J125" s="94"/>
    </row>
    <row r="126" spans="2:10">
      <c r="B126" s="93"/>
      <c r="C126" s="93"/>
      <c r="D126" s="94"/>
      <c r="E126" s="94"/>
      <c r="F126" s="114"/>
      <c r="G126" s="114"/>
      <c r="H126" s="114"/>
      <c r="I126" s="114"/>
      <c r="J126" s="94"/>
    </row>
    <row r="127" spans="2:10">
      <c r="B127" s="93"/>
      <c r="C127" s="93"/>
      <c r="D127" s="94"/>
      <c r="E127" s="94"/>
      <c r="F127" s="114"/>
      <c r="G127" s="114"/>
      <c r="H127" s="114"/>
      <c r="I127" s="114"/>
      <c r="J127" s="94"/>
    </row>
    <row r="128" spans="2:10">
      <c r="B128" s="93"/>
      <c r="C128" s="93"/>
      <c r="D128" s="94"/>
      <c r="E128" s="94"/>
      <c r="F128" s="114"/>
      <c r="G128" s="114"/>
      <c r="H128" s="114"/>
      <c r="I128" s="114"/>
      <c r="J128" s="94"/>
    </row>
    <row r="129" spans="2:10">
      <c r="B129" s="94"/>
      <c r="C129" s="94"/>
      <c r="D129" s="94"/>
      <c r="E129" s="94"/>
      <c r="F129" s="114"/>
      <c r="G129" s="114"/>
      <c r="H129" s="114"/>
      <c r="I129" s="114"/>
      <c r="J129" s="94"/>
    </row>
    <row r="130" spans="2:10">
      <c r="B130" s="94"/>
      <c r="C130" s="94"/>
      <c r="D130" s="94"/>
      <c r="E130" s="94"/>
      <c r="F130" s="114"/>
      <c r="G130" s="114"/>
      <c r="H130" s="114"/>
      <c r="I130" s="114"/>
      <c r="J130" s="94"/>
    </row>
    <row r="131" spans="2:10">
      <c r="B131" s="94"/>
      <c r="C131" s="94"/>
      <c r="D131" s="94"/>
      <c r="E131" s="94"/>
      <c r="F131" s="114"/>
      <c r="G131" s="114"/>
      <c r="H131" s="114"/>
      <c r="I131" s="114"/>
      <c r="J131" s="94"/>
    </row>
    <row r="132" spans="2:10">
      <c r="B132" s="94"/>
      <c r="C132" s="94"/>
      <c r="D132" s="94"/>
      <c r="E132" s="94"/>
      <c r="F132" s="114"/>
      <c r="G132" s="114"/>
      <c r="H132" s="114"/>
      <c r="I132" s="114"/>
      <c r="J132" s="94"/>
    </row>
    <row r="133" spans="2:10">
      <c r="B133" s="94"/>
      <c r="C133" s="94"/>
      <c r="D133" s="94"/>
      <c r="E133" s="94"/>
      <c r="F133" s="114"/>
      <c r="G133" s="114"/>
      <c r="H133" s="114"/>
      <c r="I133" s="114"/>
      <c r="J133" s="94"/>
    </row>
    <row r="134" spans="2:10">
      <c r="B134" s="94"/>
      <c r="C134" s="94"/>
      <c r="D134" s="94"/>
      <c r="E134" s="94"/>
      <c r="F134" s="114"/>
      <c r="G134" s="114"/>
      <c r="H134" s="114"/>
      <c r="I134" s="114"/>
      <c r="J134" s="94"/>
    </row>
    <row r="135" spans="2:10">
      <c r="B135" s="94"/>
      <c r="C135" s="94"/>
      <c r="D135" s="94"/>
      <c r="E135" s="94"/>
      <c r="F135" s="114"/>
      <c r="G135" s="114"/>
      <c r="H135" s="114"/>
      <c r="I135" s="114"/>
      <c r="J135" s="94"/>
    </row>
    <row r="136" spans="2:10">
      <c r="B136" s="94"/>
      <c r="C136" s="94"/>
      <c r="D136" s="94"/>
      <c r="E136" s="94"/>
      <c r="F136" s="114"/>
      <c r="G136" s="114"/>
      <c r="H136" s="114"/>
      <c r="I136" s="114"/>
      <c r="J136" s="94"/>
    </row>
    <row r="137" spans="2:10">
      <c r="B137" s="94"/>
      <c r="C137" s="94"/>
      <c r="D137" s="94"/>
      <c r="E137" s="94"/>
      <c r="F137" s="114"/>
      <c r="G137" s="114"/>
      <c r="H137" s="114"/>
      <c r="I137" s="114"/>
      <c r="J137" s="94"/>
    </row>
    <row r="138" spans="2:10">
      <c r="B138" s="94"/>
      <c r="C138" s="94"/>
      <c r="D138" s="94"/>
      <c r="E138" s="94"/>
      <c r="F138" s="114"/>
      <c r="G138" s="114"/>
      <c r="H138" s="114"/>
      <c r="I138" s="114"/>
      <c r="J138" s="94"/>
    </row>
    <row r="139" spans="2:10">
      <c r="B139" s="94"/>
      <c r="C139" s="94"/>
      <c r="D139" s="94"/>
      <c r="E139" s="94"/>
      <c r="F139" s="114"/>
      <c r="G139" s="114"/>
      <c r="H139" s="114"/>
      <c r="I139" s="114"/>
      <c r="J139" s="94"/>
    </row>
    <row r="140" spans="2:10">
      <c r="B140" s="94"/>
      <c r="C140" s="94"/>
      <c r="D140" s="94"/>
      <c r="E140" s="94"/>
      <c r="F140" s="114"/>
      <c r="G140" s="114"/>
      <c r="H140" s="114"/>
      <c r="I140" s="114"/>
      <c r="J140" s="94"/>
    </row>
    <row r="141" spans="2:10">
      <c r="B141" s="94"/>
      <c r="C141" s="94"/>
      <c r="D141" s="94"/>
      <c r="E141" s="94"/>
      <c r="F141" s="114"/>
      <c r="G141" s="114"/>
      <c r="H141" s="114"/>
      <c r="I141" s="114"/>
      <c r="J141" s="94"/>
    </row>
    <row r="142" spans="2:10">
      <c r="B142" s="94"/>
      <c r="C142" s="94"/>
      <c r="D142" s="94"/>
      <c r="E142" s="94"/>
      <c r="F142" s="114"/>
      <c r="G142" s="114"/>
      <c r="H142" s="114"/>
      <c r="I142" s="114"/>
      <c r="J142" s="94"/>
    </row>
    <row r="143" spans="2:10">
      <c r="B143" s="94"/>
      <c r="C143" s="94"/>
      <c r="D143" s="94"/>
      <c r="E143" s="94"/>
      <c r="F143" s="114"/>
      <c r="G143" s="114"/>
      <c r="H143" s="114"/>
      <c r="I143" s="114"/>
      <c r="J143" s="94"/>
    </row>
    <row r="144" spans="2:10">
      <c r="B144" s="94"/>
      <c r="C144" s="94"/>
      <c r="D144" s="94"/>
      <c r="E144" s="94"/>
      <c r="F144" s="114"/>
      <c r="G144" s="114"/>
      <c r="H144" s="114"/>
      <c r="I144" s="114"/>
      <c r="J144" s="94"/>
    </row>
    <row r="145" spans="2:10">
      <c r="B145" s="94"/>
      <c r="C145" s="94"/>
      <c r="D145" s="94"/>
      <c r="E145" s="94"/>
      <c r="F145" s="114"/>
      <c r="G145" s="114"/>
      <c r="H145" s="114"/>
      <c r="I145" s="114"/>
      <c r="J145" s="94"/>
    </row>
    <row r="146" spans="2:10">
      <c r="B146" s="94"/>
      <c r="C146" s="94"/>
      <c r="D146" s="94"/>
      <c r="E146" s="94"/>
      <c r="F146" s="114"/>
      <c r="G146" s="114"/>
      <c r="H146" s="114"/>
      <c r="I146" s="114"/>
      <c r="J146" s="94"/>
    </row>
    <row r="147" spans="2:10">
      <c r="B147" s="94"/>
      <c r="C147" s="94"/>
      <c r="D147" s="94"/>
      <c r="E147" s="94"/>
      <c r="F147" s="114"/>
      <c r="G147" s="114"/>
      <c r="H147" s="114"/>
      <c r="I147" s="114"/>
      <c r="J147" s="94"/>
    </row>
    <row r="148" spans="2:10">
      <c r="B148" s="94"/>
      <c r="C148" s="94"/>
      <c r="D148" s="94"/>
      <c r="E148" s="94"/>
      <c r="F148" s="114"/>
      <c r="G148" s="114"/>
      <c r="H148" s="114"/>
      <c r="I148" s="114"/>
      <c r="J148" s="94"/>
    </row>
    <row r="149" spans="2:10">
      <c r="B149" s="94"/>
      <c r="C149" s="94"/>
      <c r="D149" s="94"/>
      <c r="E149" s="94"/>
      <c r="F149" s="114"/>
      <c r="G149" s="114"/>
      <c r="H149" s="114"/>
      <c r="I149" s="114"/>
      <c r="J149" s="94"/>
    </row>
    <row r="150" spans="2:10">
      <c r="B150" s="94"/>
      <c r="C150" s="94"/>
      <c r="D150" s="94"/>
      <c r="E150" s="94"/>
      <c r="F150" s="114"/>
      <c r="G150" s="114"/>
      <c r="H150" s="114"/>
      <c r="I150" s="114"/>
      <c r="J150" s="94"/>
    </row>
    <row r="151" spans="2:10">
      <c r="B151" s="94"/>
      <c r="C151" s="94"/>
      <c r="D151" s="94"/>
      <c r="E151" s="94"/>
      <c r="F151" s="114"/>
      <c r="G151" s="114"/>
      <c r="H151" s="114"/>
      <c r="I151" s="114"/>
      <c r="J151" s="94"/>
    </row>
    <row r="152" spans="2:10">
      <c r="B152" s="94"/>
      <c r="C152" s="94"/>
      <c r="D152" s="94"/>
      <c r="E152" s="94"/>
      <c r="F152" s="114"/>
      <c r="G152" s="114"/>
      <c r="H152" s="114"/>
      <c r="I152" s="114"/>
      <c r="J152" s="94"/>
    </row>
    <row r="153" spans="2:10">
      <c r="B153" s="94"/>
      <c r="C153" s="94"/>
      <c r="D153" s="94"/>
      <c r="E153" s="94"/>
      <c r="F153" s="114"/>
      <c r="G153" s="114"/>
      <c r="H153" s="114"/>
      <c r="I153" s="114"/>
      <c r="J153" s="94"/>
    </row>
    <row r="154" spans="2:10">
      <c r="B154" s="94"/>
      <c r="C154" s="94"/>
      <c r="D154" s="94"/>
      <c r="E154" s="94"/>
      <c r="F154" s="114"/>
      <c r="G154" s="114"/>
      <c r="H154" s="114"/>
      <c r="I154" s="114"/>
      <c r="J154" s="94"/>
    </row>
    <row r="155" spans="2:10">
      <c r="B155" s="94"/>
      <c r="C155" s="94"/>
      <c r="D155" s="94"/>
      <c r="E155" s="94"/>
      <c r="F155" s="114"/>
      <c r="G155" s="114"/>
      <c r="H155" s="114"/>
      <c r="I155" s="114"/>
      <c r="J155" s="94"/>
    </row>
    <row r="156" spans="2:10">
      <c r="B156" s="94"/>
      <c r="C156" s="94"/>
      <c r="D156" s="94"/>
      <c r="E156" s="94"/>
      <c r="F156" s="114"/>
      <c r="G156" s="114"/>
      <c r="H156" s="114"/>
      <c r="I156" s="114"/>
      <c r="J156" s="94"/>
    </row>
    <row r="157" spans="2:10">
      <c r="B157" s="94"/>
      <c r="C157" s="94"/>
      <c r="D157" s="94"/>
      <c r="E157" s="94"/>
      <c r="F157" s="114"/>
      <c r="G157" s="114"/>
      <c r="H157" s="114"/>
      <c r="I157" s="114"/>
      <c r="J157" s="94"/>
    </row>
    <row r="158" spans="2:10">
      <c r="B158" s="94"/>
      <c r="C158" s="94"/>
      <c r="D158" s="94"/>
      <c r="E158" s="94"/>
      <c r="F158" s="114"/>
      <c r="G158" s="114"/>
      <c r="H158" s="114"/>
      <c r="I158" s="114"/>
      <c r="J158" s="94"/>
    </row>
    <row r="159" spans="2:10">
      <c r="B159" s="94"/>
      <c r="C159" s="94"/>
      <c r="D159" s="94"/>
      <c r="E159" s="94"/>
      <c r="F159" s="114"/>
      <c r="G159" s="114"/>
      <c r="H159" s="114"/>
      <c r="I159" s="114"/>
      <c r="J159" s="94"/>
    </row>
    <row r="160" spans="2:10">
      <c r="B160" s="94"/>
      <c r="C160" s="94"/>
      <c r="D160" s="94"/>
      <c r="E160" s="94"/>
      <c r="F160" s="114"/>
      <c r="G160" s="114"/>
      <c r="H160" s="114"/>
      <c r="I160" s="114"/>
      <c r="J160" s="94"/>
    </row>
    <row r="161" spans="2:10">
      <c r="B161" s="94"/>
      <c r="C161" s="94"/>
      <c r="D161" s="94"/>
      <c r="E161" s="94"/>
      <c r="F161" s="114"/>
      <c r="G161" s="114"/>
      <c r="H161" s="114"/>
      <c r="I161" s="114"/>
      <c r="J161" s="94"/>
    </row>
    <row r="162" spans="2:10">
      <c r="B162" s="94"/>
      <c r="C162" s="94"/>
      <c r="D162" s="94"/>
      <c r="E162" s="94"/>
      <c r="F162" s="114"/>
      <c r="G162" s="114"/>
      <c r="H162" s="114"/>
      <c r="I162" s="114"/>
      <c r="J162" s="94"/>
    </row>
    <row r="163" spans="2:10">
      <c r="B163" s="94"/>
      <c r="C163" s="94"/>
      <c r="D163" s="94"/>
      <c r="E163" s="94"/>
      <c r="F163" s="114"/>
      <c r="G163" s="114"/>
      <c r="H163" s="114"/>
      <c r="I163" s="114"/>
      <c r="J163" s="94"/>
    </row>
    <row r="164" spans="2:10">
      <c r="B164" s="94"/>
      <c r="C164" s="94"/>
      <c r="D164" s="94"/>
      <c r="E164" s="94"/>
      <c r="F164" s="114"/>
      <c r="G164" s="114"/>
      <c r="H164" s="114"/>
      <c r="I164" s="114"/>
      <c r="J164" s="94"/>
    </row>
    <row r="165" spans="2:10">
      <c r="B165" s="94"/>
      <c r="C165" s="94"/>
      <c r="D165" s="94"/>
      <c r="E165" s="94"/>
      <c r="F165" s="114"/>
      <c r="G165" s="114"/>
      <c r="H165" s="114"/>
      <c r="I165" s="114"/>
      <c r="J165" s="94"/>
    </row>
    <row r="166" spans="2:10">
      <c r="B166" s="94"/>
      <c r="C166" s="94"/>
      <c r="D166" s="94"/>
      <c r="E166" s="94"/>
      <c r="F166" s="114"/>
      <c r="G166" s="114"/>
      <c r="H166" s="114"/>
      <c r="I166" s="114"/>
      <c r="J166" s="94"/>
    </row>
    <row r="167" spans="2:10">
      <c r="B167" s="94"/>
      <c r="C167" s="94"/>
      <c r="D167" s="94"/>
      <c r="E167" s="94"/>
      <c r="F167" s="114"/>
      <c r="G167" s="114"/>
      <c r="H167" s="114"/>
      <c r="I167" s="114"/>
      <c r="J167" s="94"/>
    </row>
    <row r="168" spans="2:10">
      <c r="B168" s="94"/>
      <c r="C168" s="94"/>
      <c r="D168" s="94"/>
      <c r="E168" s="94"/>
      <c r="F168" s="114"/>
      <c r="G168" s="114"/>
      <c r="H168" s="114"/>
      <c r="I168" s="114"/>
      <c r="J168" s="94"/>
    </row>
    <row r="169" spans="2:10">
      <c r="B169" s="94"/>
      <c r="C169" s="94"/>
      <c r="D169" s="94"/>
      <c r="E169" s="94"/>
      <c r="F169" s="114"/>
      <c r="G169" s="114"/>
      <c r="H169" s="114"/>
      <c r="I169" s="114"/>
      <c r="J169" s="94"/>
    </row>
    <row r="170" spans="2:10">
      <c r="B170" s="94"/>
      <c r="C170" s="94"/>
      <c r="D170" s="94"/>
      <c r="E170" s="94"/>
      <c r="F170" s="114"/>
      <c r="G170" s="114"/>
      <c r="H170" s="114"/>
      <c r="I170" s="114"/>
      <c r="J170" s="94"/>
    </row>
    <row r="171" spans="2:10">
      <c r="B171" s="94"/>
      <c r="C171" s="94"/>
      <c r="D171" s="94"/>
      <c r="E171" s="94"/>
      <c r="F171" s="114"/>
      <c r="G171" s="114"/>
      <c r="H171" s="114"/>
      <c r="I171" s="114"/>
      <c r="J171" s="94"/>
    </row>
    <row r="172" spans="2:10">
      <c r="B172" s="94"/>
      <c r="C172" s="94"/>
      <c r="D172" s="94"/>
      <c r="E172" s="94"/>
      <c r="F172" s="114"/>
      <c r="G172" s="114"/>
      <c r="H172" s="114"/>
      <c r="I172" s="114"/>
      <c r="J172" s="94"/>
    </row>
    <row r="173" spans="2:10">
      <c r="B173" s="94"/>
      <c r="C173" s="94"/>
      <c r="D173" s="94"/>
      <c r="E173" s="94"/>
      <c r="F173" s="114"/>
      <c r="G173" s="114"/>
      <c r="H173" s="114"/>
      <c r="I173" s="114"/>
      <c r="J173" s="94"/>
    </row>
    <row r="174" spans="2:10">
      <c r="B174" s="94"/>
      <c r="C174" s="94"/>
      <c r="D174" s="94"/>
      <c r="E174" s="94"/>
      <c r="F174" s="114"/>
      <c r="G174" s="114"/>
      <c r="H174" s="114"/>
      <c r="I174" s="114"/>
      <c r="J174" s="94"/>
    </row>
    <row r="175" spans="2:10">
      <c r="B175" s="94"/>
      <c r="C175" s="94"/>
      <c r="D175" s="94"/>
      <c r="E175" s="94"/>
      <c r="F175" s="114"/>
      <c r="G175" s="114"/>
      <c r="H175" s="114"/>
      <c r="I175" s="114"/>
      <c r="J175" s="94"/>
    </row>
    <row r="176" spans="2:10">
      <c r="B176" s="94"/>
      <c r="C176" s="94"/>
      <c r="D176" s="94"/>
      <c r="E176" s="94"/>
      <c r="F176" s="114"/>
      <c r="G176" s="114"/>
      <c r="H176" s="114"/>
      <c r="I176" s="114"/>
      <c r="J176" s="94"/>
    </row>
    <row r="177" spans="2:10">
      <c r="B177" s="94"/>
      <c r="C177" s="94"/>
      <c r="D177" s="94"/>
      <c r="E177" s="94"/>
      <c r="F177" s="114"/>
      <c r="G177" s="114"/>
      <c r="H177" s="114"/>
      <c r="I177" s="114"/>
      <c r="J177" s="94"/>
    </row>
    <row r="178" spans="2:10">
      <c r="B178" s="94"/>
      <c r="C178" s="94"/>
      <c r="D178" s="94"/>
      <c r="E178" s="94"/>
      <c r="F178" s="114"/>
      <c r="G178" s="114"/>
      <c r="H178" s="114"/>
      <c r="I178" s="114"/>
      <c r="J178" s="94"/>
    </row>
    <row r="179" spans="2:10">
      <c r="B179" s="94"/>
      <c r="C179" s="94"/>
      <c r="D179" s="94"/>
      <c r="E179" s="94"/>
      <c r="F179" s="114"/>
      <c r="G179" s="114"/>
      <c r="H179" s="114"/>
      <c r="I179" s="114"/>
      <c r="J179" s="94"/>
    </row>
    <row r="180" spans="2:10">
      <c r="B180" s="94"/>
      <c r="C180" s="94"/>
      <c r="D180" s="94"/>
      <c r="E180" s="94"/>
      <c r="F180" s="114"/>
      <c r="G180" s="114"/>
      <c r="H180" s="114"/>
      <c r="I180" s="114"/>
      <c r="J180" s="94"/>
    </row>
    <row r="181" spans="2:10">
      <c r="B181" s="94"/>
      <c r="C181" s="94"/>
      <c r="D181" s="94"/>
      <c r="E181" s="94"/>
      <c r="F181" s="114"/>
      <c r="G181" s="114"/>
      <c r="H181" s="114"/>
      <c r="I181" s="114"/>
      <c r="J181" s="94"/>
    </row>
    <row r="182" spans="2:10">
      <c r="B182" s="94"/>
      <c r="C182" s="94"/>
      <c r="D182" s="94"/>
      <c r="E182" s="94"/>
      <c r="F182" s="114"/>
      <c r="G182" s="114"/>
      <c r="H182" s="114"/>
      <c r="I182" s="114"/>
      <c r="J182" s="94"/>
    </row>
    <row r="183" spans="2:10">
      <c r="B183" s="94"/>
      <c r="C183" s="94"/>
      <c r="D183" s="94"/>
      <c r="E183" s="94"/>
      <c r="F183" s="114"/>
      <c r="G183" s="114"/>
      <c r="H183" s="114"/>
      <c r="I183" s="114"/>
      <c r="J183" s="94"/>
    </row>
    <row r="184" spans="2:10">
      <c r="B184" s="94"/>
      <c r="C184" s="94"/>
      <c r="D184" s="94"/>
      <c r="E184" s="94"/>
      <c r="F184" s="114"/>
      <c r="G184" s="114"/>
      <c r="H184" s="114"/>
      <c r="I184" s="114"/>
      <c r="J184" s="94"/>
    </row>
    <row r="185" spans="2:10">
      <c r="B185" s="94"/>
      <c r="C185" s="94"/>
      <c r="D185" s="94"/>
      <c r="E185" s="94"/>
      <c r="F185" s="114"/>
      <c r="G185" s="114"/>
      <c r="H185" s="114"/>
      <c r="I185" s="114"/>
      <c r="J185" s="94"/>
    </row>
    <row r="186" spans="2:10">
      <c r="B186" s="94"/>
      <c r="C186" s="94"/>
      <c r="D186" s="94"/>
      <c r="E186" s="94"/>
      <c r="F186" s="114"/>
      <c r="G186" s="114"/>
      <c r="H186" s="114"/>
      <c r="I186" s="114"/>
      <c r="J186" s="94"/>
    </row>
    <row r="187" spans="2:10">
      <c r="B187" s="94"/>
      <c r="C187" s="94"/>
      <c r="D187" s="94"/>
      <c r="E187" s="94"/>
      <c r="F187" s="114"/>
      <c r="G187" s="114"/>
      <c r="H187" s="114"/>
      <c r="I187" s="114"/>
      <c r="J187" s="94"/>
    </row>
    <row r="188" spans="2:10">
      <c r="B188" s="94"/>
      <c r="C188" s="94"/>
      <c r="D188" s="94"/>
      <c r="E188" s="94"/>
      <c r="F188" s="114"/>
      <c r="G188" s="114"/>
      <c r="H188" s="114"/>
      <c r="I188" s="114"/>
      <c r="J188" s="94"/>
    </row>
    <row r="189" spans="2:10">
      <c r="B189" s="94"/>
      <c r="C189" s="94"/>
      <c r="D189" s="94"/>
      <c r="E189" s="94"/>
      <c r="F189" s="114"/>
      <c r="G189" s="114"/>
      <c r="H189" s="114"/>
      <c r="I189" s="114"/>
      <c r="J189" s="94"/>
    </row>
    <row r="190" spans="2:10">
      <c r="B190" s="94"/>
      <c r="C190" s="94"/>
      <c r="D190" s="94"/>
      <c r="E190" s="94"/>
      <c r="F190" s="114"/>
      <c r="G190" s="114"/>
      <c r="H190" s="114"/>
      <c r="I190" s="114"/>
      <c r="J190" s="94"/>
    </row>
    <row r="191" spans="2:10">
      <c r="B191" s="94"/>
      <c r="C191" s="94"/>
      <c r="D191" s="94"/>
      <c r="E191" s="94"/>
      <c r="F191" s="114"/>
      <c r="G191" s="114"/>
      <c r="H191" s="114"/>
      <c r="I191" s="114"/>
      <c r="J191" s="94"/>
    </row>
    <row r="192" spans="2:10">
      <c r="B192" s="94"/>
      <c r="C192" s="94"/>
      <c r="D192" s="94"/>
      <c r="E192" s="94"/>
      <c r="F192" s="114"/>
      <c r="G192" s="114"/>
      <c r="H192" s="114"/>
      <c r="I192" s="114"/>
      <c r="J192" s="94"/>
    </row>
    <row r="193" spans="2:10">
      <c r="B193" s="94"/>
      <c r="C193" s="94"/>
      <c r="D193" s="94"/>
      <c r="E193" s="94"/>
      <c r="F193" s="114"/>
      <c r="G193" s="114"/>
      <c r="H193" s="114"/>
      <c r="I193" s="114"/>
      <c r="J193" s="94"/>
    </row>
    <row r="194" spans="2:10">
      <c r="B194" s="94"/>
      <c r="C194" s="94"/>
      <c r="D194" s="94"/>
      <c r="E194" s="94"/>
      <c r="F194" s="114"/>
      <c r="G194" s="114"/>
      <c r="H194" s="114"/>
      <c r="I194" s="114"/>
      <c r="J194" s="94"/>
    </row>
    <row r="195" spans="2:10">
      <c r="B195" s="94"/>
      <c r="C195" s="94"/>
      <c r="D195" s="94"/>
      <c r="E195" s="94"/>
      <c r="F195" s="114"/>
      <c r="G195" s="114"/>
      <c r="H195" s="114"/>
      <c r="I195" s="114"/>
      <c r="J195" s="94"/>
    </row>
    <row r="196" spans="2:10">
      <c r="B196" s="94"/>
      <c r="C196" s="94"/>
      <c r="D196" s="94"/>
      <c r="E196" s="94"/>
      <c r="F196" s="114"/>
      <c r="G196" s="114"/>
      <c r="H196" s="114"/>
      <c r="I196" s="114"/>
      <c r="J196" s="94"/>
    </row>
    <row r="197" spans="2:10">
      <c r="B197" s="94"/>
      <c r="C197" s="94"/>
      <c r="D197" s="94"/>
      <c r="E197" s="94"/>
      <c r="F197" s="114"/>
      <c r="G197" s="114"/>
      <c r="H197" s="114"/>
      <c r="I197" s="114"/>
      <c r="J197" s="94"/>
    </row>
    <row r="198" spans="2:10">
      <c r="B198" s="94"/>
      <c r="C198" s="94"/>
      <c r="D198" s="94"/>
      <c r="E198" s="94"/>
      <c r="F198" s="114"/>
      <c r="G198" s="114"/>
      <c r="H198" s="114"/>
      <c r="I198" s="114"/>
      <c r="J198" s="94"/>
    </row>
    <row r="199" spans="2:10">
      <c r="B199" s="94"/>
      <c r="C199" s="94"/>
      <c r="D199" s="94"/>
      <c r="E199" s="94"/>
      <c r="F199" s="114"/>
      <c r="G199" s="114"/>
      <c r="H199" s="114"/>
      <c r="I199" s="114"/>
      <c r="J199" s="94"/>
    </row>
    <row r="200" spans="2:10">
      <c r="B200" s="94"/>
      <c r="C200" s="94"/>
      <c r="D200" s="94"/>
      <c r="E200" s="94"/>
      <c r="F200" s="114"/>
      <c r="G200" s="114"/>
      <c r="H200" s="114"/>
      <c r="I200" s="114"/>
      <c r="J200" s="94"/>
    </row>
    <row r="201" spans="2:10">
      <c r="B201" s="1"/>
      <c r="C201" s="1"/>
      <c r="F201" s="3"/>
      <c r="G201" s="3"/>
      <c r="H201" s="3"/>
      <c r="I201" s="3"/>
    </row>
    <row r="202" spans="2:10">
      <c r="B202" s="1"/>
      <c r="C202" s="1"/>
      <c r="F202" s="3"/>
      <c r="G202" s="3"/>
      <c r="H202" s="3"/>
      <c r="I202" s="3"/>
    </row>
    <row r="203" spans="2:10">
      <c r="B203" s="1"/>
      <c r="C203" s="1"/>
      <c r="F203" s="3"/>
      <c r="G203" s="3"/>
      <c r="H203" s="3"/>
      <c r="I203" s="3"/>
    </row>
    <row r="204" spans="2:10">
      <c r="B204" s="1"/>
      <c r="C204" s="1"/>
      <c r="F204" s="3"/>
      <c r="G204" s="3"/>
      <c r="H204" s="3"/>
      <c r="I204" s="3"/>
    </row>
    <row r="205" spans="2:10">
      <c r="B205" s="1"/>
      <c r="C205" s="1"/>
      <c r="F205" s="3"/>
      <c r="G205" s="3"/>
      <c r="H205" s="3"/>
      <c r="I205" s="3"/>
    </row>
    <row r="206" spans="2:10">
      <c r="B206" s="1"/>
      <c r="C206" s="1"/>
      <c r="F206" s="3"/>
      <c r="G206" s="3"/>
      <c r="H206" s="3"/>
      <c r="I206" s="3"/>
    </row>
    <row r="207" spans="2:10">
      <c r="B207" s="1"/>
      <c r="C207" s="1"/>
      <c r="F207" s="3"/>
      <c r="G207" s="3"/>
      <c r="H207" s="3"/>
      <c r="I207" s="3"/>
    </row>
    <row r="208" spans="2:10">
      <c r="B208" s="1"/>
      <c r="C208" s="1"/>
      <c r="F208" s="3"/>
      <c r="G208" s="3"/>
      <c r="H208" s="3"/>
      <c r="I208" s="3"/>
    </row>
    <row r="209" spans="6:9" s="1" customFormat="1">
      <c r="F209" s="3"/>
      <c r="G209" s="3"/>
      <c r="H209" s="3"/>
      <c r="I209" s="3"/>
    </row>
    <row r="210" spans="6:9" s="1" customFormat="1">
      <c r="F210" s="3"/>
      <c r="G210" s="3"/>
      <c r="H210" s="3"/>
      <c r="I210" s="3"/>
    </row>
    <row r="211" spans="6:9" s="1" customFormat="1">
      <c r="F211" s="3"/>
      <c r="G211" s="3"/>
      <c r="H211" s="3"/>
      <c r="I211" s="3"/>
    </row>
    <row r="212" spans="6:9" s="1" customFormat="1">
      <c r="F212" s="3"/>
      <c r="G212" s="3"/>
      <c r="H212" s="3"/>
      <c r="I212" s="3"/>
    </row>
    <row r="213" spans="6:9" s="1" customFormat="1">
      <c r="F213" s="3"/>
      <c r="G213" s="3"/>
      <c r="H213" s="3"/>
      <c r="I213" s="3"/>
    </row>
    <row r="214" spans="6:9" s="1" customFormat="1">
      <c r="F214" s="3"/>
      <c r="G214" s="3"/>
      <c r="H214" s="3"/>
      <c r="I214" s="3"/>
    </row>
    <row r="215" spans="6:9" s="1" customFormat="1">
      <c r="F215" s="3"/>
      <c r="G215" s="3"/>
      <c r="H215" s="3"/>
      <c r="I215" s="3"/>
    </row>
    <row r="216" spans="6:9" s="1" customFormat="1">
      <c r="F216" s="3"/>
      <c r="G216" s="3"/>
      <c r="H216" s="3"/>
      <c r="I216" s="3"/>
    </row>
    <row r="217" spans="6:9" s="1" customFormat="1">
      <c r="F217" s="3"/>
      <c r="G217" s="3"/>
      <c r="H217" s="3"/>
      <c r="I217" s="3"/>
    </row>
    <row r="218" spans="6:9" s="1" customFormat="1">
      <c r="F218" s="3"/>
      <c r="G218" s="3"/>
      <c r="H218" s="3"/>
      <c r="I218" s="3"/>
    </row>
    <row r="219" spans="6:9" s="1" customFormat="1">
      <c r="F219" s="3"/>
      <c r="G219" s="3"/>
      <c r="H219" s="3"/>
      <c r="I219" s="3"/>
    </row>
    <row r="220" spans="6:9" s="1" customFormat="1">
      <c r="F220" s="3"/>
      <c r="G220" s="3"/>
      <c r="H220" s="3"/>
      <c r="I220" s="3"/>
    </row>
    <row r="221" spans="6:9" s="1" customFormat="1">
      <c r="F221" s="3"/>
      <c r="G221" s="3"/>
      <c r="H221" s="3"/>
      <c r="I221" s="3"/>
    </row>
    <row r="222" spans="6:9" s="1" customFormat="1">
      <c r="F222" s="3"/>
      <c r="G222" s="3"/>
      <c r="H222" s="3"/>
      <c r="I222" s="3"/>
    </row>
    <row r="223" spans="6:9" s="1" customFormat="1">
      <c r="F223" s="3"/>
      <c r="G223" s="3"/>
      <c r="H223" s="3"/>
      <c r="I223" s="3"/>
    </row>
    <row r="224" spans="6:9" s="1" customFormat="1">
      <c r="F224" s="3"/>
      <c r="G224" s="3"/>
      <c r="H224" s="3"/>
      <c r="I224" s="3"/>
    </row>
    <row r="225" spans="6:9" s="1" customFormat="1">
      <c r="F225" s="3"/>
      <c r="G225" s="3"/>
      <c r="H225" s="3"/>
      <c r="I225" s="3"/>
    </row>
    <row r="226" spans="6:9" s="1" customFormat="1">
      <c r="F226" s="3"/>
      <c r="G226" s="3"/>
      <c r="H226" s="3"/>
      <c r="I226" s="3"/>
    </row>
    <row r="227" spans="6:9" s="1" customFormat="1">
      <c r="F227" s="3"/>
      <c r="G227" s="3"/>
      <c r="H227" s="3"/>
      <c r="I227" s="3"/>
    </row>
    <row r="228" spans="6:9" s="1" customFormat="1">
      <c r="F228" s="3"/>
      <c r="G228" s="3"/>
      <c r="H228" s="3"/>
      <c r="I228" s="3"/>
    </row>
    <row r="229" spans="6:9" s="1" customFormat="1">
      <c r="F229" s="3"/>
      <c r="G229" s="3"/>
      <c r="H229" s="3"/>
      <c r="I229" s="3"/>
    </row>
    <row r="230" spans="6:9" s="1" customFormat="1">
      <c r="F230" s="3"/>
      <c r="G230" s="3"/>
      <c r="H230" s="3"/>
      <c r="I230" s="3"/>
    </row>
    <row r="231" spans="6:9" s="1" customFormat="1">
      <c r="F231" s="3"/>
      <c r="G231" s="3"/>
      <c r="H231" s="3"/>
      <c r="I231" s="3"/>
    </row>
    <row r="232" spans="6:9" s="1" customFormat="1">
      <c r="F232" s="3"/>
      <c r="G232" s="3"/>
      <c r="H232" s="3"/>
      <c r="I232" s="3"/>
    </row>
    <row r="233" spans="6:9" s="1" customFormat="1">
      <c r="F233" s="3"/>
      <c r="G233" s="3"/>
      <c r="H233" s="3"/>
      <c r="I233" s="3"/>
    </row>
    <row r="234" spans="6:9" s="1" customFormat="1">
      <c r="F234" s="3"/>
      <c r="G234" s="3"/>
      <c r="H234" s="3"/>
      <c r="I234" s="3"/>
    </row>
    <row r="235" spans="6:9" s="1" customFormat="1">
      <c r="F235" s="3"/>
      <c r="G235" s="3"/>
      <c r="H235" s="3"/>
      <c r="I235" s="3"/>
    </row>
    <row r="236" spans="6:9" s="1" customFormat="1">
      <c r="F236" s="3"/>
      <c r="G236" s="3"/>
      <c r="H236" s="3"/>
      <c r="I236" s="3"/>
    </row>
    <row r="237" spans="6:9" s="1" customFormat="1">
      <c r="F237" s="3"/>
      <c r="G237" s="3"/>
      <c r="H237" s="3"/>
      <c r="I237" s="3"/>
    </row>
    <row r="238" spans="6:9" s="1" customFormat="1">
      <c r="F238" s="3"/>
      <c r="G238" s="3"/>
      <c r="H238" s="3"/>
      <c r="I238" s="3"/>
    </row>
    <row r="239" spans="6:9" s="1" customFormat="1">
      <c r="F239" s="3"/>
      <c r="G239" s="3"/>
      <c r="H239" s="3"/>
      <c r="I239" s="3"/>
    </row>
    <row r="240" spans="6:9" s="1" customFormat="1">
      <c r="F240" s="3"/>
      <c r="G240" s="3"/>
      <c r="H240" s="3"/>
      <c r="I240" s="3"/>
    </row>
    <row r="241" spans="6:9" s="1" customFormat="1">
      <c r="F241" s="3"/>
      <c r="G241" s="3"/>
      <c r="H241" s="3"/>
      <c r="I241" s="3"/>
    </row>
    <row r="242" spans="6:9" s="1" customFormat="1">
      <c r="F242" s="3"/>
      <c r="G242" s="3"/>
      <c r="H242" s="3"/>
      <c r="I242" s="3"/>
    </row>
    <row r="243" spans="6:9" s="1" customFormat="1">
      <c r="F243" s="3"/>
      <c r="G243" s="3"/>
      <c r="H243" s="3"/>
      <c r="I243" s="3"/>
    </row>
    <row r="244" spans="6:9" s="1" customFormat="1">
      <c r="F244" s="3"/>
      <c r="G244" s="3"/>
      <c r="H244" s="3"/>
      <c r="I244" s="3"/>
    </row>
    <row r="245" spans="6:9" s="1" customFormat="1">
      <c r="F245" s="3"/>
      <c r="G245" s="3"/>
      <c r="H245" s="3"/>
      <c r="I245" s="3"/>
    </row>
    <row r="246" spans="6:9" s="1" customFormat="1">
      <c r="F246" s="3"/>
      <c r="G246" s="3"/>
      <c r="H246" s="3"/>
      <c r="I246" s="3"/>
    </row>
    <row r="247" spans="6:9" s="1" customFormat="1">
      <c r="F247" s="3"/>
      <c r="G247" s="3"/>
      <c r="H247" s="3"/>
      <c r="I247" s="3"/>
    </row>
    <row r="248" spans="6:9" s="1" customFormat="1">
      <c r="F248" s="3"/>
      <c r="G248" s="3"/>
      <c r="H248" s="3"/>
      <c r="I248" s="3"/>
    </row>
    <row r="249" spans="6:9" s="1" customFormat="1">
      <c r="F249" s="3"/>
      <c r="G249" s="3"/>
      <c r="H249" s="3"/>
      <c r="I249" s="3"/>
    </row>
    <row r="250" spans="6:9" s="1" customFormat="1">
      <c r="F250" s="3"/>
      <c r="G250" s="3"/>
      <c r="H250" s="3"/>
      <c r="I250" s="3"/>
    </row>
    <row r="251" spans="6:9" s="1" customFormat="1">
      <c r="F251" s="3"/>
      <c r="G251" s="3"/>
      <c r="H251" s="3"/>
      <c r="I251" s="3"/>
    </row>
    <row r="252" spans="6:9" s="1" customFormat="1">
      <c r="F252" s="3"/>
      <c r="G252" s="3"/>
      <c r="H252" s="3"/>
      <c r="I252" s="3"/>
    </row>
    <row r="253" spans="6:9" s="1" customFormat="1">
      <c r="F253" s="3"/>
      <c r="G253" s="3"/>
      <c r="H253" s="3"/>
      <c r="I253" s="3"/>
    </row>
    <row r="254" spans="6:9" s="1" customFormat="1">
      <c r="F254" s="3"/>
      <c r="G254" s="3"/>
      <c r="H254" s="3"/>
      <c r="I254" s="3"/>
    </row>
    <row r="255" spans="6:9" s="1" customFormat="1">
      <c r="F255" s="3"/>
      <c r="G255" s="3"/>
      <c r="H255" s="3"/>
      <c r="I255" s="3"/>
    </row>
    <row r="256" spans="6:9" s="1" customFormat="1">
      <c r="F256" s="3"/>
      <c r="G256" s="3"/>
      <c r="H256" s="3"/>
      <c r="I256" s="3"/>
    </row>
    <row r="257" spans="6:9" s="1" customFormat="1">
      <c r="F257" s="3"/>
      <c r="G257" s="3"/>
      <c r="H257" s="3"/>
      <c r="I257" s="3"/>
    </row>
    <row r="258" spans="6:9" s="1" customFormat="1">
      <c r="F258" s="3"/>
      <c r="G258" s="3"/>
      <c r="H258" s="3"/>
      <c r="I258" s="3"/>
    </row>
    <row r="259" spans="6:9" s="1" customFormat="1">
      <c r="F259" s="3"/>
      <c r="G259" s="3"/>
      <c r="H259" s="3"/>
      <c r="I259" s="3"/>
    </row>
    <row r="260" spans="6:9" s="1" customFormat="1">
      <c r="F260" s="3"/>
      <c r="G260" s="3"/>
      <c r="H260" s="3"/>
      <c r="I260" s="3"/>
    </row>
    <row r="261" spans="6:9" s="1" customFormat="1">
      <c r="F261" s="3"/>
      <c r="G261" s="3"/>
      <c r="H261" s="3"/>
      <c r="I261" s="3"/>
    </row>
    <row r="262" spans="6:9" s="1" customFormat="1">
      <c r="F262" s="3"/>
      <c r="G262" s="3"/>
      <c r="H262" s="3"/>
      <c r="I262" s="3"/>
    </row>
    <row r="263" spans="6:9" s="1" customFormat="1">
      <c r="F263" s="3"/>
      <c r="G263" s="3"/>
      <c r="H263" s="3"/>
      <c r="I263" s="3"/>
    </row>
    <row r="264" spans="6:9" s="1" customFormat="1">
      <c r="F264" s="3"/>
      <c r="G264" s="3"/>
      <c r="H264" s="3"/>
      <c r="I264" s="3"/>
    </row>
    <row r="265" spans="6:9" s="1" customFormat="1">
      <c r="F265" s="3"/>
      <c r="G265" s="3"/>
      <c r="H265" s="3"/>
      <c r="I265" s="3"/>
    </row>
    <row r="266" spans="6:9" s="1" customFormat="1">
      <c r="F266" s="3"/>
      <c r="G266" s="3"/>
      <c r="H266" s="3"/>
      <c r="I266" s="3"/>
    </row>
    <row r="267" spans="6:9" s="1" customFormat="1">
      <c r="F267" s="3"/>
      <c r="G267" s="3"/>
      <c r="H267" s="3"/>
      <c r="I267" s="3"/>
    </row>
    <row r="268" spans="6:9" s="1" customFormat="1">
      <c r="F268" s="3"/>
      <c r="G268" s="3"/>
      <c r="H268" s="3"/>
      <c r="I268" s="3"/>
    </row>
    <row r="269" spans="6:9" s="1" customFormat="1">
      <c r="F269" s="3"/>
      <c r="G269" s="3"/>
      <c r="H269" s="3"/>
      <c r="I269" s="3"/>
    </row>
    <row r="270" spans="6:9" s="1" customFormat="1">
      <c r="F270" s="3"/>
      <c r="G270" s="3"/>
      <c r="H270" s="3"/>
      <c r="I270" s="3"/>
    </row>
    <row r="271" spans="6:9" s="1" customFormat="1">
      <c r="F271" s="3"/>
      <c r="G271" s="3"/>
      <c r="H271" s="3"/>
      <c r="I271" s="3"/>
    </row>
    <row r="272" spans="6:9" s="1" customFormat="1">
      <c r="F272" s="3"/>
      <c r="G272" s="3"/>
      <c r="H272" s="3"/>
      <c r="I272" s="3"/>
    </row>
    <row r="273" spans="6:9" s="1" customFormat="1">
      <c r="F273" s="3"/>
      <c r="G273" s="3"/>
      <c r="H273" s="3"/>
      <c r="I273" s="3"/>
    </row>
    <row r="274" spans="6:9" s="1" customFormat="1">
      <c r="F274" s="3"/>
      <c r="G274" s="3"/>
      <c r="H274" s="3"/>
      <c r="I274" s="3"/>
    </row>
    <row r="275" spans="6:9" s="1" customFormat="1">
      <c r="F275" s="3"/>
      <c r="G275" s="3"/>
      <c r="H275" s="3"/>
      <c r="I275" s="3"/>
    </row>
    <row r="276" spans="6:9" s="1" customFormat="1">
      <c r="F276" s="3"/>
      <c r="G276" s="3"/>
      <c r="H276" s="3"/>
      <c r="I276" s="3"/>
    </row>
    <row r="277" spans="6:9" s="1" customFormat="1">
      <c r="F277" s="3"/>
      <c r="G277" s="3"/>
      <c r="H277" s="3"/>
      <c r="I277" s="3"/>
    </row>
    <row r="278" spans="6:9" s="1" customFormat="1">
      <c r="F278" s="3"/>
      <c r="G278" s="3"/>
      <c r="H278" s="3"/>
      <c r="I278" s="3"/>
    </row>
    <row r="279" spans="6:9" s="1" customFormat="1">
      <c r="F279" s="3"/>
      <c r="G279" s="3"/>
      <c r="H279" s="3"/>
      <c r="I279" s="3"/>
    </row>
    <row r="280" spans="6:9" s="1" customFormat="1">
      <c r="F280" s="3"/>
      <c r="G280" s="3"/>
      <c r="H280" s="3"/>
      <c r="I280" s="3"/>
    </row>
    <row r="281" spans="6:9" s="1" customFormat="1">
      <c r="F281" s="3"/>
      <c r="G281" s="3"/>
      <c r="H281" s="3"/>
      <c r="I281" s="3"/>
    </row>
    <row r="282" spans="6:9" s="1" customFormat="1">
      <c r="F282" s="3"/>
      <c r="G282" s="3"/>
      <c r="H282" s="3"/>
      <c r="I282" s="3"/>
    </row>
    <row r="283" spans="6:9" s="1" customFormat="1">
      <c r="F283" s="3"/>
      <c r="G283" s="3"/>
      <c r="H283" s="3"/>
      <c r="I283" s="3"/>
    </row>
    <row r="284" spans="6:9" s="1" customFormat="1">
      <c r="F284" s="3"/>
      <c r="G284" s="3"/>
      <c r="H284" s="3"/>
      <c r="I284" s="3"/>
    </row>
    <row r="285" spans="6:9" s="1" customFormat="1">
      <c r="F285" s="3"/>
      <c r="G285" s="3"/>
      <c r="H285" s="3"/>
      <c r="I285" s="3"/>
    </row>
    <row r="286" spans="6:9" s="1" customFormat="1">
      <c r="F286" s="3"/>
      <c r="G286" s="3"/>
      <c r="H286" s="3"/>
      <c r="I286" s="3"/>
    </row>
    <row r="287" spans="6:9" s="1" customFormat="1">
      <c r="F287" s="3"/>
      <c r="G287" s="3"/>
      <c r="H287" s="3"/>
      <c r="I287" s="3"/>
    </row>
    <row r="288" spans="6:9" s="1" customFormat="1">
      <c r="F288" s="3"/>
      <c r="G288" s="3"/>
      <c r="H288" s="3"/>
      <c r="I288" s="3"/>
    </row>
    <row r="289" spans="6:9" s="1" customFormat="1">
      <c r="F289" s="3"/>
      <c r="G289" s="3"/>
      <c r="H289" s="3"/>
      <c r="I289" s="3"/>
    </row>
    <row r="290" spans="6:9" s="1" customFormat="1">
      <c r="F290" s="3"/>
      <c r="G290" s="3"/>
      <c r="H290" s="3"/>
      <c r="I290" s="3"/>
    </row>
    <row r="291" spans="6:9" s="1" customFormat="1">
      <c r="F291" s="3"/>
      <c r="G291" s="3"/>
      <c r="H291" s="3"/>
      <c r="I291" s="3"/>
    </row>
    <row r="292" spans="6:9" s="1" customFormat="1">
      <c r="F292" s="3"/>
      <c r="G292" s="3"/>
      <c r="H292" s="3"/>
      <c r="I292" s="3"/>
    </row>
    <row r="293" spans="6:9" s="1" customFormat="1">
      <c r="F293" s="3"/>
      <c r="G293" s="3"/>
      <c r="H293" s="3"/>
      <c r="I293" s="3"/>
    </row>
    <row r="294" spans="6:9" s="1" customFormat="1">
      <c r="F294" s="3"/>
      <c r="G294" s="3"/>
      <c r="H294" s="3"/>
      <c r="I294" s="3"/>
    </row>
    <row r="295" spans="6:9" s="1" customFormat="1">
      <c r="F295" s="3"/>
      <c r="G295" s="3"/>
      <c r="H295" s="3"/>
      <c r="I295" s="3"/>
    </row>
    <row r="296" spans="6:9" s="1" customFormat="1">
      <c r="F296" s="3"/>
      <c r="G296" s="3"/>
      <c r="H296" s="3"/>
      <c r="I296" s="3"/>
    </row>
    <row r="297" spans="6:9" s="1" customFormat="1">
      <c r="F297" s="3"/>
      <c r="G297" s="3"/>
      <c r="H297" s="3"/>
      <c r="I297" s="3"/>
    </row>
    <row r="298" spans="6:9" s="1" customFormat="1">
      <c r="F298" s="3"/>
      <c r="G298" s="3"/>
      <c r="H298" s="3"/>
      <c r="I298" s="3"/>
    </row>
    <row r="299" spans="6:9" s="1" customFormat="1">
      <c r="F299" s="3"/>
      <c r="G299" s="3"/>
      <c r="H299" s="3"/>
      <c r="I299" s="3"/>
    </row>
    <row r="300" spans="6:9" s="1" customFormat="1">
      <c r="F300" s="3"/>
      <c r="G300" s="3"/>
      <c r="H300" s="3"/>
      <c r="I300" s="3"/>
    </row>
    <row r="301" spans="6:9" s="1" customFormat="1">
      <c r="F301" s="3"/>
      <c r="G301" s="3"/>
      <c r="H301" s="3"/>
      <c r="I301" s="3"/>
    </row>
    <row r="302" spans="6:9" s="1" customFormat="1">
      <c r="F302" s="3"/>
      <c r="G302" s="3"/>
      <c r="H302" s="3"/>
      <c r="I302" s="3"/>
    </row>
    <row r="303" spans="6:9" s="1" customFormat="1">
      <c r="F303" s="3"/>
      <c r="G303" s="3"/>
      <c r="H303" s="3"/>
      <c r="I303" s="3"/>
    </row>
    <row r="304" spans="6:9" s="1" customFormat="1">
      <c r="F304" s="3"/>
      <c r="G304" s="3"/>
      <c r="H304" s="3"/>
      <c r="I304" s="3"/>
    </row>
    <row r="305" spans="6:9" s="1" customFormat="1">
      <c r="F305" s="3"/>
      <c r="G305" s="3"/>
      <c r="H305" s="3"/>
      <c r="I305" s="3"/>
    </row>
    <row r="306" spans="6:9" s="1" customFormat="1">
      <c r="F306" s="3"/>
      <c r="G306" s="3"/>
      <c r="H306" s="3"/>
      <c r="I306" s="3"/>
    </row>
    <row r="307" spans="6:9" s="1" customFormat="1">
      <c r="F307" s="3"/>
      <c r="G307" s="3"/>
      <c r="H307" s="3"/>
      <c r="I307" s="3"/>
    </row>
    <row r="308" spans="6:9" s="1" customFormat="1">
      <c r="F308" s="3"/>
      <c r="G308" s="3"/>
      <c r="H308" s="3"/>
      <c r="I308" s="3"/>
    </row>
    <row r="309" spans="6:9" s="1" customFormat="1">
      <c r="F309" s="3"/>
      <c r="G309" s="3"/>
      <c r="H309" s="3"/>
      <c r="I309" s="3"/>
    </row>
    <row r="310" spans="6:9" s="1" customFormat="1">
      <c r="F310" s="3"/>
      <c r="G310" s="3"/>
      <c r="H310" s="3"/>
      <c r="I310" s="3"/>
    </row>
    <row r="311" spans="6:9" s="1" customFormat="1">
      <c r="F311" s="3"/>
      <c r="G311" s="3"/>
      <c r="H311" s="3"/>
      <c r="I311" s="3"/>
    </row>
    <row r="312" spans="6:9" s="1" customFormat="1">
      <c r="F312" s="3"/>
      <c r="G312" s="3"/>
      <c r="H312" s="3"/>
      <c r="I312" s="3"/>
    </row>
    <row r="313" spans="6:9" s="1" customFormat="1">
      <c r="F313" s="3"/>
      <c r="G313" s="3"/>
      <c r="H313" s="3"/>
      <c r="I313" s="3"/>
    </row>
    <row r="314" spans="6:9" s="1" customFormat="1">
      <c r="F314" s="3"/>
      <c r="G314" s="3"/>
      <c r="H314" s="3"/>
      <c r="I314" s="3"/>
    </row>
    <row r="315" spans="6:9" s="1" customFormat="1">
      <c r="F315" s="3"/>
      <c r="G315" s="3"/>
      <c r="H315" s="3"/>
      <c r="I315" s="3"/>
    </row>
    <row r="316" spans="6:9" s="1" customFormat="1">
      <c r="F316" s="3"/>
      <c r="G316" s="3"/>
      <c r="H316" s="3"/>
      <c r="I316" s="3"/>
    </row>
    <row r="317" spans="6:9" s="1" customFormat="1">
      <c r="F317" s="3"/>
      <c r="G317" s="3"/>
      <c r="H317" s="3"/>
      <c r="I317" s="3"/>
    </row>
    <row r="318" spans="6:9" s="1" customFormat="1">
      <c r="F318" s="3"/>
      <c r="G318" s="3"/>
      <c r="H318" s="3"/>
      <c r="I318" s="3"/>
    </row>
    <row r="319" spans="6:9" s="1" customFormat="1">
      <c r="F319" s="3"/>
      <c r="G319" s="3"/>
      <c r="H319" s="3"/>
      <c r="I319" s="3"/>
    </row>
    <row r="320" spans="6:9" s="1" customFormat="1">
      <c r="F320" s="3"/>
      <c r="G320" s="3"/>
      <c r="H320" s="3"/>
      <c r="I320" s="3"/>
    </row>
    <row r="321" spans="6:9" s="1" customFormat="1">
      <c r="F321" s="3"/>
      <c r="G321" s="3"/>
      <c r="H321" s="3"/>
      <c r="I321" s="3"/>
    </row>
    <row r="322" spans="6:9" s="1" customFormat="1">
      <c r="F322" s="3"/>
      <c r="G322" s="3"/>
      <c r="H322" s="3"/>
      <c r="I322" s="3"/>
    </row>
    <row r="323" spans="6:9" s="1" customFormat="1">
      <c r="F323" s="3"/>
      <c r="G323" s="3"/>
      <c r="H323" s="3"/>
      <c r="I323" s="3"/>
    </row>
    <row r="324" spans="6:9" s="1" customFormat="1">
      <c r="F324" s="3"/>
      <c r="G324" s="3"/>
      <c r="H324" s="3"/>
      <c r="I324" s="3"/>
    </row>
    <row r="325" spans="6:9" s="1" customFormat="1">
      <c r="F325" s="3"/>
      <c r="G325" s="3"/>
      <c r="H325" s="3"/>
      <c r="I325" s="3"/>
    </row>
    <row r="326" spans="6:9" s="1" customFormat="1">
      <c r="F326" s="3"/>
      <c r="G326" s="3"/>
      <c r="H326" s="3"/>
      <c r="I326" s="3"/>
    </row>
    <row r="327" spans="6:9" s="1" customFormat="1">
      <c r="F327" s="3"/>
      <c r="G327" s="3"/>
      <c r="H327" s="3"/>
      <c r="I327" s="3"/>
    </row>
    <row r="328" spans="6:9" s="1" customFormat="1">
      <c r="F328" s="3"/>
      <c r="G328" s="3"/>
      <c r="H328" s="3"/>
      <c r="I328" s="3"/>
    </row>
    <row r="329" spans="6:9" s="1" customFormat="1">
      <c r="F329" s="3"/>
      <c r="G329" s="3"/>
      <c r="H329" s="3"/>
      <c r="I329" s="3"/>
    </row>
    <row r="330" spans="6:9" s="1" customFormat="1">
      <c r="F330" s="3"/>
      <c r="G330" s="3"/>
      <c r="H330" s="3"/>
      <c r="I330" s="3"/>
    </row>
    <row r="331" spans="6:9" s="1" customFormat="1">
      <c r="F331" s="3"/>
      <c r="G331" s="3"/>
      <c r="H331" s="3"/>
      <c r="I331" s="3"/>
    </row>
    <row r="332" spans="6:9" s="1" customFormat="1">
      <c r="F332" s="3"/>
      <c r="G332" s="3"/>
      <c r="H332" s="3"/>
      <c r="I332" s="3"/>
    </row>
    <row r="333" spans="6:9" s="1" customFormat="1">
      <c r="F333" s="3"/>
      <c r="G333" s="3"/>
      <c r="H333" s="3"/>
      <c r="I333" s="3"/>
    </row>
    <row r="334" spans="6:9" s="1" customFormat="1">
      <c r="F334" s="3"/>
      <c r="G334" s="3"/>
      <c r="H334" s="3"/>
      <c r="I334" s="3"/>
    </row>
    <row r="335" spans="6:9" s="1" customFormat="1">
      <c r="F335" s="3"/>
      <c r="G335" s="3"/>
      <c r="H335" s="3"/>
      <c r="I335" s="3"/>
    </row>
    <row r="336" spans="6:9" s="1" customFormat="1">
      <c r="F336" s="3"/>
      <c r="G336" s="3"/>
      <c r="H336" s="3"/>
      <c r="I336" s="3"/>
    </row>
    <row r="337" spans="6:9" s="1" customFormat="1">
      <c r="F337" s="3"/>
      <c r="G337" s="3"/>
      <c r="H337" s="3"/>
      <c r="I337" s="3"/>
    </row>
    <row r="338" spans="6:9" s="1" customFormat="1">
      <c r="F338" s="3"/>
      <c r="G338" s="3"/>
      <c r="H338" s="3"/>
      <c r="I338" s="3"/>
    </row>
    <row r="339" spans="6:9" s="1" customFormat="1">
      <c r="F339" s="3"/>
      <c r="G339" s="3"/>
      <c r="H339" s="3"/>
      <c r="I339" s="3"/>
    </row>
    <row r="340" spans="6:9" s="1" customFormat="1">
      <c r="F340" s="3"/>
      <c r="G340" s="3"/>
      <c r="H340" s="3"/>
      <c r="I340" s="3"/>
    </row>
    <row r="341" spans="6:9" s="1" customFormat="1">
      <c r="F341" s="3"/>
      <c r="G341" s="3"/>
      <c r="H341" s="3"/>
      <c r="I341" s="3"/>
    </row>
    <row r="342" spans="6:9" s="1" customFormat="1">
      <c r="F342" s="3"/>
      <c r="G342" s="3"/>
      <c r="H342" s="3"/>
      <c r="I342" s="3"/>
    </row>
    <row r="343" spans="6:9" s="1" customFormat="1">
      <c r="F343" s="3"/>
      <c r="G343" s="3"/>
      <c r="H343" s="3"/>
      <c r="I343" s="3"/>
    </row>
    <row r="344" spans="6:9" s="1" customFormat="1">
      <c r="F344" s="3"/>
      <c r="G344" s="3"/>
      <c r="H344" s="3"/>
      <c r="I344" s="3"/>
    </row>
    <row r="345" spans="6:9" s="1" customFormat="1">
      <c r="F345" s="3"/>
      <c r="G345" s="3"/>
      <c r="H345" s="3"/>
      <c r="I345" s="3"/>
    </row>
    <row r="346" spans="6:9" s="1" customFormat="1">
      <c r="F346" s="3"/>
      <c r="G346" s="3"/>
      <c r="H346" s="3"/>
      <c r="I346" s="3"/>
    </row>
    <row r="347" spans="6:9" s="1" customFormat="1">
      <c r="F347" s="3"/>
      <c r="G347" s="3"/>
      <c r="H347" s="3"/>
      <c r="I347" s="3"/>
    </row>
    <row r="348" spans="6:9" s="1" customFormat="1">
      <c r="F348" s="3"/>
      <c r="G348" s="3"/>
      <c r="H348" s="3"/>
      <c r="I348" s="3"/>
    </row>
    <row r="349" spans="6:9" s="1" customFormat="1">
      <c r="F349" s="3"/>
      <c r="G349" s="3"/>
      <c r="H349" s="3"/>
      <c r="I349" s="3"/>
    </row>
    <row r="350" spans="6:9" s="1" customFormat="1">
      <c r="F350" s="3"/>
      <c r="G350" s="3"/>
      <c r="H350" s="3"/>
      <c r="I350" s="3"/>
    </row>
    <row r="351" spans="6:9" s="1" customFormat="1">
      <c r="F351" s="3"/>
      <c r="G351" s="3"/>
      <c r="H351" s="3"/>
      <c r="I351" s="3"/>
    </row>
    <row r="352" spans="6:9" s="1" customFormat="1">
      <c r="F352" s="3"/>
      <c r="G352" s="3"/>
      <c r="H352" s="3"/>
      <c r="I352" s="3"/>
    </row>
    <row r="353" spans="6:9" s="1" customFormat="1">
      <c r="F353" s="3"/>
      <c r="G353" s="3"/>
      <c r="H353" s="3"/>
      <c r="I353" s="3"/>
    </row>
    <row r="354" spans="6:9" s="1" customFormat="1">
      <c r="F354" s="3"/>
      <c r="G354" s="3"/>
      <c r="H354" s="3"/>
      <c r="I354" s="3"/>
    </row>
    <row r="355" spans="6:9" s="1" customFormat="1">
      <c r="F355" s="3"/>
      <c r="G355" s="3"/>
      <c r="H355" s="3"/>
      <c r="I355" s="3"/>
    </row>
    <row r="356" spans="6:9" s="1" customFormat="1">
      <c r="F356" s="3"/>
      <c r="G356" s="3"/>
      <c r="H356" s="3"/>
      <c r="I356" s="3"/>
    </row>
    <row r="357" spans="6:9" s="1" customFormat="1">
      <c r="F357" s="3"/>
      <c r="G357" s="3"/>
      <c r="H357" s="3"/>
      <c r="I357" s="3"/>
    </row>
    <row r="358" spans="6:9" s="1" customFormat="1">
      <c r="F358" s="3"/>
      <c r="G358" s="3"/>
      <c r="H358" s="3"/>
      <c r="I358" s="3"/>
    </row>
    <row r="359" spans="6:9" s="1" customFormat="1">
      <c r="F359" s="3"/>
      <c r="G359" s="3"/>
      <c r="H359" s="3"/>
      <c r="I359" s="3"/>
    </row>
    <row r="360" spans="6:9" s="1" customFormat="1">
      <c r="F360" s="3"/>
      <c r="G360" s="3"/>
      <c r="H360" s="3"/>
      <c r="I360" s="3"/>
    </row>
    <row r="361" spans="6:9" s="1" customFormat="1">
      <c r="F361" s="3"/>
      <c r="G361" s="3"/>
      <c r="H361" s="3"/>
      <c r="I361" s="3"/>
    </row>
    <row r="362" spans="6:9" s="1" customFormat="1">
      <c r="F362" s="3"/>
      <c r="G362" s="3"/>
      <c r="H362" s="3"/>
      <c r="I362" s="3"/>
    </row>
    <row r="363" spans="6:9" s="1" customFormat="1">
      <c r="F363" s="3"/>
      <c r="G363" s="3"/>
      <c r="H363" s="3"/>
      <c r="I363" s="3"/>
    </row>
    <row r="364" spans="6:9" s="1" customFormat="1">
      <c r="F364" s="3"/>
      <c r="G364" s="3"/>
      <c r="H364" s="3"/>
      <c r="I364" s="3"/>
    </row>
    <row r="365" spans="6:9" s="1" customFormat="1">
      <c r="F365" s="3"/>
      <c r="G365" s="3"/>
      <c r="H365" s="3"/>
      <c r="I365" s="3"/>
    </row>
    <row r="366" spans="6:9" s="1" customFormat="1">
      <c r="F366" s="3"/>
      <c r="G366" s="3"/>
      <c r="H366" s="3"/>
      <c r="I366" s="3"/>
    </row>
    <row r="367" spans="6:9" s="1" customFormat="1">
      <c r="F367" s="3"/>
      <c r="G367" s="3"/>
      <c r="H367" s="3"/>
      <c r="I367" s="3"/>
    </row>
    <row r="368" spans="6:9" s="1" customFormat="1">
      <c r="F368" s="3"/>
      <c r="G368" s="3"/>
      <c r="H368" s="3"/>
      <c r="I368" s="3"/>
    </row>
    <row r="369" spans="6:9" s="1" customFormat="1">
      <c r="F369" s="3"/>
      <c r="G369" s="3"/>
      <c r="H369" s="3"/>
      <c r="I369" s="3"/>
    </row>
    <row r="370" spans="6:9" s="1" customFormat="1">
      <c r="F370" s="3"/>
      <c r="G370" s="3"/>
      <c r="H370" s="3"/>
      <c r="I370" s="3"/>
    </row>
    <row r="371" spans="6:9" s="1" customFormat="1">
      <c r="F371" s="3"/>
      <c r="G371" s="3"/>
      <c r="H371" s="3"/>
      <c r="I371" s="3"/>
    </row>
    <row r="372" spans="6:9" s="1" customFormat="1">
      <c r="F372" s="3"/>
      <c r="G372" s="3"/>
      <c r="H372" s="3"/>
      <c r="I372" s="3"/>
    </row>
    <row r="373" spans="6:9" s="1" customFormat="1">
      <c r="F373" s="3"/>
      <c r="G373" s="3"/>
      <c r="H373" s="3"/>
      <c r="I373" s="3"/>
    </row>
    <row r="374" spans="6:9" s="1" customFormat="1">
      <c r="F374" s="3"/>
      <c r="G374" s="3"/>
      <c r="H374" s="3"/>
      <c r="I374" s="3"/>
    </row>
    <row r="375" spans="6:9" s="1" customFormat="1">
      <c r="F375" s="3"/>
      <c r="G375" s="3"/>
      <c r="H375" s="3"/>
      <c r="I375" s="3"/>
    </row>
    <row r="376" spans="6:9" s="1" customFormat="1">
      <c r="F376" s="3"/>
      <c r="G376" s="3"/>
      <c r="H376" s="3"/>
      <c r="I376" s="3"/>
    </row>
    <row r="377" spans="6:9" s="1" customFormat="1">
      <c r="F377" s="3"/>
      <c r="G377" s="3"/>
      <c r="H377" s="3"/>
      <c r="I377" s="3"/>
    </row>
    <row r="378" spans="6:9" s="1" customFormat="1">
      <c r="F378" s="3"/>
      <c r="G378" s="3"/>
      <c r="H378" s="3"/>
      <c r="I378" s="3"/>
    </row>
    <row r="379" spans="6:9" s="1" customFormat="1">
      <c r="F379" s="3"/>
      <c r="G379" s="3"/>
      <c r="H379" s="3"/>
      <c r="I379" s="3"/>
    </row>
    <row r="380" spans="6:9" s="1" customFormat="1">
      <c r="F380" s="3"/>
      <c r="G380" s="3"/>
      <c r="H380" s="3"/>
      <c r="I380" s="3"/>
    </row>
    <row r="381" spans="6:9" s="1" customFormat="1">
      <c r="F381" s="3"/>
      <c r="G381" s="3"/>
      <c r="H381" s="3"/>
      <c r="I381" s="3"/>
    </row>
    <row r="382" spans="6:9" s="1" customFormat="1">
      <c r="F382" s="3"/>
      <c r="G382" s="3"/>
      <c r="H382" s="3"/>
      <c r="I382" s="3"/>
    </row>
    <row r="383" spans="6:9" s="1" customFormat="1">
      <c r="F383" s="3"/>
      <c r="G383" s="3"/>
      <c r="H383" s="3"/>
      <c r="I383" s="3"/>
    </row>
    <row r="384" spans="6:9" s="1" customFormat="1">
      <c r="F384" s="3"/>
      <c r="G384" s="3"/>
      <c r="H384" s="3"/>
      <c r="I384" s="3"/>
    </row>
    <row r="385" spans="6:9" s="1" customFormat="1">
      <c r="F385" s="3"/>
      <c r="G385" s="3"/>
      <c r="H385" s="3"/>
      <c r="I385" s="3"/>
    </row>
    <row r="386" spans="6:9" s="1" customFormat="1">
      <c r="F386" s="3"/>
      <c r="G386" s="3"/>
      <c r="H386" s="3"/>
      <c r="I386" s="3"/>
    </row>
    <row r="387" spans="6:9" s="1" customFormat="1">
      <c r="F387" s="3"/>
      <c r="G387" s="3"/>
      <c r="H387" s="3"/>
      <c r="I387" s="3"/>
    </row>
    <row r="388" spans="6:9" s="1" customFormat="1">
      <c r="F388" s="3"/>
      <c r="G388" s="3"/>
      <c r="H388" s="3"/>
      <c r="I388" s="3"/>
    </row>
    <row r="389" spans="6:9" s="1" customFormat="1">
      <c r="F389" s="3"/>
      <c r="G389" s="3"/>
      <c r="H389" s="3"/>
      <c r="I389" s="3"/>
    </row>
    <row r="390" spans="6:9" s="1" customFormat="1">
      <c r="F390" s="3"/>
      <c r="G390" s="3"/>
      <c r="H390" s="3"/>
      <c r="I390" s="3"/>
    </row>
    <row r="391" spans="6:9" s="1" customFormat="1">
      <c r="F391" s="3"/>
      <c r="G391" s="3"/>
      <c r="H391" s="3"/>
      <c r="I391" s="3"/>
    </row>
    <row r="392" spans="6:9" s="1" customFormat="1">
      <c r="F392" s="3"/>
      <c r="G392" s="3"/>
      <c r="H392" s="3"/>
      <c r="I392" s="3"/>
    </row>
    <row r="393" spans="6:9" s="1" customFormat="1">
      <c r="F393" s="3"/>
      <c r="G393" s="3"/>
      <c r="H393" s="3"/>
      <c r="I393" s="3"/>
    </row>
    <row r="394" spans="6:9" s="1" customFormat="1">
      <c r="F394" s="3"/>
      <c r="G394" s="3"/>
      <c r="H394" s="3"/>
      <c r="I394" s="3"/>
    </row>
    <row r="395" spans="6:9" s="1" customFormat="1">
      <c r="F395" s="3"/>
      <c r="G395" s="3"/>
      <c r="H395" s="3"/>
      <c r="I395" s="3"/>
    </row>
    <row r="396" spans="6:9" s="1" customFormat="1">
      <c r="F396" s="3"/>
      <c r="G396" s="3"/>
      <c r="H396" s="3"/>
      <c r="I396" s="3"/>
    </row>
    <row r="397" spans="6:9" s="1" customFormat="1">
      <c r="F397" s="3"/>
      <c r="G397" s="3"/>
      <c r="H397" s="3"/>
      <c r="I397" s="3"/>
    </row>
    <row r="398" spans="6:9" s="1" customFormat="1">
      <c r="F398" s="3"/>
      <c r="G398" s="3"/>
      <c r="H398" s="3"/>
      <c r="I398" s="3"/>
    </row>
    <row r="399" spans="6:9" s="1" customFormat="1">
      <c r="F399" s="3"/>
      <c r="G399" s="3"/>
      <c r="H399" s="3"/>
      <c r="I399" s="3"/>
    </row>
    <row r="400" spans="6:9" s="1" customFormat="1">
      <c r="F400" s="3"/>
      <c r="G400" s="3"/>
      <c r="H400" s="3"/>
      <c r="I400" s="3"/>
    </row>
    <row r="401" spans="6:9" s="1" customFormat="1">
      <c r="F401" s="3"/>
      <c r="G401" s="3"/>
      <c r="H401" s="3"/>
      <c r="I401" s="3"/>
    </row>
    <row r="402" spans="6:9" s="1" customFormat="1">
      <c r="F402" s="3"/>
      <c r="G402" s="3"/>
      <c r="H402" s="3"/>
      <c r="I402" s="3"/>
    </row>
    <row r="403" spans="6:9" s="1" customFormat="1">
      <c r="F403" s="3"/>
      <c r="G403" s="3"/>
      <c r="H403" s="3"/>
      <c r="I403" s="3"/>
    </row>
    <row r="404" spans="6:9" s="1" customFormat="1">
      <c r="F404" s="3"/>
      <c r="G404" s="3"/>
      <c r="H404" s="3"/>
      <c r="I404" s="3"/>
    </row>
    <row r="405" spans="6:9" s="1" customFormat="1">
      <c r="F405" s="3"/>
      <c r="G405" s="3"/>
      <c r="H405" s="3"/>
      <c r="I405" s="3"/>
    </row>
    <row r="406" spans="6:9" s="1" customFormat="1">
      <c r="F406" s="3"/>
      <c r="G406" s="3"/>
      <c r="H406" s="3"/>
      <c r="I406" s="3"/>
    </row>
    <row r="407" spans="6:9" s="1" customFormat="1">
      <c r="F407" s="3"/>
      <c r="G407" s="3"/>
      <c r="H407" s="3"/>
      <c r="I407" s="3"/>
    </row>
    <row r="408" spans="6:9" s="1" customFormat="1">
      <c r="F408" s="3"/>
      <c r="G408" s="3"/>
      <c r="H408" s="3"/>
      <c r="I408" s="3"/>
    </row>
    <row r="409" spans="6:9" s="1" customFormat="1">
      <c r="F409" s="3"/>
      <c r="G409" s="3"/>
      <c r="H409" s="3"/>
      <c r="I409" s="3"/>
    </row>
    <row r="410" spans="6:9" s="1" customFormat="1">
      <c r="F410" s="3"/>
      <c r="G410" s="3"/>
      <c r="H410" s="3"/>
      <c r="I410" s="3"/>
    </row>
    <row r="411" spans="6:9" s="1" customFormat="1">
      <c r="F411" s="3"/>
      <c r="G411" s="3"/>
      <c r="H411" s="3"/>
      <c r="I411" s="3"/>
    </row>
    <row r="412" spans="6:9" s="1" customFormat="1">
      <c r="F412" s="3"/>
      <c r="G412" s="3"/>
      <c r="H412" s="3"/>
      <c r="I412" s="3"/>
    </row>
    <row r="413" spans="6:9" s="1" customFormat="1">
      <c r="F413" s="3"/>
      <c r="G413" s="3"/>
      <c r="H413" s="3"/>
      <c r="I413" s="3"/>
    </row>
    <row r="414" spans="6:9" s="1" customFormat="1">
      <c r="F414" s="3"/>
      <c r="G414" s="3"/>
      <c r="H414" s="3"/>
      <c r="I414" s="3"/>
    </row>
    <row r="415" spans="6:9" s="1" customFormat="1">
      <c r="F415" s="3"/>
      <c r="G415" s="3"/>
      <c r="H415" s="3"/>
      <c r="I415" s="3"/>
    </row>
    <row r="416" spans="6:9" s="1" customFormat="1">
      <c r="F416" s="3"/>
      <c r="G416" s="3"/>
      <c r="H416" s="3"/>
      <c r="I416" s="3"/>
    </row>
    <row r="417" spans="6:9" s="1" customFormat="1">
      <c r="F417" s="3"/>
      <c r="G417" s="3"/>
      <c r="H417" s="3"/>
      <c r="I417" s="3"/>
    </row>
    <row r="418" spans="6:9" s="1" customFormat="1">
      <c r="F418" s="3"/>
      <c r="G418" s="3"/>
      <c r="H418" s="3"/>
      <c r="I418" s="3"/>
    </row>
    <row r="419" spans="6:9" s="1" customFormat="1">
      <c r="F419" s="3"/>
      <c r="G419" s="3"/>
      <c r="H419" s="3"/>
      <c r="I419" s="3"/>
    </row>
    <row r="420" spans="6:9" s="1" customFormat="1">
      <c r="F420" s="3"/>
      <c r="G420" s="3"/>
      <c r="H420" s="3"/>
      <c r="I420" s="3"/>
    </row>
    <row r="421" spans="6:9" s="1" customFormat="1">
      <c r="F421" s="3"/>
      <c r="G421" s="3"/>
      <c r="H421" s="3"/>
      <c r="I421" s="3"/>
    </row>
    <row r="422" spans="6:9" s="1" customFormat="1">
      <c r="F422" s="3"/>
      <c r="G422" s="3"/>
      <c r="H422" s="3"/>
      <c r="I422" s="3"/>
    </row>
    <row r="423" spans="6:9" s="1" customFormat="1">
      <c r="F423" s="3"/>
      <c r="G423" s="3"/>
      <c r="H423" s="3"/>
      <c r="I423" s="3"/>
    </row>
    <row r="424" spans="6:9" s="1" customFormat="1">
      <c r="F424" s="3"/>
      <c r="G424" s="3"/>
      <c r="H424" s="3"/>
      <c r="I424" s="3"/>
    </row>
    <row r="425" spans="6:9" s="1" customFormat="1">
      <c r="F425" s="3"/>
      <c r="G425" s="3"/>
      <c r="H425" s="3"/>
      <c r="I425" s="3"/>
    </row>
    <row r="426" spans="6:9" s="1" customFormat="1">
      <c r="F426" s="3"/>
      <c r="G426" s="3"/>
      <c r="H426" s="3"/>
      <c r="I426" s="3"/>
    </row>
    <row r="427" spans="6:9" s="1" customFormat="1">
      <c r="F427" s="3"/>
      <c r="G427" s="3"/>
      <c r="H427" s="3"/>
      <c r="I427" s="3"/>
    </row>
    <row r="428" spans="6:9" s="1" customFormat="1">
      <c r="F428" s="3"/>
      <c r="G428" s="3"/>
      <c r="H428" s="3"/>
      <c r="I428" s="3"/>
    </row>
    <row r="429" spans="6:9" s="1" customFormat="1">
      <c r="F429" s="3"/>
      <c r="G429" s="3"/>
      <c r="H429" s="3"/>
      <c r="I429" s="3"/>
    </row>
    <row r="430" spans="6:9" s="1" customFormat="1">
      <c r="F430" s="3"/>
      <c r="G430" s="3"/>
      <c r="H430" s="3"/>
      <c r="I430" s="3"/>
    </row>
    <row r="431" spans="6:9" s="1" customFormat="1">
      <c r="F431" s="3"/>
      <c r="G431" s="3"/>
      <c r="H431" s="3"/>
      <c r="I431" s="3"/>
    </row>
    <row r="432" spans="6:9" s="1" customFormat="1">
      <c r="F432" s="3"/>
      <c r="G432" s="3"/>
      <c r="H432" s="3"/>
      <c r="I432" s="3"/>
    </row>
    <row r="433" spans="6:9" s="1" customFormat="1">
      <c r="F433" s="3"/>
      <c r="G433" s="3"/>
      <c r="H433" s="3"/>
      <c r="I433" s="3"/>
    </row>
    <row r="434" spans="6:9" s="1" customFormat="1">
      <c r="F434" s="3"/>
      <c r="G434" s="3"/>
      <c r="H434" s="3"/>
      <c r="I434" s="3"/>
    </row>
    <row r="435" spans="6:9" s="1" customFormat="1">
      <c r="F435" s="3"/>
      <c r="G435" s="3"/>
      <c r="H435" s="3"/>
      <c r="I435" s="3"/>
    </row>
    <row r="436" spans="6:9" s="1" customFormat="1">
      <c r="F436" s="3"/>
      <c r="G436" s="3"/>
      <c r="H436" s="3"/>
      <c r="I436" s="3"/>
    </row>
    <row r="437" spans="6:9" s="1" customFormat="1">
      <c r="F437" s="3"/>
      <c r="G437" s="3"/>
      <c r="H437" s="3"/>
      <c r="I437" s="3"/>
    </row>
    <row r="438" spans="6:9" s="1" customFormat="1">
      <c r="F438" s="3"/>
      <c r="G438" s="3"/>
      <c r="H438" s="3"/>
      <c r="I438" s="3"/>
    </row>
    <row r="439" spans="6:9" s="1" customFormat="1">
      <c r="F439" s="3"/>
      <c r="G439" s="3"/>
      <c r="H439" s="3"/>
      <c r="I439" s="3"/>
    </row>
    <row r="440" spans="6:9" s="1" customFormat="1">
      <c r="F440" s="3"/>
      <c r="G440" s="3"/>
      <c r="H440" s="3"/>
      <c r="I440" s="3"/>
    </row>
    <row r="441" spans="6:9" s="1" customFormat="1">
      <c r="F441" s="3"/>
      <c r="G441" s="3"/>
      <c r="H441" s="3"/>
      <c r="I441" s="3"/>
    </row>
    <row r="442" spans="6:9" s="1" customFormat="1">
      <c r="F442" s="3"/>
      <c r="G442" s="3"/>
      <c r="H442" s="3"/>
      <c r="I442" s="3"/>
    </row>
    <row r="443" spans="6:9" s="1" customFormat="1">
      <c r="F443" s="3"/>
      <c r="G443" s="3"/>
      <c r="H443" s="3"/>
      <c r="I443" s="3"/>
    </row>
    <row r="444" spans="6:9" s="1" customFormat="1">
      <c r="F444" s="3"/>
      <c r="G444" s="3"/>
      <c r="H444" s="3"/>
      <c r="I444" s="3"/>
    </row>
    <row r="445" spans="6:9" s="1" customFormat="1">
      <c r="F445" s="3"/>
      <c r="G445" s="3"/>
      <c r="H445" s="3"/>
      <c r="I445" s="3"/>
    </row>
    <row r="446" spans="6:9" s="1" customFormat="1">
      <c r="F446" s="3"/>
      <c r="G446" s="3"/>
      <c r="H446" s="3"/>
      <c r="I446" s="3"/>
    </row>
    <row r="447" spans="6:9" s="1" customFormat="1">
      <c r="F447" s="3"/>
      <c r="G447" s="3"/>
      <c r="H447" s="3"/>
      <c r="I447" s="3"/>
    </row>
    <row r="448" spans="6:9" s="1" customFormat="1">
      <c r="F448" s="3"/>
      <c r="G448" s="3"/>
      <c r="H448" s="3"/>
      <c r="I448" s="3"/>
    </row>
    <row r="449" spans="6:9" s="1" customFormat="1">
      <c r="F449" s="3"/>
      <c r="G449" s="3"/>
      <c r="H449" s="3"/>
      <c r="I449" s="3"/>
    </row>
    <row r="450" spans="6:9" s="1" customFormat="1">
      <c r="F450" s="3"/>
      <c r="G450" s="3"/>
      <c r="H450" s="3"/>
      <c r="I450" s="3"/>
    </row>
    <row r="451" spans="6:9" s="1" customFormat="1">
      <c r="F451" s="3"/>
      <c r="G451" s="3"/>
      <c r="H451" s="3"/>
      <c r="I451" s="3"/>
    </row>
    <row r="452" spans="6:9" s="1" customFormat="1">
      <c r="F452" s="3"/>
      <c r="G452" s="3"/>
      <c r="H452" s="3"/>
      <c r="I452" s="3"/>
    </row>
    <row r="453" spans="6:9" s="1" customFormat="1">
      <c r="F453" s="3"/>
      <c r="G453" s="3"/>
      <c r="H453" s="3"/>
      <c r="I453" s="3"/>
    </row>
    <row r="454" spans="6:9" s="1" customFormat="1">
      <c r="F454" s="3"/>
      <c r="G454" s="3"/>
      <c r="H454" s="3"/>
      <c r="I454" s="3"/>
    </row>
    <row r="455" spans="6:9" s="1" customFormat="1">
      <c r="F455" s="3"/>
      <c r="G455" s="3"/>
      <c r="H455" s="3"/>
      <c r="I455" s="3"/>
    </row>
    <row r="456" spans="6:9" s="1" customFormat="1">
      <c r="F456" s="3"/>
      <c r="G456" s="3"/>
      <c r="H456" s="3"/>
      <c r="I456" s="3"/>
    </row>
    <row r="457" spans="6:9" s="1" customFormat="1">
      <c r="F457" s="3"/>
      <c r="G457" s="3"/>
      <c r="H457" s="3"/>
      <c r="I457" s="3"/>
    </row>
    <row r="458" spans="6:9" s="1" customFormat="1">
      <c r="F458" s="3"/>
      <c r="G458" s="3"/>
      <c r="H458" s="3"/>
      <c r="I458" s="3"/>
    </row>
    <row r="459" spans="6:9" s="1" customFormat="1">
      <c r="F459" s="3"/>
      <c r="G459" s="3"/>
      <c r="H459" s="3"/>
      <c r="I459" s="3"/>
    </row>
    <row r="460" spans="6:9" s="1" customFormat="1">
      <c r="F460" s="3"/>
      <c r="G460" s="3"/>
      <c r="H460" s="3"/>
      <c r="I460" s="3"/>
    </row>
    <row r="461" spans="6:9" s="1" customFormat="1">
      <c r="F461" s="3"/>
      <c r="G461" s="3"/>
      <c r="H461" s="3"/>
      <c r="I461" s="3"/>
    </row>
    <row r="462" spans="6:9" s="1" customFormat="1">
      <c r="F462" s="3"/>
      <c r="G462" s="3"/>
      <c r="H462" s="3"/>
      <c r="I462" s="3"/>
    </row>
    <row r="463" spans="6:9" s="1" customFormat="1">
      <c r="F463" s="3"/>
      <c r="G463" s="3"/>
      <c r="H463" s="3"/>
      <c r="I463" s="3"/>
    </row>
    <row r="464" spans="6:9" s="1" customFormat="1">
      <c r="F464" s="3"/>
      <c r="G464" s="3"/>
      <c r="H464" s="3"/>
      <c r="I464" s="3"/>
    </row>
    <row r="465" spans="6:9" s="1" customFormat="1">
      <c r="F465" s="3"/>
      <c r="G465" s="3"/>
      <c r="H465" s="3"/>
      <c r="I465" s="3"/>
    </row>
    <row r="466" spans="6:9" s="1" customFormat="1">
      <c r="F466" s="3"/>
      <c r="G466" s="3"/>
      <c r="H466" s="3"/>
      <c r="I466" s="3"/>
    </row>
    <row r="467" spans="6:9" s="1" customFormat="1">
      <c r="F467" s="3"/>
      <c r="G467" s="3"/>
      <c r="H467" s="3"/>
      <c r="I467" s="3"/>
    </row>
    <row r="468" spans="6:9" s="1" customFormat="1">
      <c r="F468" s="3"/>
      <c r="G468" s="3"/>
      <c r="H468" s="3"/>
      <c r="I468" s="3"/>
    </row>
    <row r="469" spans="6:9" s="1" customFormat="1">
      <c r="F469" s="3"/>
      <c r="G469" s="3"/>
      <c r="H469" s="3"/>
      <c r="I469" s="3"/>
    </row>
    <row r="470" spans="6:9" s="1" customFormat="1">
      <c r="F470" s="3"/>
      <c r="G470" s="3"/>
      <c r="H470" s="3"/>
      <c r="I470" s="3"/>
    </row>
    <row r="471" spans="6:9" s="1" customFormat="1">
      <c r="F471" s="3"/>
      <c r="G471" s="3"/>
      <c r="H471" s="3"/>
      <c r="I471" s="3"/>
    </row>
    <row r="472" spans="6:9" s="1" customFormat="1">
      <c r="F472" s="3"/>
      <c r="G472" s="3"/>
      <c r="H472" s="3"/>
      <c r="I472" s="3"/>
    </row>
    <row r="473" spans="6:9" s="1" customFormat="1">
      <c r="F473" s="3"/>
      <c r="G473" s="3"/>
      <c r="H473" s="3"/>
      <c r="I473" s="3"/>
    </row>
    <row r="474" spans="6:9" s="1" customFormat="1">
      <c r="F474" s="3"/>
      <c r="G474" s="3"/>
      <c r="H474" s="3"/>
      <c r="I474" s="3"/>
    </row>
    <row r="475" spans="6:9" s="1" customFormat="1">
      <c r="F475" s="3"/>
      <c r="G475" s="3"/>
      <c r="H475" s="3"/>
      <c r="I475" s="3"/>
    </row>
    <row r="476" spans="6:9" s="1" customFormat="1">
      <c r="F476" s="3"/>
      <c r="G476" s="3"/>
      <c r="H476" s="3"/>
      <c r="I476" s="3"/>
    </row>
    <row r="477" spans="6:9" s="1" customFormat="1">
      <c r="F477" s="3"/>
      <c r="G477" s="3"/>
      <c r="H477" s="3"/>
      <c r="I477" s="3"/>
    </row>
    <row r="478" spans="6:9" s="1" customFormat="1">
      <c r="F478" s="3"/>
      <c r="G478" s="3"/>
      <c r="H478" s="3"/>
      <c r="I478" s="3"/>
    </row>
    <row r="479" spans="6:9" s="1" customFormat="1">
      <c r="F479" s="3"/>
      <c r="G479" s="3"/>
      <c r="H479" s="3"/>
      <c r="I479" s="3"/>
    </row>
    <row r="480" spans="6:9" s="1" customFormat="1">
      <c r="F480" s="3"/>
      <c r="G480" s="3"/>
      <c r="H480" s="3"/>
      <c r="I480" s="3"/>
    </row>
    <row r="481" spans="6:9" s="1" customFormat="1">
      <c r="F481" s="3"/>
      <c r="G481" s="3"/>
      <c r="H481" s="3"/>
      <c r="I481" s="3"/>
    </row>
    <row r="482" spans="6:9" s="1" customFormat="1">
      <c r="F482" s="3"/>
      <c r="G482" s="3"/>
      <c r="H482" s="3"/>
      <c r="I482" s="3"/>
    </row>
    <row r="483" spans="6:9" s="1" customFormat="1">
      <c r="F483" s="3"/>
      <c r="G483" s="3"/>
      <c r="H483" s="3"/>
      <c r="I483" s="3"/>
    </row>
    <row r="484" spans="6:9" s="1" customFormat="1">
      <c r="F484" s="3"/>
      <c r="G484" s="3"/>
      <c r="H484" s="3"/>
      <c r="I484" s="3"/>
    </row>
    <row r="485" spans="6:9" s="1" customFormat="1">
      <c r="F485" s="3"/>
      <c r="G485" s="3"/>
      <c r="H485" s="3"/>
      <c r="I485" s="3"/>
    </row>
    <row r="486" spans="6:9" s="1" customFormat="1">
      <c r="F486" s="3"/>
      <c r="G486" s="3"/>
      <c r="H486" s="3"/>
      <c r="I486" s="3"/>
    </row>
    <row r="487" spans="6:9" s="1" customFormat="1">
      <c r="F487" s="3"/>
      <c r="G487" s="3"/>
      <c r="H487" s="3"/>
      <c r="I487" s="3"/>
    </row>
    <row r="488" spans="6:9" s="1" customFormat="1">
      <c r="F488" s="3"/>
      <c r="G488" s="3"/>
      <c r="H488" s="3"/>
      <c r="I488" s="3"/>
    </row>
    <row r="489" spans="6:9" s="1" customFormat="1">
      <c r="F489" s="3"/>
      <c r="G489" s="3"/>
      <c r="H489" s="3"/>
      <c r="I489" s="3"/>
    </row>
    <row r="490" spans="6:9" s="1" customFormat="1">
      <c r="F490" s="3"/>
      <c r="G490" s="3"/>
      <c r="H490" s="3"/>
      <c r="I490" s="3"/>
    </row>
    <row r="491" spans="6:9" s="1" customFormat="1">
      <c r="F491" s="3"/>
      <c r="G491" s="3"/>
      <c r="H491" s="3"/>
      <c r="I491" s="3"/>
    </row>
    <row r="492" spans="6:9" s="1" customFormat="1">
      <c r="F492" s="3"/>
      <c r="G492" s="3"/>
      <c r="H492" s="3"/>
      <c r="I492" s="3"/>
    </row>
    <row r="493" spans="6:9" s="1" customFormat="1">
      <c r="F493" s="3"/>
      <c r="G493" s="3"/>
      <c r="H493" s="3"/>
      <c r="I493" s="3"/>
    </row>
    <row r="494" spans="6:9" s="1" customFormat="1">
      <c r="F494" s="3"/>
      <c r="G494" s="3"/>
      <c r="H494" s="3"/>
      <c r="I494" s="3"/>
    </row>
    <row r="495" spans="6:9" s="1" customFormat="1">
      <c r="F495" s="3"/>
      <c r="G495" s="3"/>
      <c r="H495" s="3"/>
      <c r="I495" s="3"/>
    </row>
    <row r="496" spans="6:9" s="1" customFormat="1">
      <c r="F496" s="3"/>
      <c r="G496" s="3"/>
      <c r="H496" s="3"/>
      <c r="I496" s="3"/>
    </row>
    <row r="497" spans="6:9" s="1" customFormat="1">
      <c r="F497" s="3"/>
      <c r="G497" s="3"/>
      <c r="H497" s="3"/>
      <c r="I497" s="3"/>
    </row>
    <row r="498" spans="6:9" s="1" customFormat="1">
      <c r="F498" s="3"/>
      <c r="G498" s="3"/>
      <c r="H498" s="3"/>
      <c r="I498" s="3"/>
    </row>
    <row r="499" spans="6:9" s="1" customFormat="1">
      <c r="F499" s="3"/>
      <c r="G499" s="3"/>
      <c r="H499" s="3"/>
      <c r="I499" s="3"/>
    </row>
    <row r="500" spans="6:9" s="1" customFormat="1">
      <c r="F500" s="3"/>
      <c r="G500" s="3"/>
      <c r="H500" s="3"/>
      <c r="I500" s="3"/>
    </row>
    <row r="501" spans="6:9" s="1" customFormat="1">
      <c r="F501" s="3"/>
      <c r="G501" s="3"/>
      <c r="H501" s="3"/>
      <c r="I501" s="3"/>
    </row>
    <row r="502" spans="6:9" s="1" customFormat="1">
      <c r="F502" s="3"/>
      <c r="G502" s="3"/>
      <c r="H502" s="3"/>
      <c r="I502" s="3"/>
    </row>
    <row r="503" spans="6:9" s="1" customFormat="1">
      <c r="F503" s="3"/>
      <c r="G503" s="3"/>
      <c r="H503" s="3"/>
      <c r="I503" s="3"/>
    </row>
    <row r="504" spans="6:9" s="1" customFormat="1">
      <c r="F504" s="3"/>
      <c r="G504" s="3"/>
      <c r="H504" s="3"/>
      <c r="I504" s="3"/>
    </row>
    <row r="505" spans="6:9" s="1" customFormat="1">
      <c r="F505" s="3"/>
      <c r="G505" s="3"/>
      <c r="H505" s="3"/>
      <c r="I505" s="3"/>
    </row>
    <row r="506" spans="6:9" s="1" customFormat="1">
      <c r="F506" s="3"/>
      <c r="G506" s="3"/>
      <c r="H506" s="3"/>
      <c r="I506" s="3"/>
    </row>
    <row r="507" spans="6:9" s="1" customFormat="1">
      <c r="F507" s="3"/>
      <c r="G507" s="3"/>
      <c r="H507" s="3"/>
      <c r="I507" s="3"/>
    </row>
    <row r="508" spans="6:9" s="1" customFormat="1">
      <c r="F508" s="3"/>
      <c r="G508" s="3"/>
      <c r="H508" s="3"/>
      <c r="I508" s="3"/>
    </row>
    <row r="509" spans="6:9" s="1" customFormat="1">
      <c r="F509" s="3"/>
      <c r="G509" s="3"/>
      <c r="H509" s="3"/>
      <c r="I509" s="3"/>
    </row>
    <row r="510" spans="6:9" s="1" customFormat="1">
      <c r="F510" s="3"/>
      <c r="G510" s="3"/>
      <c r="H510" s="3"/>
      <c r="I510" s="3"/>
    </row>
    <row r="511" spans="6:9" s="1" customFormat="1">
      <c r="F511" s="3"/>
      <c r="G511" s="3"/>
      <c r="H511" s="3"/>
      <c r="I511" s="3"/>
    </row>
    <row r="512" spans="6:9" s="1" customFormat="1">
      <c r="F512" s="3"/>
      <c r="G512" s="3"/>
      <c r="H512" s="3"/>
      <c r="I512" s="3"/>
    </row>
    <row r="513" spans="6:9" s="1" customFormat="1">
      <c r="F513" s="3"/>
      <c r="G513" s="3"/>
      <c r="H513" s="3"/>
      <c r="I513" s="3"/>
    </row>
    <row r="514" spans="6:9" s="1" customFormat="1">
      <c r="F514" s="3"/>
      <c r="G514" s="3"/>
      <c r="H514" s="3"/>
      <c r="I514" s="3"/>
    </row>
    <row r="515" spans="6:9" s="1" customFormat="1">
      <c r="F515" s="3"/>
      <c r="G515" s="3"/>
      <c r="H515" s="3"/>
      <c r="I515" s="3"/>
    </row>
    <row r="516" spans="6:9" s="1" customFormat="1">
      <c r="F516" s="3"/>
      <c r="G516" s="3"/>
      <c r="H516" s="3"/>
      <c r="I516" s="3"/>
    </row>
    <row r="517" spans="6:9" s="1" customFormat="1">
      <c r="F517" s="3"/>
      <c r="G517" s="3"/>
      <c r="H517" s="3"/>
      <c r="I517" s="3"/>
    </row>
    <row r="518" spans="6:9" s="1" customFormat="1">
      <c r="F518" s="3"/>
      <c r="G518" s="3"/>
      <c r="H518" s="3"/>
      <c r="I518" s="3"/>
    </row>
    <row r="519" spans="6:9" s="1" customFormat="1">
      <c r="F519" s="3"/>
      <c r="G519" s="3"/>
      <c r="H519" s="3"/>
      <c r="I519" s="3"/>
    </row>
    <row r="520" spans="6:9" s="1" customFormat="1">
      <c r="F520" s="3"/>
      <c r="G520" s="3"/>
      <c r="H520" s="3"/>
      <c r="I520" s="3"/>
    </row>
    <row r="521" spans="6:9" s="1" customFormat="1">
      <c r="F521" s="3"/>
      <c r="G521" s="3"/>
      <c r="H521" s="3"/>
      <c r="I521" s="3"/>
    </row>
    <row r="522" spans="6:9" s="1" customFormat="1">
      <c r="F522" s="3"/>
      <c r="G522" s="3"/>
      <c r="H522" s="3"/>
      <c r="I522" s="3"/>
    </row>
    <row r="523" spans="6:9" s="1" customFormat="1">
      <c r="F523" s="3"/>
      <c r="G523" s="3"/>
      <c r="H523" s="3"/>
      <c r="I523" s="3"/>
    </row>
    <row r="524" spans="6:9" s="1" customFormat="1">
      <c r="F524" s="3"/>
      <c r="G524" s="3"/>
      <c r="H524" s="3"/>
      <c r="I524" s="3"/>
    </row>
    <row r="525" spans="6:9" s="1" customFormat="1">
      <c r="F525" s="3"/>
      <c r="G525" s="3"/>
      <c r="H525" s="3"/>
      <c r="I525" s="3"/>
    </row>
    <row r="526" spans="6:9" s="1" customFormat="1">
      <c r="F526" s="3"/>
      <c r="G526" s="3"/>
      <c r="H526" s="3"/>
      <c r="I526" s="3"/>
    </row>
    <row r="527" spans="6:9" s="1" customFormat="1">
      <c r="F527" s="3"/>
      <c r="G527" s="3"/>
      <c r="H527" s="3"/>
      <c r="I527" s="3"/>
    </row>
    <row r="528" spans="6:9" s="1" customFormat="1">
      <c r="F528" s="3"/>
      <c r="G528" s="3"/>
      <c r="H528" s="3"/>
      <c r="I528" s="3"/>
    </row>
    <row r="529" spans="6:9" s="1" customFormat="1">
      <c r="F529" s="3"/>
      <c r="G529" s="3"/>
      <c r="H529" s="3"/>
      <c r="I529" s="3"/>
    </row>
    <row r="530" spans="6:9" s="1" customFormat="1">
      <c r="F530" s="3"/>
      <c r="G530" s="3"/>
      <c r="H530" s="3"/>
      <c r="I530" s="3"/>
    </row>
    <row r="531" spans="6:9" s="1" customFormat="1">
      <c r="F531" s="3"/>
      <c r="G531" s="3"/>
      <c r="H531" s="3"/>
      <c r="I531" s="3"/>
    </row>
    <row r="532" spans="6:9" s="1" customFormat="1">
      <c r="F532" s="3"/>
      <c r="G532" s="3"/>
      <c r="H532" s="3"/>
      <c r="I532" s="3"/>
    </row>
    <row r="533" spans="6:9" s="1" customFormat="1">
      <c r="F533" s="3"/>
      <c r="G533" s="3"/>
      <c r="H533" s="3"/>
      <c r="I533" s="3"/>
    </row>
    <row r="534" spans="6:9" s="1" customFormat="1">
      <c r="F534" s="3"/>
      <c r="G534" s="3"/>
      <c r="H534" s="3"/>
      <c r="I534" s="3"/>
    </row>
    <row r="535" spans="6:9" s="1" customFormat="1">
      <c r="F535" s="3"/>
      <c r="G535" s="3"/>
      <c r="H535" s="3"/>
      <c r="I535" s="3"/>
    </row>
    <row r="536" spans="6:9" s="1" customFormat="1">
      <c r="F536" s="3"/>
      <c r="G536" s="3"/>
      <c r="H536" s="3"/>
      <c r="I536" s="3"/>
    </row>
    <row r="537" spans="6:9" s="1" customFormat="1">
      <c r="F537" s="3"/>
      <c r="G537" s="3"/>
      <c r="H537" s="3"/>
      <c r="I537" s="3"/>
    </row>
    <row r="538" spans="6:9" s="1" customFormat="1">
      <c r="F538" s="3"/>
      <c r="G538" s="3"/>
      <c r="H538" s="3"/>
      <c r="I538" s="3"/>
    </row>
    <row r="539" spans="6:9" s="1" customFormat="1">
      <c r="F539" s="3"/>
      <c r="G539" s="3"/>
      <c r="H539" s="3"/>
      <c r="I539" s="3"/>
    </row>
    <row r="540" spans="6:9" s="1" customFormat="1">
      <c r="F540" s="3"/>
      <c r="G540" s="3"/>
      <c r="H540" s="3"/>
      <c r="I540" s="3"/>
    </row>
    <row r="541" spans="6:9" s="1" customFormat="1">
      <c r="F541" s="3"/>
      <c r="G541" s="3"/>
      <c r="H541" s="3"/>
      <c r="I541" s="3"/>
    </row>
    <row r="542" spans="6:9" s="1" customFormat="1">
      <c r="F542" s="3"/>
      <c r="G542" s="3"/>
      <c r="H542" s="3"/>
      <c r="I542" s="3"/>
    </row>
    <row r="543" spans="6:9" s="1" customFormat="1">
      <c r="F543" s="3"/>
      <c r="G543" s="3"/>
      <c r="H543" s="3"/>
      <c r="I543" s="3"/>
    </row>
    <row r="544" spans="6:9" s="1" customFormat="1">
      <c r="F544" s="3"/>
      <c r="G544" s="3"/>
      <c r="H544" s="3"/>
      <c r="I544" s="3"/>
    </row>
    <row r="545" spans="6:9" s="1" customFormat="1">
      <c r="F545" s="3"/>
      <c r="G545" s="3"/>
      <c r="H545" s="3"/>
      <c r="I545" s="3"/>
    </row>
    <row r="546" spans="6:9" s="1" customFormat="1">
      <c r="F546" s="3"/>
      <c r="G546" s="3"/>
      <c r="H546" s="3"/>
      <c r="I546" s="3"/>
    </row>
    <row r="547" spans="6:9" s="1" customFormat="1">
      <c r="F547" s="3"/>
      <c r="G547" s="3"/>
      <c r="H547" s="3"/>
      <c r="I547" s="3"/>
    </row>
    <row r="548" spans="6:9" s="1" customFormat="1">
      <c r="F548" s="3"/>
      <c r="G548" s="3"/>
      <c r="H548" s="3"/>
      <c r="I548" s="3"/>
    </row>
    <row r="549" spans="6:9" s="1" customFormat="1">
      <c r="F549" s="3"/>
      <c r="G549" s="3"/>
      <c r="H549" s="3"/>
      <c r="I549" s="3"/>
    </row>
    <row r="550" spans="6:9" s="1" customFormat="1">
      <c r="F550" s="3"/>
      <c r="G550" s="3"/>
      <c r="H550" s="3"/>
      <c r="I550" s="3"/>
    </row>
    <row r="551" spans="6:9" s="1" customFormat="1">
      <c r="F551" s="3"/>
      <c r="G551" s="3"/>
      <c r="H551" s="3"/>
      <c r="I551" s="3"/>
    </row>
    <row r="552" spans="6:9" s="1" customFormat="1">
      <c r="F552" s="3"/>
      <c r="G552" s="3"/>
      <c r="H552" s="3"/>
      <c r="I552" s="3"/>
    </row>
    <row r="553" spans="6:9" s="1" customFormat="1">
      <c r="F553" s="3"/>
      <c r="G553" s="3"/>
      <c r="H553" s="3"/>
      <c r="I553" s="3"/>
    </row>
    <row r="554" spans="6:9" s="1" customFormat="1">
      <c r="F554" s="3"/>
      <c r="G554" s="3"/>
      <c r="H554" s="3"/>
      <c r="I554" s="3"/>
    </row>
    <row r="555" spans="6:9" s="1" customFormat="1">
      <c r="F555" s="3"/>
      <c r="G555" s="3"/>
      <c r="H555" s="3"/>
      <c r="I555" s="3"/>
    </row>
    <row r="556" spans="6:9" s="1" customFormat="1">
      <c r="F556" s="3"/>
      <c r="G556" s="3"/>
      <c r="H556" s="3"/>
      <c r="I556" s="3"/>
    </row>
    <row r="557" spans="6:9" s="1" customFormat="1">
      <c r="F557" s="3"/>
      <c r="G557" s="3"/>
      <c r="H557" s="3"/>
      <c r="I557" s="3"/>
    </row>
    <row r="558" spans="6:9" s="1" customFormat="1">
      <c r="F558" s="3"/>
      <c r="G558" s="3"/>
      <c r="H558" s="3"/>
      <c r="I558" s="3"/>
    </row>
    <row r="559" spans="6:9" s="1" customFormat="1">
      <c r="F559" s="3"/>
      <c r="G559" s="3"/>
      <c r="H559" s="3"/>
      <c r="I559" s="3"/>
    </row>
    <row r="560" spans="6:9" s="1" customFormat="1">
      <c r="F560" s="3"/>
      <c r="G560" s="3"/>
      <c r="H560" s="3"/>
      <c r="I560" s="3"/>
    </row>
    <row r="561" spans="6:9" s="1" customFormat="1">
      <c r="F561" s="3"/>
      <c r="G561" s="3"/>
      <c r="H561" s="3"/>
      <c r="I561" s="3"/>
    </row>
    <row r="562" spans="6:9" s="1" customFormat="1">
      <c r="F562" s="3"/>
      <c r="G562" s="3"/>
      <c r="H562" s="3"/>
      <c r="I562" s="3"/>
    </row>
    <row r="563" spans="6:9" s="1" customFormat="1">
      <c r="F563" s="3"/>
      <c r="G563" s="3"/>
      <c r="H563" s="3"/>
      <c r="I563" s="3"/>
    </row>
    <row r="564" spans="6:9" s="1" customFormat="1">
      <c r="F564" s="3"/>
      <c r="G564" s="3"/>
      <c r="H564" s="3"/>
      <c r="I564" s="3"/>
    </row>
    <row r="565" spans="6:9" s="1" customFormat="1">
      <c r="F565" s="3"/>
      <c r="G565" s="3"/>
      <c r="H565" s="3"/>
      <c r="I565" s="3"/>
    </row>
    <row r="566" spans="6:9" s="1" customFormat="1">
      <c r="F566" s="3"/>
      <c r="G566" s="3"/>
      <c r="H566" s="3"/>
      <c r="I566" s="3"/>
    </row>
    <row r="567" spans="6:9" s="1" customFormat="1">
      <c r="F567" s="3"/>
      <c r="G567" s="3"/>
      <c r="H567" s="3"/>
      <c r="I567" s="3"/>
    </row>
    <row r="568" spans="6:9" s="1" customFormat="1">
      <c r="F568" s="3"/>
      <c r="G568" s="3"/>
      <c r="H568" s="3"/>
      <c r="I568" s="3"/>
    </row>
    <row r="569" spans="6:9" s="1" customFormat="1">
      <c r="F569" s="3"/>
      <c r="G569" s="3"/>
      <c r="H569" s="3"/>
      <c r="I569" s="3"/>
    </row>
    <row r="570" spans="6:9" s="1" customFormat="1">
      <c r="F570" s="3"/>
      <c r="G570" s="3"/>
      <c r="H570" s="3"/>
      <c r="I570" s="3"/>
    </row>
    <row r="571" spans="6:9" s="1" customFormat="1">
      <c r="F571" s="3"/>
      <c r="G571" s="3"/>
      <c r="H571" s="3"/>
      <c r="I571" s="3"/>
    </row>
    <row r="572" spans="6:9" s="1" customFormat="1">
      <c r="F572" s="3"/>
      <c r="G572" s="3"/>
      <c r="H572" s="3"/>
      <c r="I572" s="3"/>
    </row>
    <row r="573" spans="6:9" s="1" customFormat="1">
      <c r="F573" s="3"/>
      <c r="G573" s="3"/>
      <c r="H573" s="3"/>
      <c r="I573" s="3"/>
    </row>
    <row r="574" spans="6:9" s="1" customFormat="1">
      <c r="F574" s="3"/>
      <c r="G574" s="3"/>
      <c r="H574" s="3"/>
      <c r="I574" s="3"/>
    </row>
    <row r="575" spans="6:9" s="1" customFormat="1">
      <c r="F575" s="3"/>
      <c r="G575" s="3"/>
      <c r="H575" s="3"/>
      <c r="I575" s="3"/>
    </row>
    <row r="576" spans="6:9" s="1" customFormat="1">
      <c r="F576" s="3"/>
      <c r="G576" s="3"/>
      <c r="H576" s="3"/>
      <c r="I576" s="3"/>
    </row>
    <row r="577" spans="6:9" s="1" customFormat="1">
      <c r="F577" s="3"/>
      <c r="G577" s="3"/>
      <c r="H577" s="3"/>
      <c r="I577" s="3"/>
    </row>
    <row r="578" spans="6:9" s="1" customFormat="1">
      <c r="F578" s="3"/>
      <c r="G578" s="3"/>
      <c r="H578" s="3"/>
      <c r="I578" s="3"/>
    </row>
    <row r="579" spans="6:9" s="1" customFormat="1">
      <c r="F579" s="3"/>
      <c r="G579" s="3"/>
      <c r="H579" s="3"/>
      <c r="I579" s="3"/>
    </row>
    <row r="580" spans="6:9" s="1" customFormat="1">
      <c r="F580" s="3"/>
      <c r="G580" s="3"/>
      <c r="H580" s="3"/>
      <c r="I580" s="3"/>
    </row>
    <row r="581" spans="6:9" s="1" customFormat="1">
      <c r="F581" s="3"/>
      <c r="G581" s="3"/>
      <c r="H581" s="3"/>
      <c r="I581" s="3"/>
    </row>
    <row r="582" spans="6:9" s="1" customFormat="1">
      <c r="F582" s="3"/>
      <c r="G582" s="3"/>
      <c r="H582" s="3"/>
      <c r="I582" s="3"/>
    </row>
    <row r="583" spans="6:9" s="1" customFormat="1">
      <c r="F583" s="3"/>
      <c r="G583" s="3"/>
      <c r="H583" s="3"/>
      <c r="I583" s="3"/>
    </row>
    <row r="584" spans="6:9" s="1" customFormat="1">
      <c r="F584" s="3"/>
      <c r="G584" s="3"/>
      <c r="H584" s="3"/>
      <c r="I584" s="3"/>
    </row>
    <row r="585" spans="6:9" s="1" customFormat="1">
      <c r="F585" s="3"/>
      <c r="G585" s="3"/>
      <c r="H585" s="3"/>
      <c r="I585" s="3"/>
    </row>
    <row r="586" spans="6:9" s="1" customFormat="1">
      <c r="F586" s="3"/>
      <c r="G586" s="3"/>
      <c r="H586" s="3"/>
      <c r="I586" s="3"/>
    </row>
    <row r="587" spans="6:9" s="1" customFormat="1">
      <c r="F587" s="3"/>
      <c r="G587" s="3"/>
      <c r="H587" s="3"/>
      <c r="I587" s="3"/>
    </row>
    <row r="588" spans="6:9" s="1" customFormat="1">
      <c r="F588" s="3"/>
      <c r="G588" s="3"/>
      <c r="H588" s="3"/>
      <c r="I588" s="3"/>
    </row>
    <row r="589" spans="6:9" s="1" customFormat="1">
      <c r="F589" s="3"/>
      <c r="G589" s="3"/>
      <c r="H589" s="3"/>
      <c r="I589" s="3"/>
    </row>
    <row r="590" spans="6:9" s="1" customFormat="1">
      <c r="F590" s="3"/>
      <c r="G590" s="3"/>
      <c r="H590" s="3"/>
      <c r="I590" s="3"/>
    </row>
    <row r="591" spans="6:9" s="1" customFormat="1">
      <c r="F591" s="3"/>
      <c r="G591" s="3"/>
      <c r="H591" s="3"/>
      <c r="I591" s="3"/>
    </row>
    <row r="592" spans="6:9" s="1" customFormat="1">
      <c r="F592" s="3"/>
      <c r="G592" s="3"/>
      <c r="H592" s="3"/>
      <c r="I592" s="3"/>
    </row>
    <row r="593" spans="6:9" s="1" customFormat="1">
      <c r="F593" s="3"/>
      <c r="G593" s="3"/>
      <c r="H593" s="3"/>
      <c r="I593" s="3"/>
    </row>
    <row r="594" spans="6:9" s="1" customFormat="1">
      <c r="F594" s="3"/>
      <c r="G594" s="3"/>
      <c r="H594" s="3"/>
      <c r="I594" s="3"/>
    </row>
    <row r="595" spans="6:9" s="1" customFormat="1">
      <c r="F595" s="3"/>
      <c r="G595" s="3"/>
      <c r="H595" s="3"/>
      <c r="I595" s="3"/>
    </row>
    <row r="596" spans="6:9" s="1" customFormat="1">
      <c r="F596" s="3"/>
      <c r="G596" s="3"/>
      <c r="H596" s="3"/>
      <c r="I596" s="3"/>
    </row>
    <row r="597" spans="6:9" s="1" customFormat="1">
      <c r="F597" s="3"/>
      <c r="G597" s="3"/>
      <c r="H597" s="3"/>
      <c r="I597" s="3"/>
    </row>
    <row r="598" spans="6:9" s="1" customFormat="1">
      <c r="F598" s="3"/>
      <c r="G598" s="3"/>
      <c r="H598" s="3"/>
      <c r="I598" s="3"/>
    </row>
    <row r="599" spans="6:9" s="1" customFormat="1">
      <c r="F599" s="3"/>
      <c r="G599" s="3"/>
      <c r="H599" s="3"/>
      <c r="I599" s="3"/>
    </row>
    <row r="600" spans="6:9" s="1" customFormat="1">
      <c r="F600" s="3"/>
      <c r="G600" s="3"/>
      <c r="H600" s="3"/>
      <c r="I600" s="3"/>
    </row>
    <row r="601" spans="6:9" s="1" customFormat="1">
      <c r="F601" s="3"/>
      <c r="G601" s="3"/>
      <c r="H601" s="3"/>
      <c r="I601" s="3"/>
    </row>
    <row r="602" spans="6:9" s="1" customFormat="1">
      <c r="F602" s="3"/>
      <c r="G602" s="3"/>
      <c r="H602" s="3"/>
      <c r="I602" s="3"/>
    </row>
    <row r="603" spans="6:9" s="1" customFormat="1">
      <c r="F603" s="3"/>
      <c r="G603" s="3"/>
      <c r="H603" s="3"/>
      <c r="I603" s="3"/>
    </row>
    <row r="604" spans="6:9" s="1" customFormat="1">
      <c r="F604" s="3"/>
      <c r="G604" s="3"/>
      <c r="H604" s="3"/>
      <c r="I604" s="3"/>
    </row>
    <row r="605" spans="6:9" s="1" customFormat="1">
      <c r="F605" s="3"/>
      <c r="G605" s="3"/>
      <c r="H605" s="3"/>
      <c r="I605" s="3"/>
    </row>
    <row r="606" spans="6:9" s="1" customFormat="1">
      <c r="F606" s="3"/>
      <c r="G606" s="3"/>
      <c r="H606" s="3"/>
      <c r="I606" s="3"/>
    </row>
    <row r="607" spans="6:9" s="1" customFormat="1">
      <c r="F607" s="3"/>
      <c r="G607" s="3"/>
      <c r="H607" s="3"/>
      <c r="I607" s="3"/>
    </row>
    <row r="608" spans="6:9" s="1" customFormat="1">
      <c r="F608" s="3"/>
      <c r="G608" s="3"/>
      <c r="H608" s="3"/>
      <c r="I608" s="3"/>
    </row>
    <row r="609" spans="6:9" s="1" customFormat="1">
      <c r="F609" s="3"/>
      <c r="G609" s="3"/>
      <c r="H609" s="3"/>
      <c r="I609" s="3"/>
    </row>
    <row r="610" spans="6:9" s="1" customFormat="1">
      <c r="F610" s="3"/>
      <c r="G610" s="3"/>
      <c r="H610" s="3"/>
      <c r="I610" s="3"/>
    </row>
    <row r="611" spans="6:9" s="1" customFormat="1">
      <c r="F611" s="3"/>
      <c r="G611" s="3"/>
      <c r="H611" s="3"/>
      <c r="I611" s="3"/>
    </row>
    <row r="612" spans="6:9" s="1" customFormat="1">
      <c r="F612" s="3"/>
      <c r="G612" s="3"/>
      <c r="H612" s="3"/>
      <c r="I612" s="3"/>
    </row>
    <row r="613" spans="6:9" s="1" customFormat="1">
      <c r="F613" s="3"/>
      <c r="G613" s="3"/>
      <c r="H613" s="3"/>
      <c r="I613" s="3"/>
    </row>
    <row r="614" spans="6:9" s="1" customFormat="1">
      <c r="F614" s="3"/>
      <c r="G614" s="3"/>
      <c r="H614" s="3"/>
      <c r="I614" s="3"/>
    </row>
    <row r="615" spans="6:9" s="1" customFormat="1">
      <c r="F615" s="3"/>
      <c r="G615" s="3"/>
      <c r="H615" s="3"/>
      <c r="I615" s="3"/>
    </row>
    <row r="616" spans="6:9" s="1" customFormat="1">
      <c r="F616" s="3"/>
      <c r="G616" s="3"/>
      <c r="H616" s="3"/>
      <c r="I616" s="3"/>
    </row>
    <row r="617" spans="6:9" s="1" customFormat="1">
      <c r="F617" s="3"/>
      <c r="G617" s="3"/>
      <c r="H617" s="3"/>
      <c r="I617" s="3"/>
    </row>
    <row r="618" spans="6:9" s="1" customFormat="1">
      <c r="F618" s="3"/>
      <c r="G618" s="3"/>
      <c r="H618" s="3"/>
      <c r="I618" s="3"/>
    </row>
    <row r="619" spans="6:9" s="1" customFormat="1">
      <c r="F619" s="3"/>
      <c r="G619" s="3"/>
      <c r="H619" s="3"/>
      <c r="I619" s="3"/>
    </row>
    <row r="620" spans="6:9" s="1" customFormat="1">
      <c r="F620" s="3"/>
      <c r="G620" s="3"/>
      <c r="H620" s="3"/>
      <c r="I620" s="3"/>
    </row>
    <row r="621" spans="6:9" s="1" customFormat="1">
      <c r="F621" s="3"/>
      <c r="G621" s="3"/>
      <c r="H621" s="3"/>
      <c r="I621" s="3"/>
    </row>
    <row r="622" spans="6:9" s="1" customFormat="1">
      <c r="F622" s="3"/>
      <c r="G622" s="3"/>
      <c r="H622" s="3"/>
      <c r="I622" s="3"/>
    </row>
    <row r="623" spans="6:9" s="1" customFormat="1">
      <c r="F623" s="3"/>
      <c r="G623" s="3"/>
      <c r="H623" s="3"/>
      <c r="I623" s="3"/>
    </row>
    <row r="624" spans="6:9" s="1" customFormat="1">
      <c r="F624" s="3"/>
      <c r="G624" s="3"/>
      <c r="H624" s="3"/>
      <c r="I624" s="3"/>
    </row>
    <row r="625" spans="6:9" s="1" customFormat="1">
      <c r="F625" s="3"/>
      <c r="G625" s="3"/>
      <c r="H625" s="3"/>
      <c r="I625" s="3"/>
    </row>
    <row r="626" spans="6:9" s="1" customFormat="1">
      <c r="F626" s="3"/>
      <c r="G626" s="3"/>
      <c r="H626" s="3"/>
      <c r="I626" s="3"/>
    </row>
    <row r="627" spans="6:9" s="1" customFormat="1">
      <c r="F627" s="3"/>
      <c r="G627" s="3"/>
      <c r="H627" s="3"/>
      <c r="I627" s="3"/>
    </row>
    <row r="628" spans="6:9" s="1" customFormat="1">
      <c r="F628" s="3"/>
      <c r="G628" s="3"/>
      <c r="H628" s="3"/>
      <c r="I628" s="3"/>
    </row>
    <row r="629" spans="6:9" s="1" customFormat="1">
      <c r="F629" s="3"/>
      <c r="G629" s="3"/>
      <c r="H629" s="3"/>
      <c r="I629" s="3"/>
    </row>
    <row r="630" spans="6:9" s="1" customFormat="1">
      <c r="F630" s="3"/>
      <c r="G630" s="3"/>
      <c r="H630" s="3"/>
      <c r="I630" s="3"/>
    </row>
    <row r="631" spans="6:9" s="1" customFormat="1">
      <c r="F631" s="3"/>
      <c r="G631" s="3"/>
      <c r="H631" s="3"/>
      <c r="I631" s="3"/>
    </row>
    <row r="632" spans="6:9" s="1" customFormat="1">
      <c r="F632" s="3"/>
      <c r="G632" s="3"/>
      <c r="H632" s="3"/>
      <c r="I632" s="3"/>
    </row>
    <row r="633" spans="6:9" s="1" customFormat="1">
      <c r="F633" s="3"/>
      <c r="G633" s="3"/>
      <c r="H633" s="3"/>
      <c r="I633" s="3"/>
    </row>
    <row r="634" spans="6:9" s="1" customFormat="1">
      <c r="F634" s="3"/>
      <c r="G634" s="3"/>
      <c r="H634" s="3"/>
      <c r="I634" s="3"/>
    </row>
    <row r="635" spans="6:9" s="1" customFormat="1">
      <c r="F635" s="3"/>
      <c r="G635" s="3"/>
      <c r="H635" s="3"/>
      <c r="I635" s="3"/>
    </row>
    <row r="636" spans="6:9" s="1" customFormat="1">
      <c r="F636" s="3"/>
      <c r="G636" s="3"/>
      <c r="H636" s="3"/>
      <c r="I636" s="3"/>
    </row>
    <row r="637" spans="6:9" s="1" customFormat="1">
      <c r="F637" s="3"/>
      <c r="G637" s="3"/>
      <c r="H637" s="3"/>
      <c r="I637" s="3"/>
    </row>
    <row r="638" spans="6:9" s="1" customFormat="1">
      <c r="F638" s="3"/>
      <c r="G638" s="3"/>
      <c r="H638" s="3"/>
      <c r="I638" s="3"/>
    </row>
    <row r="639" spans="6:9" s="1" customFormat="1">
      <c r="F639" s="3"/>
      <c r="G639" s="3"/>
      <c r="H639" s="3"/>
      <c r="I639" s="3"/>
    </row>
    <row r="640" spans="6:9" s="1" customFormat="1">
      <c r="F640" s="3"/>
      <c r="G640" s="3"/>
      <c r="H640" s="3"/>
      <c r="I640" s="3"/>
    </row>
    <row r="641" spans="6:9" s="1" customFormat="1">
      <c r="F641" s="3"/>
      <c r="G641" s="3"/>
      <c r="H641" s="3"/>
      <c r="I641" s="3"/>
    </row>
    <row r="642" spans="6:9" s="1" customFormat="1">
      <c r="F642" s="3"/>
      <c r="G642" s="3"/>
      <c r="H642" s="3"/>
      <c r="I642" s="3"/>
    </row>
    <row r="643" spans="6:9" s="1" customFormat="1">
      <c r="F643" s="3"/>
      <c r="G643" s="3"/>
      <c r="H643" s="3"/>
      <c r="I643" s="3"/>
    </row>
    <row r="644" spans="6:9" s="1" customFormat="1">
      <c r="F644" s="3"/>
      <c r="G644" s="3"/>
      <c r="H644" s="3"/>
      <c r="I644" s="3"/>
    </row>
    <row r="645" spans="6:9" s="1" customFormat="1">
      <c r="F645" s="3"/>
      <c r="G645" s="3"/>
      <c r="H645" s="3"/>
      <c r="I645" s="3"/>
    </row>
    <row r="646" spans="6:9" s="1" customFormat="1">
      <c r="F646" s="3"/>
      <c r="G646" s="3"/>
      <c r="H646" s="3"/>
      <c r="I646" s="3"/>
    </row>
    <row r="647" spans="6:9" s="1" customFormat="1">
      <c r="F647" s="3"/>
      <c r="G647" s="3"/>
      <c r="H647" s="3"/>
      <c r="I647" s="3"/>
    </row>
    <row r="648" spans="6:9" s="1" customFormat="1">
      <c r="F648" s="3"/>
      <c r="G648" s="3"/>
      <c r="H648" s="3"/>
      <c r="I648" s="3"/>
    </row>
    <row r="649" spans="6:9" s="1" customFormat="1">
      <c r="F649" s="3"/>
      <c r="G649" s="3"/>
      <c r="H649" s="3"/>
      <c r="I649" s="3"/>
    </row>
    <row r="650" spans="6:9" s="1" customFormat="1">
      <c r="F650" s="3"/>
      <c r="G650" s="3"/>
      <c r="H650" s="3"/>
      <c r="I650" s="3"/>
    </row>
    <row r="651" spans="6:9" s="1" customFormat="1">
      <c r="F651" s="3"/>
      <c r="G651" s="3"/>
      <c r="H651" s="3"/>
      <c r="I651" s="3"/>
    </row>
    <row r="652" spans="6:9" s="1" customFormat="1">
      <c r="F652" s="3"/>
      <c r="G652" s="3"/>
      <c r="H652" s="3"/>
      <c r="I652" s="3"/>
    </row>
    <row r="653" spans="6:9" s="1" customFormat="1">
      <c r="F653" s="3"/>
      <c r="G653" s="3"/>
      <c r="H653" s="3"/>
      <c r="I653" s="3"/>
    </row>
    <row r="654" spans="6:9" s="1" customFormat="1">
      <c r="F654" s="3"/>
      <c r="G654" s="3"/>
      <c r="H654" s="3"/>
      <c r="I654" s="3"/>
    </row>
    <row r="655" spans="6:9" s="1" customFormat="1">
      <c r="F655" s="3"/>
      <c r="G655" s="3"/>
      <c r="H655" s="3"/>
      <c r="I655" s="3"/>
    </row>
    <row r="656" spans="6:9" s="1" customFormat="1">
      <c r="F656" s="3"/>
      <c r="G656" s="3"/>
      <c r="H656" s="3"/>
      <c r="I656" s="3"/>
    </row>
    <row r="657" spans="6:9" s="1" customFormat="1">
      <c r="F657" s="3"/>
      <c r="G657" s="3"/>
      <c r="H657" s="3"/>
      <c r="I657" s="3"/>
    </row>
    <row r="658" spans="6:9" s="1" customFormat="1">
      <c r="F658" s="3"/>
      <c r="G658" s="3"/>
      <c r="H658" s="3"/>
      <c r="I658" s="3"/>
    </row>
    <row r="659" spans="6:9" s="1" customFormat="1">
      <c r="F659" s="3"/>
      <c r="G659" s="3"/>
      <c r="H659" s="3"/>
      <c r="I659" s="3"/>
    </row>
    <row r="660" spans="6:9" s="1" customFormat="1">
      <c r="F660" s="3"/>
      <c r="G660" s="3"/>
      <c r="H660" s="3"/>
      <c r="I660" s="3"/>
    </row>
    <row r="661" spans="6:9" s="1" customFormat="1">
      <c r="F661" s="3"/>
      <c r="G661" s="3"/>
      <c r="H661" s="3"/>
      <c r="I661" s="3"/>
    </row>
    <row r="662" spans="6:9" s="1" customFormat="1">
      <c r="F662" s="3"/>
      <c r="G662" s="3"/>
      <c r="H662" s="3"/>
      <c r="I662" s="3"/>
    </row>
    <row r="663" spans="6:9" s="1" customFormat="1">
      <c r="F663" s="3"/>
      <c r="G663" s="3"/>
      <c r="H663" s="3"/>
      <c r="I663" s="3"/>
    </row>
    <row r="664" spans="6:9" s="1" customFormat="1">
      <c r="F664" s="3"/>
      <c r="G664" s="3"/>
      <c r="H664" s="3"/>
      <c r="I664" s="3"/>
    </row>
    <row r="665" spans="6:9" s="1" customFormat="1">
      <c r="F665" s="3"/>
      <c r="G665" s="3"/>
      <c r="H665" s="3"/>
      <c r="I665" s="3"/>
    </row>
    <row r="666" spans="6:9" s="1" customFormat="1">
      <c r="F666" s="3"/>
      <c r="G666" s="3"/>
      <c r="H666" s="3"/>
      <c r="I666" s="3"/>
    </row>
    <row r="667" spans="6:9" s="1" customFormat="1">
      <c r="F667" s="3"/>
      <c r="G667" s="3"/>
      <c r="H667" s="3"/>
      <c r="I667" s="3"/>
    </row>
    <row r="668" spans="6:9" s="1" customFormat="1">
      <c r="F668" s="3"/>
      <c r="G668" s="3"/>
      <c r="H668" s="3"/>
      <c r="I668" s="3"/>
    </row>
    <row r="669" spans="6:9" s="1" customFormat="1">
      <c r="F669" s="3"/>
      <c r="G669" s="3"/>
      <c r="H669" s="3"/>
      <c r="I669" s="3"/>
    </row>
    <row r="670" spans="6:9" s="1" customFormat="1">
      <c r="F670" s="3"/>
      <c r="G670" s="3"/>
      <c r="H670" s="3"/>
      <c r="I670" s="3"/>
    </row>
    <row r="671" spans="6:9" s="1" customFormat="1">
      <c r="F671" s="3"/>
      <c r="G671" s="3"/>
      <c r="H671" s="3"/>
      <c r="I671" s="3"/>
    </row>
    <row r="672" spans="6:9" s="1" customFormat="1">
      <c r="F672" s="3"/>
      <c r="G672" s="3"/>
      <c r="H672" s="3"/>
      <c r="I672" s="3"/>
    </row>
    <row r="673" spans="6:9" s="1" customFormat="1">
      <c r="F673" s="3"/>
      <c r="G673" s="3"/>
      <c r="H673" s="3"/>
      <c r="I673" s="3"/>
    </row>
    <row r="674" spans="6:9" s="1" customFormat="1">
      <c r="F674" s="3"/>
      <c r="G674" s="3"/>
      <c r="H674" s="3"/>
      <c r="I674" s="3"/>
    </row>
    <row r="675" spans="6:9" s="1" customFormat="1">
      <c r="F675" s="3"/>
      <c r="G675" s="3"/>
      <c r="H675" s="3"/>
      <c r="I675" s="3"/>
    </row>
    <row r="676" spans="6:9" s="1" customFormat="1">
      <c r="F676" s="3"/>
      <c r="G676" s="3"/>
      <c r="H676" s="3"/>
      <c r="I676" s="3"/>
    </row>
    <row r="677" spans="6:9" s="1" customFormat="1">
      <c r="F677" s="3"/>
      <c r="G677" s="3"/>
      <c r="H677" s="3"/>
      <c r="I677" s="3"/>
    </row>
    <row r="678" spans="6:9" s="1" customFormat="1">
      <c r="F678" s="3"/>
      <c r="G678" s="3"/>
      <c r="H678" s="3"/>
      <c r="I678" s="3"/>
    </row>
    <row r="679" spans="6:9" s="1" customFormat="1">
      <c r="F679" s="3"/>
      <c r="G679" s="3"/>
      <c r="H679" s="3"/>
      <c r="I679" s="3"/>
    </row>
    <row r="680" spans="6:9" s="1" customFormat="1">
      <c r="F680" s="3"/>
      <c r="G680" s="3"/>
      <c r="H680" s="3"/>
      <c r="I680" s="3"/>
    </row>
    <row r="681" spans="6:9" s="1" customFormat="1">
      <c r="F681" s="3"/>
      <c r="G681" s="3"/>
      <c r="H681" s="3"/>
      <c r="I681" s="3"/>
    </row>
    <row r="682" spans="6:9" s="1" customFormat="1">
      <c r="F682" s="3"/>
      <c r="G682" s="3"/>
      <c r="H682" s="3"/>
      <c r="I682" s="3"/>
    </row>
    <row r="683" spans="6:9" s="1" customFormat="1">
      <c r="F683" s="3"/>
      <c r="G683" s="3"/>
      <c r="H683" s="3"/>
      <c r="I683" s="3"/>
    </row>
    <row r="684" spans="6:9" s="1" customFormat="1">
      <c r="F684" s="3"/>
      <c r="G684" s="3"/>
      <c r="H684" s="3"/>
      <c r="I684" s="3"/>
    </row>
    <row r="685" spans="6:9" s="1" customFormat="1">
      <c r="F685" s="3"/>
      <c r="G685" s="3"/>
      <c r="H685" s="3"/>
      <c r="I685" s="3"/>
    </row>
    <row r="686" spans="6:9" s="1" customFormat="1">
      <c r="F686" s="3"/>
      <c r="G686" s="3"/>
      <c r="H686" s="3"/>
      <c r="I686" s="3"/>
    </row>
    <row r="687" spans="6:9" s="1" customFormat="1">
      <c r="F687" s="3"/>
      <c r="G687" s="3"/>
      <c r="H687" s="3"/>
      <c r="I687" s="3"/>
    </row>
    <row r="688" spans="6:9" s="1" customFormat="1">
      <c r="F688" s="3"/>
      <c r="G688" s="3"/>
      <c r="H688" s="3"/>
      <c r="I688" s="3"/>
    </row>
    <row r="689" spans="6:9" s="1" customFormat="1">
      <c r="F689" s="3"/>
      <c r="G689" s="3"/>
      <c r="H689" s="3"/>
      <c r="I689" s="3"/>
    </row>
    <row r="690" spans="6:9" s="1" customFormat="1">
      <c r="F690" s="3"/>
      <c r="G690" s="3"/>
      <c r="H690" s="3"/>
      <c r="I690" s="3"/>
    </row>
    <row r="691" spans="6:9" s="1" customFormat="1">
      <c r="F691" s="3"/>
      <c r="G691" s="3"/>
      <c r="H691" s="3"/>
      <c r="I691" s="3"/>
    </row>
    <row r="692" spans="6:9" s="1" customFormat="1">
      <c r="F692" s="3"/>
      <c r="G692" s="3"/>
      <c r="H692" s="3"/>
      <c r="I692" s="3"/>
    </row>
    <row r="693" spans="6:9" s="1" customFormat="1">
      <c r="F693" s="3"/>
      <c r="G693" s="3"/>
      <c r="H693" s="3"/>
      <c r="I693" s="3"/>
    </row>
    <row r="694" spans="6:9" s="1" customFormat="1">
      <c r="F694" s="3"/>
      <c r="G694" s="3"/>
      <c r="H694" s="3"/>
      <c r="I694" s="3"/>
    </row>
    <row r="695" spans="6:9" s="1" customFormat="1">
      <c r="F695" s="3"/>
      <c r="G695" s="3"/>
      <c r="H695" s="3"/>
      <c r="I695" s="3"/>
    </row>
    <row r="696" spans="6:9" s="1" customFormat="1">
      <c r="F696" s="3"/>
      <c r="G696" s="3"/>
      <c r="H696" s="3"/>
      <c r="I696" s="3"/>
    </row>
    <row r="697" spans="6:9" s="1" customFormat="1">
      <c r="F697" s="3"/>
      <c r="G697" s="3"/>
      <c r="H697" s="3"/>
      <c r="I697" s="3"/>
    </row>
    <row r="698" spans="6:9" s="1" customFormat="1">
      <c r="F698" s="3"/>
      <c r="G698" s="3"/>
      <c r="H698" s="3"/>
      <c r="I698" s="3"/>
    </row>
    <row r="699" spans="6:9" s="1" customFormat="1">
      <c r="F699" s="3"/>
      <c r="G699" s="3"/>
      <c r="H699" s="3"/>
      <c r="I699" s="3"/>
    </row>
    <row r="700" spans="6:9" s="1" customFormat="1">
      <c r="F700" s="3"/>
      <c r="G700" s="3"/>
      <c r="H700" s="3"/>
      <c r="I700" s="3"/>
    </row>
    <row r="701" spans="6:9" s="1" customFormat="1">
      <c r="F701" s="3"/>
      <c r="G701" s="3"/>
      <c r="H701" s="3"/>
      <c r="I701" s="3"/>
    </row>
    <row r="702" spans="6:9" s="1" customFormat="1">
      <c r="F702" s="3"/>
      <c r="G702" s="3"/>
      <c r="H702" s="3"/>
      <c r="I702" s="3"/>
    </row>
    <row r="703" spans="6:9" s="1" customFormat="1">
      <c r="F703" s="3"/>
      <c r="G703" s="3"/>
      <c r="H703" s="3"/>
      <c r="I703" s="3"/>
    </row>
    <row r="704" spans="6:9" s="1" customFormat="1">
      <c r="F704" s="3"/>
      <c r="G704" s="3"/>
      <c r="H704" s="3"/>
      <c r="I704" s="3"/>
    </row>
    <row r="705" spans="6:9" s="1" customFormat="1">
      <c r="F705" s="3"/>
      <c r="G705" s="3"/>
      <c r="H705" s="3"/>
      <c r="I705" s="3"/>
    </row>
    <row r="706" spans="6:9" s="1" customFormat="1">
      <c r="F706" s="3"/>
      <c r="G706" s="3"/>
      <c r="H706" s="3"/>
      <c r="I706" s="3"/>
    </row>
    <row r="707" spans="6:9" s="1" customFormat="1">
      <c r="F707" s="3"/>
      <c r="G707" s="3"/>
      <c r="H707" s="3"/>
      <c r="I707" s="3"/>
    </row>
    <row r="708" spans="6:9" s="1" customFormat="1">
      <c r="F708" s="3"/>
      <c r="G708" s="3"/>
      <c r="H708" s="3"/>
      <c r="I708" s="3"/>
    </row>
    <row r="709" spans="6:9" s="1" customFormat="1">
      <c r="F709" s="3"/>
      <c r="G709" s="3"/>
      <c r="H709" s="3"/>
      <c r="I709" s="3"/>
    </row>
    <row r="710" spans="6:9" s="1" customFormat="1">
      <c r="F710" s="3"/>
      <c r="G710" s="3"/>
      <c r="H710" s="3"/>
      <c r="I710" s="3"/>
    </row>
    <row r="711" spans="6:9" s="1" customFormat="1">
      <c r="F711" s="3"/>
      <c r="G711" s="3"/>
      <c r="H711" s="3"/>
      <c r="I711" s="3"/>
    </row>
    <row r="712" spans="6:9" s="1" customFormat="1">
      <c r="F712" s="3"/>
      <c r="G712" s="3"/>
      <c r="H712" s="3"/>
      <c r="I712" s="3"/>
    </row>
    <row r="713" spans="6:9" s="1" customFormat="1">
      <c r="F713" s="3"/>
      <c r="G713" s="3"/>
      <c r="H713" s="3"/>
      <c r="I713" s="3"/>
    </row>
    <row r="714" spans="6:9" s="1" customFormat="1">
      <c r="F714" s="3"/>
      <c r="G714" s="3"/>
      <c r="H714" s="3"/>
      <c r="I714" s="3"/>
    </row>
    <row r="715" spans="6:9" s="1" customFormat="1">
      <c r="F715" s="3"/>
      <c r="G715" s="3"/>
      <c r="H715" s="3"/>
      <c r="I715" s="3"/>
    </row>
    <row r="716" spans="6:9" s="1" customFormat="1">
      <c r="F716" s="3"/>
      <c r="G716" s="3"/>
      <c r="H716" s="3"/>
      <c r="I716" s="3"/>
    </row>
    <row r="717" spans="6:9" s="1" customFormat="1">
      <c r="F717" s="3"/>
      <c r="G717" s="3"/>
      <c r="H717" s="3"/>
      <c r="I717" s="3"/>
    </row>
    <row r="718" spans="6:9" s="1" customFormat="1">
      <c r="F718" s="3"/>
      <c r="G718" s="3"/>
      <c r="H718" s="3"/>
      <c r="I718" s="3"/>
    </row>
    <row r="719" spans="6:9" s="1" customFormat="1">
      <c r="F719" s="3"/>
      <c r="G719" s="3"/>
      <c r="H719" s="3"/>
      <c r="I719" s="3"/>
    </row>
    <row r="720" spans="6:9" s="1" customFormat="1">
      <c r="F720" s="3"/>
      <c r="G720" s="3"/>
      <c r="H720" s="3"/>
      <c r="I720" s="3"/>
    </row>
    <row r="721" spans="6:9" s="1" customFormat="1">
      <c r="F721" s="3"/>
      <c r="G721" s="3"/>
      <c r="H721" s="3"/>
      <c r="I721" s="3"/>
    </row>
    <row r="722" spans="6:9" s="1" customFormat="1">
      <c r="F722" s="3"/>
      <c r="G722" s="3"/>
      <c r="H722" s="3"/>
      <c r="I722" s="3"/>
    </row>
    <row r="723" spans="6:9" s="1" customFormat="1">
      <c r="F723" s="3"/>
      <c r="G723" s="3"/>
      <c r="H723" s="3"/>
      <c r="I723" s="3"/>
    </row>
    <row r="724" spans="6:9" s="1" customFormat="1">
      <c r="F724" s="3"/>
      <c r="G724" s="3"/>
      <c r="H724" s="3"/>
      <c r="I724" s="3"/>
    </row>
    <row r="725" spans="6:9" s="1" customFormat="1">
      <c r="F725" s="3"/>
      <c r="G725" s="3"/>
      <c r="H725" s="3"/>
      <c r="I725" s="3"/>
    </row>
    <row r="726" spans="6:9" s="1" customFormat="1">
      <c r="F726" s="3"/>
      <c r="G726" s="3"/>
      <c r="H726" s="3"/>
      <c r="I726" s="3"/>
    </row>
    <row r="727" spans="6:9" s="1" customFormat="1">
      <c r="F727" s="3"/>
      <c r="G727" s="3"/>
      <c r="H727" s="3"/>
      <c r="I727" s="3"/>
    </row>
    <row r="728" spans="6:9" s="1" customFormat="1">
      <c r="F728" s="3"/>
      <c r="G728" s="3"/>
      <c r="H728" s="3"/>
      <c r="I728" s="3"/>
    </row>
    <row r="729" spans="6:9" s="1" customFormat="1">
      <c r="F729" s="3"/>
      <c r="G729" s="3"/>
      <c r="H729" s="3"/>
      <c r="I729" s="3"/>
    </row>
    <row r="730" spans="6:9" s="1" customFormat="1">
      <c r="F730" s="3"/>
      <c r="G730" s="3"/>
      <c r="H730" s="3"/>
      <c r="I730" s="3"/>
    </row>
    <row r="731" spans="6:9" s="1" customFormat="1">
      <c r="F731" s="3"/>
      <c r="G731" s="3"/>
      <c r="H731" s="3"/>
      <c r="I731" s="3"/>
    </row>
    <row r="732" spans="6:9" s="1" customFormat="1">
      <c r="F732" s="3"/>
      <c r="G732" s="3"/>
      <c r="H732" s="3"/>
      <c r="I732" s="3"/>
    </row>
    <row r="733" spans="6:9" s="1" customFormat="1">
      <c r="F733" s="3"/>
      <c r="G733" s="3"/>
      <c r="H733" s="3"/>
      <c r="I733" s="3"/>
    </row>
    <row r="734" spans="6:9" s="1" customFormat="1">
      <c r="F734" s="3"/>
      <c r="G734" s="3"/>
      <c r="H734" s="3"/>
      <c r="I734" s="3"/>
    </row>
    <row r="735" spans="6:9" s="1" customFormat="1">
      <c r="F735" s="3"/>
      <c r="G735" s="3"/>
      <c r="H735" s="3"/>
      <c r="I735" s="3"/>
    </row>
    <row r="736" spans="6:9" s="1" customFormat="1">
      <c r="F736" s="3"/>
      <c r="G736" s="3"/>
      <c r="H736" s="3"/>
      <c r="I736" s="3"/>
    </row>
    <row r="737" spans="6:9" s="1" customFormat="1">
      <c r="F737" s="3"/>
      <c r="G737" s="3"/>
      <c r="H737" s="3"/>
      <c r="I737" s="3"/>
    </row>
    <row r="738" spans="6:9" s="1" customFormat="1">
      <c r="F738" s="3"/>
      <c r="G738" s="3"/>
      <c r="H738" s="3"/>
      <c r="I738" s="3"/>
    </row>
    <row r="739" spans="6:9" s="1" customFormat="1">
      <c r="F739" s="3"/>
      <c r="G739" s="3"/>
      <c r="H739" s="3"/>
      <c r="I739" s="3"/>
    </row>
    <row r="740" spans="6:9" s="1" customFormat="1">
      <c r="F740" s="3"/>
      <c r="G740" s="3"/>
      <c r="H740" s="3"/>
      <c r="I740" s="3"/>
    </row>
    <row r="741" spans="6:9" s="1" customFormat="1">
      <c r="F741" s="3"/>
      <c r="G741" s="3"/>
      <c r="H741" s="3"/>
      <c r="I741" s="3"/>
    </row>
    <row r="742" spans="6:9" s="1" customFormat="1">
      <c r="F742" s="3"/>
      <c r="G742" s="3"/>
      <c r="H742" s="3"/>
      <c r="I742" s="3"/>
    </row>
    <row r="743" spans="6:9" s="1" customFormat="1">
      <c r="F743" s="3"/>
      <c r="G743" s="3"/>
      <c r="H743" s="3"/>
      <c r="I743" s="3"/>
    </row>
    <row r="744" spans="6:9" s="1" customFormat="1">
      <c r="F744" s="3"/>
      <c r="G744" s="3"/>
      <c r="H744" s="3"/>
      <c r="I744" s="3"/>
    </row>
    <row r="745" spans="6:9" s="1" customFormat="1">
      <c r="F745" s="3"/>
      <c r="G745" s="3"/>
      <c r="H745" s="3"/>
      <c r="I745" s="3"/>
    </row>
    <row r="746" spans="6:9" s="1" customFormat="1">
      <c r="F746" s="3"/>
      <c r="G746" s="3"/>
      <c r="H746" s="3"/>
      <c r="I746" s="3"/>
    </row>
    <row r="747" spans="6:9" s="1" customFormat="1">
      <c r="F747" s="3"/>
      <c r="G747" s="3"/>
      <c r="H747" s="3"/>
      <c r="I747" s="3"/>
    </row>
    <row r="748" spans="6:9" s="1" customFormat="1">
      <c r="F748" s="3"/>
      <c r="G748" s="3"/>
      <c r="H748" s="3"/>
      <c r="I748" s="3"/>
    </row>
    <row r="749" spans="6:9" s="1" customFormat="1">
      <c r="F749" s="3"/>
      <c r="G749" s="3"/>
      <c r="H749" s="3"/>
      <c r="I749" s="3"/>
    </row>
    <row r="750" spans="6:9" s="1" customFormat="1">
      <c r="F750" s="3"/>
      <c r="G750" s="3"/>
      <c r="H750" s="3"/>
      <c r="I750" s="3"/>
    </row>
    <row r="751" spans="6:9" s="1" customFormat="1">
      <c r="F751" s="3"/>
      <c r="G751" s="3"/>
      <c r="H751" s="3"/>
      <c r="I751" s="3"/>
    </row>
    <row r="752" spans="6:9" s="1" customFormat="1">
      <c r="F752" s="3"/>
      <c r="G752" s="3"/>
      <c r="H752" s="3"/>
      <c r="I752" s="3"/>
    </row>
    <row r="753" spans="6:9" s="1" customFormat="1">
      <c r="F753" s="3"/>
      <c r="G753" s="3"/>
      <c r="H753" s="3"/>
      <c r="I753" s="3"/>
    </row>
    <row r="754" spans="6:9" s="1" customFormat="1">
      <c r="F754" s="3"/>
      <c r="G754" s="3"/>
      <c r="H754" s="3"/>
      <c r="I754" s="3"/>
    </row>
    <row r="755" spans="6:9" s="1" customFormat="1">
      <c r="F755" s="3"/>
      <c r="G755" s="3"/>
      <c r="H755" s="3"/>
      <c r="I755" s="3"/>
    </row>
    <row r="756" spans="6:9" s="1" customFormat="1">
      <c r="F756" s="3"/>
      <c r="G756" s="3"/>
      <c r="H756" s="3"/>
      <c r="I756" s="3"/>
    </row>
    <row r="757" spans="6:9" s="1" customFormat="1">
      <c r="F757" s="3"/>
      <c r="G757" s="3"/>
      <c r="H757" s="3"/>
      <c r="I757" s="3"/>
    </row>
    <row r="758" spans="6:9" s="1" customFormat="1">
      <c r="F758" s="3"/>
      <c r="G758" s="3"/>
      <c r="H758" s="3"/>
      <c r="I758" s="3"/>
    </row>
    <row r="759" spans="6:9" s="1" customFormat="1">
      <c r="F759" s="3"/>
      <c r="G759" s="3"/>
      <c r="H759" s="3"/>
      <c r="I759" s="3"/>
    </row>
    <row r="760" spans="6:9" s="1" customFormat="1">
      <c r="F760" s="3"/>
      <c r="G760" s="3"/>
      <c r="H760" s="3"/>
      <c r="I760" s="3"/>
    </row>
    <row r="761" spans="6:9" s="1" customFormat="1">
      <c r="F761" s="3"/>
      <c r="G761" s="3"/>
      <c r="H761" s="3"/>
      <c r="I761" s="3"/>
    </row>
    <row r="762" spans="6:9" s="1" customFormat="1">
      <c r="F762" s="3"/>
      <c r="G762" s="3"/>
      <c r="H762" s="3"/>
      <c r="I762" s="3"/>
    </row>
    <row r="763" spans="6:9" s="1" customFormat="1">
      <c r="F763" s="3"/>
      <c r="G763" s="3"/>
      <c r="H763" s="3"/>
      <c r="I763" s="3"/>
    </row>
    <row r="764" spans="6:9" s="1" customFormat="1">
      <c r="F764" s="3"/>
      <c r="G764" s="3"/>
      <c r="H764" s="3"/>
      <c r="I764" s="3"/>
    </row>
    <row r="765" spans="6:9" s="1" customFormat="1">
      <c r="F765" s="3"/>
      <c r="G765" s="3"/>
      <c r="H765" s="3"/>
      <c r="I765" s="3"/>
    </row>
    <row r="766" spans="6:9" s="1" customFormat="1">
      <c r="F766" s="3"/>
      <c r="G766" s="3"/>
      <c r="H766" s="3"/>
      <c r="I766" s="3"/>
    </row>
    <row r="767" spans="6:9" s="1" customFormat="1">
      <c r="F767" s="3"/>
      <c r="G767" s="3"/>
      <c r="H767" s="3"/>
      <c r="I767" s="3"/>
    </row>
    <row r="768" spans="6:9" s="1" customFormat="1">
      <c r="F768" s="3"/>
      <c r="G768" s="3"/>
      <c r="H768" s="3"/>
      <c r="I768" s="3"/>
    </row>
    <row r="769" spans="6:9" s="1" customFormat="1">
      <c r="F769" s="3"/>
      <c r="G769" s="3"/>
      <c r="H769" s="3"/>
      <c r="I769" s="3"/>
    </row>
    <row r="770" spans="6:9" s="1" customFormat="1">
      <c r="F770" s="3"/>
      <c r="G770" s="3"/>
      <c r="H770" s="3"/>
      <c r="I770" s="3"/>
    </row>
    <row r="771" spans="6:9" s="1" customFormat="1">
      <c r="F771" s="3"/>
      <c r="G771" s="3"/>
      <c r="H771" s="3"/>
      <c r="I771" s="3"/>
    </row>
    <row r="772" spans="6:9" s="1" customFormat="1">
      <c r="F772" s="3"/>
      <c r="G772" s="3"/>
      <c r="H772" s="3"/>
      <c r="I772" s="3"/>
    </row>
    <row r="773" spans="6:9" s="1" customFormat="1">
      <c r="F773" s="3"/>
      <c r="G773" s="3"/>
      <c r="H773" s="3"/>
      <c r="I773" s="3"/>
    </row>
    <row r="774" spans="6:9" s="1" customFormat="1">
      <c r="F774" s="3"/>
      <c r="G774" s="3"/>
      <c r="H774" s="3"/>
      <c r="I774" s="3"/>
    </row>
    <row r="775" spans="6:9" s="1" customFormat="1">
      <c r="F775" s="3"/>
      <c r="G775" s="3"/>
      <c r="H775" s="3"/>
      <c r="I775" s="3"/>
    </row>
    <row r="776" spans="6:9" s="1" customFormat="1">
      <c r="F776" s="3"/>
      <c r="G776" s="3"/>
      <c r="H776" s="3"/>
      <c r="I776" s="3"/>
    </row>
    <row r="777" spans="6:9" s="1" customFormat="1">
      <c r="F777" s="3"/>
      <c r="G777" s="3"/>
      <c r="H777" s="3"/>
      <c r="I777" s="3"/>
    </row>
    <row r="778" spans="6:9" s="1" customFormat="1">
      <c r="F778" s="3"/>
      <c r="G778" s="3"/>
      <c r="H778" s="3"/>
      <c r="I778" s="3"/>
    </row>
    <row r="779" spans="6:9" s="1" customFormat="1">
      <c r="F779" s="3"/>
      <c r="G779" s="3"/>
      <c r="H779" s="3"/>
      <c r="I779" s="3"/>
    </row>
    <row r="780" spans="6:9" s="1" customFormat="1">
      <c r="F780" s="3"/>
      <c r="G780" s="3"/>
      <c r="H780" s="3"/>
      <c r="I780" s="3"/>
    </row>
    <row r="781" spans="6:9" s="1" customFormat="1">
      <c r="F781" s="3"/>
      <c r="G781" s="3"/>
      <c r="H781" s="3"/>
      <c r="I781" s="3"/>
    </row>
    <row r="782" spans="6:9" s="1" customFormat="1">
      <c r="F782" s="3"/>
      <c r="G782" s="3"/>
      <c r="H782" s="3"/>
      <c r="I782" s="3"/>
    </row>
    <row r="783" spans="6:9" s="1" customFormat="1">
      <c r="F783" s="3"/>
      <c r="G783" s="3"/>
      <c r="H783" s="3"/>
      <c r="I783" s="3"/>
    </row>
    <row r="784" spans="6:9" s="1" customFormat="1">
      <c r="F784" s="3"/>
      <c r="G784" s="3"/>
      <c r="H784" s="3"/>
      <c r="I784" s="3"/>
    </row>
    <row r="785" spans="6:9" s="1" customFormat="1">
      <c r="F785" s="3"/>
      <c r="G785" s="3"/>
      <c r="H785" s="3"/>
      <c r="I785" s="3"/>
    </row>
    <row r="786" spans="6:9" s="1" customFormat="1">
      <c r="F786" s="3"/>
      <c r="G786" s="3"/>
      <c r="H786" s="3"/>
      <c r="I786" s="3"/>
    </row>
    <row r="787" spans="6:9" s="1" customFormat="1">
      <c r="F787" s="3"/>
      <c r="G787" s="3"/>
      <c r="H787" s="3"/>
      <c r="I787" s="3"/>
    </row>
    <row r="788" spans="6:9" s="1" customFormat="1">
      <c r="F788" s="3"/>
      <c r="G788" s="3"/>
      <c r="H788" s="3"/>
      <c r="I788" s="3"/>
    </row>
    <row r="789" spans="6:9" s="1" customFormat="1">
      <c r="F789" s="3"/>
      <c r="G789" s="3"/>
      <c r="H789" s="3"/>
      <c r="I789" s="3"/>
    </row>
    <row r="790" spans="6:9" s="1" customFormat="1">
      <c r="F790" s="3"/>
      <c r="G790" s="3"/>
      <c r="H790" s="3"/>
      <c r="I790" s="3"/>
    </row>
    <row r="791" spans="6:9" s="1" customFormat="1">
      <c r="F791" s="3"/>
      <c r="G791" s="3"/>
      <c r="H791" s="3"/>
      <c r="I791" s="3"/>
    </row>
    <row r="792" spans="6:9" s="1" customFormat="1">
      <c r="F792" s="3"/>
      <c r="G792" s="3"/>
      <c r="H792" s="3"/>
      <c r="I792" s="3"/>
    </row>
    <row r="793" spans="6:9" s="1" customFormat="1">
      <c r="F793" s="3"/>
      <c r="G793" s="3"/>
      <c r="H793" s="3"/>
      <c r="I793" s="3"/>
    </row>
    <row r="794" spans="6:9" s="1" customFormat="1">
      <c r="F794" s="3"/>
      <c r="G794" s="3"/>
      <c r="H794" s="3"/>
      <c r="I794" s="3"/>
    </row>
    <row r="795" spans="6:9" s="1" customFormat="1">
      <c r="F795" s="3"/>
      <c r="G795" s="3"/>
      <c r="H795" s="3"/>
      <c r="I795" s="3"/>
    </row>
    <row r="796" spans="6:9" s="1" customFormat="1">
      <c r="F796" s="3"/>
      <c r="G796" s="3"/>
      <c r="H796" s="3"/>
      <c r="I796" s="3"/>
    </row>
    <row r="797" spans="6:9" s="1" customFormat="1">
      <c r="F797" s="3"/>
      <c r="G797" s="3"/>
      <c r="H797" s="3"/>
      <c r="I797" s="3"/>
    </row>
    <row r="798" spans="6:9" s="1" customFormat="1">
      <c r="F798" s="3"/>
      <c r="G798" s="3"/>
      <c r="H798" s="3"/>
      <c r="I798" s="3"/>
    </row>
    <row r="799" spans="6:9" s="1" customFormat="1">
      <c r="F799" s="3"/>
      <c r="G799" s="3"/>
      <c r="H799" s="3"/>
      <c r="I799" s="3"/>
    </row>
    <row r="800" spans="6:9" s="1" customFormat="1">
      <c r="F800" s="3"/>
      <c r="G800" s="3"/>
      <c r="H800" s="3"/>
      <c r="I800" s="3"/>
    </row>
    <row r="801" spans="6:9" s="1" customFormat="1">
      <c r="F801" s="3"/>
      <c r="G801" s="3"/>
      <c r="H801" s="3"/>
      <c r="I801" s="3"/>
    </row>
    <row r="802" spans="6:9" s="1" customFormat="1">
      <c r="F802" s="3"/>
      <c r="G802" s="3"/>
      <c r="H802" s="3"/>
      <c r="I802" s="3"/>
    </row>
    <row r="803" spans="6:9" s="1" customFormat="1">
      <c r="F803" s="3"/>
      <c r="G803" s="3"/>
      <c r="H803" s="3"/>
      <c r="I803" s="3"/>
    </row>
    <row r="804" spans="6:9" s="1" customFormat="1">
      <c r="F804" s="3"/>
      <c r="G804" s="3"/>
      <c r="H804" s="3"/>
      <c r="I804" s="3"/>
    </row>
    <row r="805" spans="6:9" s="1" customFormat="1">
      <c r="F805" s="3"/>
      <c r="G805" s="3"/>
      <c r="H805" s="3"/>
      <c r="I805" s="3"/>
    </row>
    <row r="806" spans="6:9" s="1" customFormat="1">
      <c r="F806" s="3"/>
      <c r="G806" s="3"/>
      <c r="H806" s="3"/>
      <c r="I806" s="3"/>
    </row>
    <row r="807" spans="6:9" s="1" customFormat="1">
      <c r="F807" s="3"/>
      <c r="G807" s="3"/>
      <c r="H807" s="3"/>
      <c r="I807" s="3"/>
    </row>
    <row r="808" spans="6:9" s="1" customFormat="1">
      <c r="F808" s="3"/>
      <c r="G808" s="3"/>
      <c r="H808" s="3"/>
      <c r="I808" s="3"/>
    </row>
    <row r="809" spans="6:9" s="1" customFormat="1">
      <c r="F809" s="3"/>
      <c r="G809" s="3"/>
      <c r="H809" s="3"/>
      <c r="I809" s="3"/>
    </row>
    <row r="810" spans="6:9" s="1" customFormat="1">
      <c r="F810" s="3"/>
      <c r="G810" s="3"/>
      <c r="H810" s="3"/>
      <c r="I810" s="3"/>
    </row>
    <row r="811" spans="6:9" s="1" customFormat="1">
      <c r="F811" s="3"/>
      <c r="G811" s="3"/>
      <c r="H811" s="3"/>
      <c r="I811" s="3"/>
    </row>
    <row r="812" spans="6:9" s="1" customFormat="1">
      <c r="F812" s="3"/>
      <c r="G812" s="3"/>
      <c r="H812" s="3"/>
      <c r="I812" s="3"/>
    </row>
    <row r="813" spans="6:9" s="1" customFormat="1">
      <c r="F813" s="3"/>
      <c r="G813" s="3"/>
      <c r="H813" s="3"/>
      <c r="I813" s="3"/>
    </row>
    <row r="814" spans="6:9" s="1" customFormat="1">
      <c r="F814" s="3"/>
      <c r="G814" s="3"/>
      <c r="H814" s="3"/>
      <c r="I814" s="3"/>
    </row>
    <row r="815" spans="6:9" s="1" customFormat="1">
      <c r="F815" s="3"/>
      <c r="G815" s="3"/>
      <c r="H815" s="3"/>
      <c r="I815" s="3"/>
    </row>
    <row r="816" spans="6:9" s="1" customFormat="1">
      <c r="F816" s="3"/>
      <c r="G816" s="3"/>
      <c r="H816" s="3"/>
      <c r="I816" s="3"/>
    </row>
    <row r="817" spans="6:9" s="1" customFormat="1">
      <c r="F817" s="3"/>
      <c r="G817" s="3"/>
      <c r="H817" s="3"/>
      <c r="I817" s="3"/>
    </row>
    <row r="818" spans="6:9" s="1" customFormat="1">
      <c r="F818" s="3"/>
      <c r="G818" s="3"/>
      <c r="H818" s="3"/>
      <c r="I818" s="3"/>
    </row>
    <row r="819" spans="6:9" s="1" customFormat="1">
      <c r="F819" s="3"/>
      <c r="G819" s="3"/>
      <c r="H819" s="3"/>
      <c r="I819" s="3"/>
    </row>
    <row r="820" spans="6:9" s="1" customFormat="1">
      <c r="F820" s="3"/>
      <c r="G820" s="3"/>
      <c r="H820" s="3"/>
      <c r="I820" s="3"/>
    </row>
    <row r="821" spans="6:9" s="1" customFormat="1">
      <c r="F821" s="3"/>
      <c r="G821" s="3"/>
      <c r="H821" s="3"/>
      <c r="I821" s="3"/>
    </row>
    <row r="822" spans="6:9" s="1" customFormat="1">
      <c r="F822" s="3"/>
      <c r="G822" s="3"/>
      <c r="H822" s="3"/>
      <c r="I822" s="3"/>
    </row>
    <row r="823" spans="6:9" s="1" customFormat="1">
      <c r="F823" s="3"/>
      <c r="G823" s="3"/>
      <c r="H823" s="3"/>
      <c r="I823" s="3"/>
    </row>
    <row r="824" spans="6:9" s="1" customFormat="1">
      <c r="F824" s="3"/>
      <c r="G824" s="3"/>
      <c r="H824" s="3"/>
      <c r="I824" s="3"/>
    </row>
    <row r="825" spans="6:9" s="1" customFormat="1">
      <c r="F825" s="3"/>
      <c r="G825" s="3"/>
      <c r="H825" s="3"/>
      <c r="I825" s="3"/>
    </row>
    <row r="826" spans="6:9" s="1" customFormat="1">
      <c r="F826" s="3"/>
      <c r="G826" s="3"/>
      <c r="H826" s="3"/>
      <c r="I826" s="3"/>
    </row>
    <row r="827" spans="6:9" s="1" customFormat="1">
      <c r="F827" s="3"/>
      <c r="G827" s="3"/>
      <c r="H827" s="3"/>
      <c r="I827" s="3"/>
    </row>
    <row r="828" spans="6:9" s="1" customFormat="1">
      <c r="F828" s="3"/>
      <c r="G828" s="3"/>
      <c r="H828" s="3"/>
      <c r="I828" s="3"/>
    </row>
    <row r="829" spans="6:9" s="1" customFormat="1">
      <c r="F829" s="3"/>
      <c r="G829" s="3"/>
      <c r="H829" s="3"/>
      <c r="I829" s="3"/>
    </row>
    <row r="830" spans="6:9" s="1" customFormat="1">
      <c r="F830" s="3"/>
      <c r="G830" s="3"/>
      <c r="H830" s="3"/>
      <c r="I830" s="3"/>
    </row>
    <row r="831" spans="6:9" s="1" customFormat="1">
      <c r="F831" s="3"/>
      <c r="G831" s="3"/>
      <c r="H831" s="3"/>
      <c r="I831" s="3"/>
    </row>
    <row r="832" spans="6:9" s="1" customFormat="1">
      <c r="F832" s="3"/>
      <c r="G832" s="3"/>
      <c r="H832" s="3"/>
      <c r="I832" s="3"/>
    </row>
    <row r="833" spans="6:9" s="1" customFormat="1">
      <c r="F833" s="3"/>
      <c r="G833" s="3"/>
      <c r="H833" s="3"/>
      <c r="I833" s="3"/>
    </row>
    <row r="834" spans="6:9" s="1" customFormat="1">
      <c r="F834" s="3"/>
      <c r="G834" s="3"/>
      <c r="H834" s="3"/>
      <c r="I834" s="3"/>
    </row>
    <row r="835" spans="6:9" s="1" customFormat="1">
      <c r="F835" s="3"/>
      <c r="G835" s="3"/>
      <c r="H835" s="3"/>
      <c r="I835" s="3"/>
    </row>
    <row r="836" spans="6:9" s="1" customFormat="1">
      <c r="F836" s="3"/>
      <c r="G836" s="3"/>
      <c r="H836" s="3"/>
      <c r="I836" s="3"/>
    </row>
    <row r="837" spans="6:9" s="1" customFormat="1">
      <c r="F837" s="3"/>
      <c r="G837" s="3"/>
      <c r="H837" s="3"/>
      <c r="I837" s="3"/>
    </row>
    <row r="838" spans="6:9" s="1" customFormat="1">
      <c r="F838" s="3"/>
      <c r="G838" s="3"/>
      <c r="H838" s="3"/>
      <c r="I838" s="3"/>
    </row>
    <row r="839" spans="6:9" s="1" customFormat="1">
      <c r="F839" s="3"/>
      <c r="G839" s="3"/>
      <c r="H839" s="3"/>
      <c r="I839" s="3"/>
    </row>
    <row r="840" spans="6:9" s="1" customFormat="1">
      <c r="F840" s="3"/>
      <c r="G840" s="3"/>
      <c r="H840" s="3"/>
      <c r="I840" s="3"/>
    </row>
    <row r="841" spans="6:9" s="1" customFormat="1">
      <c r="F841" s="3"/>
      <c r="G841" s="3"/>
      <c r="H841" s="3"/>
      <c r="I841" s="3"/>
    </row>
    <row r="842" spans="6:9" s="1" customFormat="1">
      <c r="F842" s="3"/>
      <c r="G842" s="3"/>
      <c r="H842" s="3"/>
      <c r="I842" s="3"/>
    </row>
    <row r="843" spans="6:9" s="1" customFormat="1">
      <c r="F843" s="3"/>
      <c r="G843" s="3"/>
      <c r="H843" s="3"/>
      <c r="I843" s="3"/>
    </row>
    <row r="844" spans="6:9" s="1" customFormat="1">
      <c r="F844" s="3"/>
      <c r="G844" s="3"/>
      <c r="H844" s="3"/>
      <c r="I844" s="3"/>
    </row>
    <row r="845" spans="6:9" s="1" customFormat="1">
      <c r="F845" s="3"/>
      <c r="G845" s="3"/>
      <c r="H845" s="3"/>
      <c r="I845" s="3"/>
    </row>
    <row r="846" spans="6:9" s="1" customFormat="1">
      <c r="F846" s="3"/>
      <c r="G846" s="3"/>
      <c r="H846" s="3"/>
      <c r="I846" s="3"/>
    </row>
    <row r="847" spans="6:9" s="1" customFormat="1">
      <c r="F847" s="3"/>
      <c r="G847" s="3"/>
      <c r="H847" s="3"/>
      <c r="I847" s="3"/>
    </row>
    <row r="848" spans="6:9" s="1" customFormat="1">
      <c r="F848" s="3"/>
      <c r="G848" s="3"/>
      <c r="H848" s="3"/>
      <c r="I848" s="3"/>
    </row>
    <row r="849" spans="6:9" s="1" customFormat="1">
      <c r="F849" s="3"/>
      <c r="G849" s="3"/>
      <c r="H849" s="3"/>
      <c r="I849" s="3"/>
    </row>
    <row r="850" spans="6:9" s="1" customFormat="1">
      <c r="F850" s="3"/>
      <c r="G850" s="3"/>
      <c r="H850" s="3"/>
      <c r="I850" s="3"/>
    </row>
    <row r="851" spans="6:9" s="1" customFormat="1">
      <c r="F851" s="3"/>
      <c r="G851" s="3"/>
      <c r="H851" s="3"/>
      <c r="I851" s="3"/>
    </row>
    <row r="852" spans="6:9" s="1" customFormat="1">
      <c r="F852" s="3"/>
      <c r="G852" s="3"/>
      <c r="H852" s="3"/>
      <c r="I852" s="3"/>
    </row>
    <row r="853" spans="6:9" s="1" customFormat="1">
      <c r="F853" s="3"/>
      <c r="G853" s="3"/>
      <c r="H853" s="3"/>
      <c r="I853" s="3"/>
    </row>
    <row r="854" spans="6:9" s="1" customFormat="1">
      <c r="F854" s="3"/>
      <c r="G854" s="3"/>
      <c r="H854" s="3"/>
      <c r="I854" s="3"/>
    </row>
    <row r="855" spans="6:9" s="1" customFormat="1">
      <c r="F855" s="3"/>
      <c r="G855" s="3"/>
      <c r="H855" s="3"/>
      <c r="I855" s="3"/>
    </row>
    <row r="856" spans="6:9" s="1" customFormat="1">
      <c r="F856" s="3"/>
      <c r="G856" s="3"/>
      <c r="H856" s="3"/>
      <c r="I856" s="3"/>
    </row>
    <row r="857" spans="6:9" s="1" customFormat="1">
      <c r="F857" s="3"/>
      <c r="G857" s="3"/>
      <c r="H857" s="3"/>
      <c r="I857" s="3"/>
    </row>
    <row r="858" spans="6:9" s="1" customFormat="1">
      <c r="F858" s="3"/>
      <c r="G858" s="3"/>
      <c r="H858" s="3"/>
      <c r="I858" s="3"/>
    </row>
    <row r="859" spans="6:9" s="1" customFormat="1">
      <c r="F859" s="3"/>
      <c r="G859" s="3"/>
      <c r="H859" s="3"/>
      <c r="I859" s="3"/>
    </row>
    <row r="860" spans="6:9" s="1" customFormat="1">
      <c r="F860" s="3"/>
      <c r="G860" s="3"/>
      <c r="H860" s="3"/>
      <c r="I860" s="3"/>
    </row>
    <row r="861" spans="6:9" s="1" customFormat="1">
      <c r="F861" s="3"/>
      <c r="G861" s="3"/>
      <c r="H861" s="3"/>
      <c r="I861" s="3"/>
    </row>
    <row r="862" spans="6:9" s="1" customFormat="1">
      <c r="F862" s="3"/>
      <c r="G862" s="3"/>
      <c r="H862" s="3"/>
      <c r="I862" s="3"/>
    </row>
    <row r="863" spans="6:9" s="1" customFormat="1"/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20:J1048576 K1:XFD1048576 B23:B2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12152</v>
      </c>
    </row>
    <row r="6" spans="2:11" ht="26.25" customHeight="1">
      <c r="B6" s="149" t="s">
        <v>178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5" t="s">
        <v>3149</v>
      </c>
      <c r="C10" s="87"/>
      <c r="D10" s="87"/>
      <c r="E10" s="87"/>
      <c r="F10" s="87"/>
      <c r="G10" s="87"/>
      <c r="H10" s="87"/>
      <c r="I10" s="116">
        <v>0</v>
      </c>
      <c r="J10" s="117">
        <v>0</v>
      </c>
      <c r="K10" s="117">
        <v>0</v>
      </c>
    </row>
    <row r="11" spans="2:11" ht="21" customHeight="1">
      <c r="B11" s="127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7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4"/>
      <c r="E110" s="114"/>
      <c r="F110" s="114"/>
      <c r="G110" s="114"/>
      <c r="H110" s="114"/>
      <c r="I110" s="94"/>
      <c r="J110" s="94"/>
      <c r="K110" s="94"/>
    </row>
    <row r="111" spans="2:11">
      <c r="B111" s="93"/>
      <c r="C111" s="93"/>
      <c r="D111" s="114"/>
      <c r="E111" s="114"/>
      <c r="F111" s="114"/>
      <c r="G111" s="114"/>
      <c r="H111" s="114"/>
      <c r="I111" s="94"/>
      <c r="J111" s="94"/>
      <c r="K111" s="94"/>
    </row>
    <row r="112" spans="2:11">
      <c r="B112" s="93"/>
      <c r="C112" s="93"/>
      <c r="D112" s="114"/>
      <c r="E112" s="114"/>
      <c r="F112" s="114"/>
      <c r="G112" s="114"/>
      <c r="H112" s="114"/>
      <c r="I112" s="94"/>
      <c r="J112" s="94"/>
      <c r="K112" s="94"/>
    </row>
    <row r="113" spans="2:11">
      <c r="B113" s="94"/>
      <c r="C113" s="94"/>
      <c r="D113" s="114"/>
      <c r="E113" s="114"/>
      <c r="F113" s="114"/>
      <c r="G113" s="114"/>
      <c r="H113" s="114"/>
      <c r="I113" s="94"/>
      <c r="J113" s="94"/>
      <c r="K113" s="94"/>
    </row>
    <row r="114" spans="2:11">
      <c r="B114" s="94"/>
      <c r="C114" s="94"/>
      <c r="D114" s="114"/>
      <c r="E114" s="114"/>
      <c r="F114" s="114"/>
      <c r="G114" s="114"/>
      <c r="H114" s="114"/>
      <c r="I114" s="94"/>
      <c r="J114" s="94"/>
      <c r="K114" s="94"/>
    </row>
    <row r="115" spans="2:11">
      <c r="B115" s="94"/>
      <c r="C115" s="94"/>
      <c r="D115" s="114"/>
      <c r="E115" s="114"/>
      <c r="F115" s="114"/>
      <c r="G115" s="114"/>
      <c r="H115" s="114"/>
      <c r="I115" s="94"/>
      <c r="J115" s="94"/>
      <c r="K115" s="94"/>
    </row>
    <row r="116" spans="2:11">
      <c r="B116" s="94"/>
      <c r="C116" s="94"/>
      <c r="D116" s="114"/>
      <c r="E116" s="114"/>
      <c r="F116" s="114"/>
      <c r="G116" s="114"/>
      <c r="H116" s="114"/>
      <c r="I116" s="94"/>
      <c r="J116" s="94"/>
      <c r="K116" s="94"/>
    </row>
    <row r="117" spans="2:11">
      <c r="B117" s="94"/>
      <c r="C117" s="94"/>
      <c r="D117" s="114"/>
      <c r="E117" s="114"/>
      <c r="F117" s="114"/>
      <c r="G117" s="114"/>
      <c r="H117" s="114"/>
      <c r="I117" s="94"/>
      <c r="J117" s="94"/>
      <c r="K117" s="94"/>
    </row>
    <row r="118" spans="2:11">
      <c r="B118" s="94"/>
      <c r="C118" s="94"/>
      <c r="D118" s="114"/>
      <c r="E118" s="114"/>
      <c r="F118" s="114"/>
      <c r="G118" s="114"/>
      <c r="H118" s="114"/>
      <c r="I118" s="94"/>
      <c r="J118" s="94"/>
      <c r="K118" s="94"/>
    </row>
    <row r="119" spans="2:11">
      <c r="B119" s="94"/>
      <c r="C119" s="94"/>
      <c r="D119" s="114"/>
      <c r="E119" s="114"/>
      <c r="F119" s="114"/>
      <c r="G119" s="114"/>
      <c r="H119" s="114"/>
      <c r="I119" s="94"/>
      <c r="J119" s="94"/>
      <c r="K119" s="94"/>
    </row>
    <row r="120" spans="2:11">
      <c r="B120" s="94"/>
      <c r="C120" s="94"/>
      <c r="D120" s="114"/>
      <c r="E120" s="114"/>
      <c r="F120" s="114"/>
      <c r="G120" s="114"/>
      <c r="H120" s="114"/>
      <c r="I120" s="94"/>
      <c r="J120" s="94"/>
      <c r="K120" s="94"/>
    </row>
    <row r="121" spans="2:11">
      <c r="B121" s="94"/>
      <c r="C121" s="94"/>
      <c r="D121" s="114"/>
      <c r="E121" s="114"/>
      <c r="F121" s="114"/>
      <c r="G121" s="114"/>
      <c r="H121" s="114"/>
      <c r="I121" s="94"/>
      <c r="J121" s="94"/>
      <c r="K121" s="94"/>
    </row>
    <row r="122" spans="2:11">
      <c r="B122" s="94"/>
      <c r="C122" s="94"/>
      <c r="D122" s="114"/>
      <c r="E122" s="114"/>
      <c r="F122" s="114"/>
      <c r="G122" s="114"/>
      <c r="H122" s="114"/>
      <c r="I122" s="94"/>
      <c r="J122" s="94"/>
      <c r="K122" s="94"/>
    </row>
    <row r="123" spans="2:11">
      <c r="B123" s="94"/>
      <c r="C123" s="94"/>
      <c r="D123" s="114"/>
      <c r="E123" s="114"/>
      <c r="F123" s="114"/>
      <c r="G123" s="114"/>
      <c r="H123" s="114"/>
      <c r="I123" s="94"/>
      <c r="J123" s="94"/>
      <c r="K123" s="94"/>
    </row>
    <row r="124" spans="2:11">
      <c r="B124" s="94"/>
      <c r="C124" s="94"/>
      <c r="D124" s="114"/>
      <c r="E124" s="114"/>
      <c r="F124" s="114"/>
      <c r="G124" s="114"/>
      <c r="H124" s="114"/>
      <c r="I124" s="94"/>
      <c r="J124" s="94"/>
      <c r="K124" s="94"/>
    </row>
    <row r="125" spans="2:11">
      <c r="B125" s="94"/>
      <c r="C125" s="94"/>
      <c r="D125" s="114"/>
      <c r="E125" s="114"/>
      <c r="F125" s="114"/>
      <c r="G125" s="114"/>
      <c r="H125" s="114"/>
      <c r="I125" s="94"/>
      <c r="J125" s="94"/>
      <c r="K125" s="94"/>
    </row>
    <row r="126" spans="2:11">
      <c r="B126" s="94"/>
      <c r="C126" s="94"/>
      <c r="D126" s="114"/>
      <c r="E126" s="114"/>
      <c r="F126" s="114"/>
      <c r="G126" s="114"/>
      <c r="H126" s="114"/>
      <c r="I126" s="94"/>
      <c r="J126" s="94"/>
      <c r="K126" s="94"/>
    </row>
    <row r="127" spans="2:11">
      <c r="B127" s="94"/>
      <c r="C127" s="94"/>
      <c r="D127" s="114"/>
      <c r="E127" s="114"/>
      <c r="F127" s="114"/>
      <c r="G127" s="114"/>
      <c r="H127" s="114"/>
      <c r="I127" s="94"/>
      <c r="J127" s="94"/>
      <c r="K127" s="94"/>
    </row>
    <row r="128" spans="2:11">
      <c r="B128" s="94"/>
      <c r="C128" s="94"/>
      <c r="D128" s="114"/>
      <c r="E128" s="114"/>
      <c r="F128" s="114"/>
      <c r="G128" s="114"/>
      <c r="H128" s="114"/>
      <c r="I128" s="94"/>
      <c r="J128" s="94"/>
      <c r="K128" s="94"/>
    </row>
    <row r="129" spans="2:11">
      <c r="B129" s="94"/>
      <c r="C129" s="94"/>
      <c r="D129" s="114"/>
      <c r="E129" s="114"/>
      <c r="F129" s="114"/>
      <c r="G129" s="114"/>
      <c r="H129" s="114"/>
      <c r="I129" s="94"/>
      <c r="J129" s="94"/>
      <c r="K129" s="94"/>
    </row>
    <row r="130" spans="2:11">
      <c r="B130" s="94"/>
      <c r="C130" s="94"/>
      <c r="D130" s="114"/>
      <c r="E130" s="114"/>
      <c r="F130" s="114"/>
      <c r="G130" s="114"/>
      <c r="H130" s="114"/>
      <c r="I130" s="94"/>
      <c r="J130" s="94"/>
      <c r="K130" s="94"/>
    </row>
    <row r="131" spans="2:11">
      <c r="B131" s="94"/>
      <c r="C131" s="94"/>
      <c r="D131" s="114"/>
      <c r="E131" s="114"/>
      <c r="F131" s="114"/>
      <c r="G131" s="114"/>
      <c r="H131" s="114"/>
      <c r="I131" s="94"/>
      <c r="J131" s="94"/>
      <c r="K131" s="94"/>
    </row>
    <row r="132" spans="2:11">
      <c r="B132" s="94"/>
      <c r="C132" s="94"/>
      <c r="D132" s="114"/>
      <c r="E132" s="114"/>
      <c r="F132" s="114"/>
      <c r="G132" s="114"/>
      <c r="H132" s="114"/>
      <c r="I132" s="94"/>
      <c r="J132" s="94"/>
      <c r="K132" s="94"/>
    </row>
    <row r="133" spans="2:11">
      <c r="B133" s="94"/>
      <c r="C133" s="94"/>
      <c r="D133" s="114"/>
      <c r="E133" s="114"/>
      <c r="F133" s="114"/>
      <c r="G133" s="114"/>
      <c r="H133" s="114"/>
      <c r="I133" s="94"/>
      <c r="J133" s="94"/>
      <c r="K133" s="94"/>
    </row>
    <row r="134" spans="2:11">
      <c r="B134" s="94"/>
      <c r="C134" s="94"/>
      <c r="D134" s="114"/>
      <c r="E134" s="114"/>
      <c r="F134" s="114"/>
      <c r="G134" s="114"/>
      <c r="H134" s="114"/>
      <c r="I134" s="94"/>
      <c r="J134" s="94"/>
      <c r="K134" s="94"/>
    </row>
    <row r="135" spans="2:11">
      <c r="B135" s="94"/>
      <c r="C135" s="94"/>
      <c r="D135" s="114"/>
      <c r="E135" s="114"/>
      <c r="F135" s="114"/>
      <c r="G135" s="114"/>
      <c r="H135" s="114"/>
      <c r="I135" s="94"/>
      <c r="J135" s="94"/>
      <c r="K135" s="94"/>
    </row>
    <row r="136" spans="2:11">
      <c r="B136" s="94"/>
      <c r="C136" s="94"/>
      <c r="D136" s="114"/>
      <c r="E136" s="114"/>
      <c r="F136" s="114"/>
      <c r="G136" s="114"/>
      <c r="H136" s="114"/>
      <c r="I136" s="94"/>
      <c r="J136" s="94"/>
      <c r="K136" s="94"/>
    </row>
    <row r="137" spans="2:11">
      <c r="B137" s="94"/>
      <c r="C137" s="94"/>
      <c r="D137" s="114"/>
      <c r="E137" s="114"/>
      <c r="F137" s="114"/>
      <c r="G137" s="114"/>
      <c r="H137" s="114"/>
      <c r="I137" s="94"/>
      <c r="J137" s="94"/>
      <c r="K137" s="94"/>
    </row>
    <row r="138" spans="2:11">
      <c r="B138" s="94"/>
      <c r="C138" s="94"/>
      <c r="D138" s="114"/>
      <c r="E138" s="114"/>
      <c r="F138" s="114"/>
      <c r="G138" s="114"/>
      <c r="H138" s="114"/>
      <c r="I138" s="94"/>
      <c r="J138" s="94"/>
      <c r="K138" s="94"/>
    </row>
    <row r="139" spans="2:11">
      <c r="B139" s="94"/>
      <c r="C139" s="94"/>
      <c r="D139" s="114"/>
      <c r="E139" s="114"/>
      <c r="F139" s="114"/>
      <c r="G139" s="114"/>
      <c r="H139" s="114"/>
      <c r="I139" s="94"/>
      <c r="J139" s="94"/>
      <c r="K139" s="94"/>
    </row>
    <row r="140" spans="2:11">
      <c r="B140" s="94"/>
      <c r="C140" s="94"/>
      <c r="D140" s="114"/>
      <c r="E140" s="114"/>
      <c r="F140" s="114"/>
      <c r="G140" s="114"/>
      <c r="H140" s="114"/>
      <c r="I140" s="94"/>
      <c r="J140" s="94"/>
      <c r="K140" s="94"/>
    </row>
    <row r="141" spans="2:11">
      <c r="B141" s="94"/>
      <c r="C141" s="94"/>
      <c r="D141" s="114"/>
      <c r="E141" s="114"/>
      <c r="F141" s="114"/>
      <c r="G141" s="114"/>
      <c r="H141" s="114"/>
      <c r="I141" s="94"/>
      <c r="J141" s="94"/>
      <c r="K141" s="94"/>
    </row>
    <row r="142" spans="2:11">
      <c r="B142" s="94"/>
      <c r="C142" s="94"/>
      <c r="D142" s="114"/>
      <c r="E142" s="114"/>
      <c r="F142" s="114"/>
      <c r="G142" s="114"/>
      <c r="H142" s="114"/>
      <c r="I142" s="94"/>
      <c r="J142" s="94"/>
      <c r="K142" s="94"/>
    </row>
    <row r="143" spans="2:11">
      <c r="B143" s="94"/>
      <c r="C143" s="94"/>
      <c r="D143" s="114"/>
      <c r="E143" s="114"/>
      <c r="F143" s="114"/>
      <c r="G143" s="114"/>
      <c r="H143" s="114"/>
      <c r="I143" s="94"/>
      <c r="J143" s="94"/>
      <c r="K143" s="94"/>
    </row>
    <row r="144" spans="2:11">
      <c r="B144" s="94"/>
      <c r="C144" s="94"/>
      <c r="D144" s="114"/>
      <c r="E144" s="114"/>
      <c r="F144" s="114"/>
      <c r="G144" s="114"/>
      <c r="H144" s="114"/>
      <c r="I144" s="94"/>
      <c r="J144" s="94"/>
      <c r="K144" s="94"/>
    </row>
    <row r="145" spans="2:11">
      <c r="B145" s="94"/>
      <c r="C145" s="94"/>
      <c r="D145" s="114"/>
      <c r="E145" s="114"/>
      <c r="F145" s="114"/>
      <c r="G145" s="114"/>
      <c r="H145" s="114"/>
      <c r="I145" s="94"/>
      <c r="J145" s="94"/>
      <c r="K145" s="94"/>
    </row>
    <row r="146" spans="2:11">
      <c r="B146" s="94"/>
      <c r="C146" s="94"/>
      <c r="D146" s="114"/>
      <c r="E146" s="114"/>
      <c r="F146" s="114"/>
      <c r="G146" s="114"/>
      <c r="H146" s="114"/>
      <c r="I146" s="94"/>
      <c r="J146" s="94"/>
      <c r="K146" s="94"/>
    </row>
    <row r="147" spans="2:11">
      <c r="B147" s="94"/>
      <c r="C147" s="94"/>
      <c r="D147" s="114"/>
      <c r="E147" s="114"/>
      <c r="F147" s="114"/>
      <c r="G147" s="114"/>
      <c r="H147" s="114"/>
      <c r="I147" s="94"/>
      <c r="J147" s="94"/>
      <c r="K147" s="94"/>
    </row>
    <row r="148" spans="2:11">
      <c r="B148" s="94"/>
      <c r="C148" s="94"/>
      <c r="D148" s="114"/>
      <c r="E148" s="114"/>
      <c r="F148" s="114"/>
      <c r="G148" s="114"/>
      <c r="H148" s="114"/>
      <c r="I148" s="94"/>
      <c r="J148" s="94"/>
      <c r="K148" s="94"/>
    </row>
    <row r="149" spans="2:11">
      <c r="B149" s="94"/>
      <c r="C149" s="94"/>
      <c r="D149" s="114"/>
      <c r="E149" s="114"/>
      <c r="F149" s="114"/>
      <c r="G149" s="114"/>
      <c r="H149" s="114"/>
      <c r="I149" s="94"/>
      <c r="J149" s="94"/>
      <c r="K149" s="94"/>
    </row>
    <row r="150" spans="2:11">
      <c r="B150" s="94"/>
      <c r="C150" s="94"/>
      <c r="D150" s="114"/>
      <c r="E150" s="114"/>
      <c r="F150" s="114"/>
      <c r="G150" s="114"/>
      <c r="H150" s="114"/>
      <c r="I150" s="94"/>
      <c r="J150" s="94"/>
      <c r="K150" s="94"/>
    </row>
    <row r="151" spans="2:11">
      <c r="B151" s="94"/>
      <c r="C151" s="94"/>
      <c r="D151" s="114"/>
      <c r="E151" s="114"/>
      <c r="F151" s="114"/>
      <c r="G151" s="114"/>
      <c r="H151" s="114"/>
      <c r="I151" s="94"/>
      <c r="J151" s="94"/>
      <c r="K151" s="94"/>
    </row>
    <row r="152" spans="2:11">
      <c r="B152" s="94"/>
      <c r="C152" s="94"/>
      <c r="D152" s="114"/>
      <c r="E152" s="114"/>
      <c r="F152" s="114"/>
      <c r="G152" s="114"/>
      <c r="H152" s="114"/>
      <c r="I152" s="94"/>
      <c r="J152" s="94"/>
      <c r="K152" s="94"/>
    </row>
    <row r="153" spans="2:11">
      <c r="B153" s="94"/>
      <c r="C153" s="94"/>
      <c r="D153" s="114"/>
      <c r="E153" s="114"/>
      <c r="F153" s="114"/>
      <c r="G153" s="114"/>
      <c r="H153" s="114"/>
      <c r="I153" s="94"/>
      <c r="J153" s="94"/>
      <c r="K153" s="94"/>
    </row>
    <row r="154" spans="2:11">
      <c r="B154" s="94"/>
      <c r="C154" s="94"/>
      <c r="D154" s="114"/>
      <c r="E154" s="114"/>
      <c r="F154" s="114"/>
      <c r="G154" s="114"/>
      <c r="H154" s="114"/>
      <c r="I154" s="94"/>
      <c r="J154" s="94"/>
      <c r="K154" s="94"/>
    </row>
    <row r="155" spans="2:11">
      <c r="B155" s="94"/>
      <c r="C155" s="94"/>
      <c r="D155" s="114"/>
      <c r="E155" s="114"/>
      <c r="F155" s="114"/>
      <c r="G155" s="114"/>
      <c r="H155" s="114"/>
      <c r="I155" s="94"/>
      <c r="J155" s="94"/>
      <c r="K155" s="94"/>
    </row>
    <row r="156" spans="2:11">
      <c r="B156" s="94"/>
      <c r="C156" s="94"/>
      <c r="D156" s="114"/>
      <c r="E156" s="114"/>
      <c r="F156" s="114"/>
      <c r="G156" s="114"/>
      <c r="H156" s="114"/>
      <c r="I156" s="94"/>
      <c r="J156" s="94"/>
      <c r="K156" s="94"/>
    </row>
    <row r="157" spans="2:11">
      <c r="B157" s="94"/>
      <c r="C157" s="94"/>
      <c r="D157" s="114"/>
      <c r="E157" s="114"/>
      <c r="F157" s="114"/>
      <c r="G157" s="114"/>
      <c r="H157" s="114"/>
      <c r="I157" s="94"/>
      <c r="J157" s="94"/>
      <c r="K157" s="94"/>
    </row>
    <row r="158" spans="2:11">
      <c r="B158" s="94"/>
      <c r="C158" s="94"/>
      <c r="D158" s="114"/>
      <c r="E158" s="114"/>
      <c r="F158" s="114"/>
      <c r="G158" s="114"/>
      <c r="H158" s="114"/>
      <c r="I158" s="94"/>
      <c r="J158" s="94"/>
      <c r="K158" s="94"/>
    </row>
    <row r="159" spans="2:11">
      <c r="B159" s="94"/>
      <c r="C159" s="94"/>
      <c r="D159" s="114"/>
      <c r="E159" s="114"/>
      <c r="F159" s="114"/>
      <c r="G159" s="114"/>
      <c r="H159" s="114"/>
      <c r="I159" s="94"/>
      <c r="J159" s="94"/>
      <c r="K159" s="94"/>
    </row>
    <row r="160" spans="2:11">
      <c r="B160" s="94"/>
      <c r="C160" s="94"/>
      <c r="D160" s="114"/>
      <c r="E160" s="114"/>
      <c r="F160" s="114"/>
      <c r="G160" s="114"/>
      <c r="H160" s="114"/>
      <c r="I160" s="94"/>
      <c r="J160" s="94"/>
      <c r="K160" s="94"/>
    </row>
    <row r="161" spans="2:11">
      <c r="B161" s="94"/>
      <c r="C161" s="94"/>
      <c r="D161" s="114"/>
      <c r="E161" s="114"/>
      <c r="F161" s="114"/>
      <c r="G161" s="114"/>
      <c r="H161" s="114"/>
      <c r="I161" s="94"/>
      <c r="J161" s="94"/>
      <c r="K161" s="94"/>
    </row>
    <row r="162" spans="2:11">
      <c r="B162" s="94"/>
      <c r="C162" s="94"/>
      <c r="D162" s="114"/>
      <c r="E162" s="114"/>
      <c r="F162" s="114"/>
      <c r="G162" s="114"/>
      <c r="H162" s="114"/>
      <c r="I162" s="94"/>
      <c r="J162" s="94"/>
      <c r="K162" s="94"/>
    </row>
    <row r="163" spans="2:11">
      <c r="B163" s="94"/>
      <c r="C163" s="94"/>
      <c r="D163" s="114"/>
      <c r="E163" s="114"/>
      <c r="F163" s="114"/>
      <c r="G163" s="114"/>
      <c r="H163" s="114"/>
      <c r="I163" s="94"/>
      <c r="J163" s="94"/>
      <c r="K163" s="94"/>
    </row>
    <row r="164" spans="2:11">
      <c r="B164" s="94"/>
      <c r="C164" s="94"/>
      <c r="D164" s="114"/>
      <c r="E164" s="114"/>
      <c r="F164" s="114"/>
      <c r="G164" s="114"/>
      <c r="H164" s="114"/>
      <c r="I164" s="94"/>
      <c r="J164" s="94"/>
      <c r="K164" s="94"/>
    </row>
    <row r="165" spans="2:11">
      <c r="B165" s="94"/>
      <c r="C165" s="94"/>
      <c r="D165" s="114"/>
      <c r="E165" s="114"/>
      <c r="F165" s="114"/>
      <c r="G165" s="114"/>
      <c r="H165" s="114"/>
      <c r="I165" s="94"/>
      <c r="J165" s="94"/>
      <c r="K165" s="94"/>
    </row>
    <row r="166" spans="2:11">
      <c r="B166" s="94"/>
      <c r="C166" s="94"/>
      <c r="D166" s="114"/>
      <c r="E166" s="114"/>
      <c r="F166" s="114"/>
      <c r="G166" s="114"/>
      <c r="H166" s="114"/>
      <c r="I166" s="94"/>
      <c r="J166" s="94"/>
      <c r="K166" s="94"/>
    </row>
    <row r="167" spans="2:11">
      <c r="B167" s="94"/>
      <c r="C167" s="94"/>
      <c r="D167" s="114"/>
      <c r="E167" s="114"/>
      <c r="F167" s="114"/>
      <c r="G167" s="114"/>
      <c r="H167" s="114"/>
      <c r="I167" s="94"/>
      <c r="J167" s="94"/>
      <c r="K167" s="94"/>
    </row>
    <row r="168" spans="2:11">
      <c r="B168" s="94"/>
      <c r="C168" s="94"/>
      <c r="D168" s="114"/>
      <c r="E168" s="114"/>
      <c r="F168" s="114"/>
      <c r="G168" s="114"/>
      <c r="H168" s="114"/>
      <c r="I168" s="94"/>
      <c r="J168" s="94"/>
      <c r="K168" s="94"/>
    </row>
    <row r="169" spans="2:11">
      <c r="B169" s="94"/>
      <c r="C169" s="94"/>
      <c r="D169" s="114"/>
      <c r="E169" s="114"/>
      <c r="F169" s="114"/>
      <c r="G169" s="114"/>
      <c r="H169" s="114"/>
      <c r="I169" s="94"/>
      <c r="J169" s="94"/>
      <c r="K169" s="94"/>
    </row>
    <row r="170" spans="2:11">
      <c r="B170" s="94"/>
      <c r="C170" s="94"/>
      <c r="D170" s="114"/>
      <c r="E170" s="114"/>
      <c r="F170" s="114"/>
      <c r="G170" s="114"/>
      <c r="H170" s="114"/>
      <c r="I170" s="94"/>
      <c r="J170" s="94"/>
      <c r="K170" s="94"/>
    </row>
    <row r="171" spans="2:11">
      <c r="B171" s="94"/>
      <c r="C171" s="94"/>
      <c r="D171" s="114"/>
      <c r="E171" s="114"/>
      <c r="F171" s="114"/>
      <c r="G171" s="114"/>
      <c r="H171" s="114"/>
      <c r="I171" s="94"/>
      <c r="J171" s="94"/>
      <c r="K171" s="94"/>
    </row>
    <row r="172" spans="2:11">
      <c r="B172" s="94"/>
      <c r="C172" s="94"/>
      <c r="D172" s="114"/>
      <c r="E172" s="114"/>
      <c r="F172" s="114"/>
      <c r="G172" s="114"/>
      <c r="H172" s="114"/>
      <c r="I172" s="94"/>
      <c r="J172" s="94"/>
      <c r="K172" s="94"/>
    </row>
    <row r="173" spans="2:11">
      <c r="B173" s="94"/>
      <c r="C173" s="94"/>
      <c r="D173" s="114"/>
      <c r="E173" s="114"/>
      <c r="F173" s="114"/>
      <c r="G173" s="114"/>
      <c r="H173" s="114"/>
      <c r="I173" s="94"/>
      <c r="J173" s="94"/>
      <c r="K173" s="94"/>
    </row>
    <row r="174" spans="2:11">
      <c r="B174" s="94"/>
      <c r="C174" s="94"/>
      <c r="D174" s="114"/>
      <c r="E174" s="114"/>
      <c r="F174" s="114"/>
      <c r="G174" s="114"/>
      <c r="H174" s="114"/>
      <c r="I174" s="94"/>
      <c r="J174" s="94"/>
      <c r="K174" s="94"/>
    </row>
    <row r="175" spans="2:11">
      <c r="B175" s="94"/>
      <c r="C175" s="94"/>
      <c r="D175" s="114"/>
      <c r="E175" s="114"/>
      <c r="F175" s="114"/>
      <c r="G175" s="114"/>
      <c r="H175" s="114"/>
      <c r="I175" s="94"/>
      <c r="J175" s="94"/>
      <c r="K175" s="94"/>
    </row>
    <row r="176" spans="2:11">
      <c r="B176" s="94"/>
      <c r="C176" s="94"/>
      <c r="D176" s="114"/>
      <c r="E176" s="114"/>
      <c r="F176" s="114"/>
      <c r="G176" s="114"/>
      <c r="H176" s="114"/>
      <c r="I176" s="94"/>
      <c r="J176" s="94"/>
      <c r="K176" s="94"/>
    </row>
    <row r="177" spans="2:11">
      <c r="B177" s="94"/>
      <c r="C177" s="94"/>
      <c r="D177" s="114"/>
      <c r="E177" s="114"/>
      <c r="F177" s="114"/>
      <c r="G177" s="114"/>
      <c r="H177" s="114"/>
      <c r="I177" s="94"/>
      <c r="J177" s="94"/>
      <c r="K177" s="94"/>
    </row>
    <row r="178" spans="2:11">
      <c r="B178" s="94"/>
      <c r="C178" s="94"/>
      <c r="D178" s="114"/>
      <c r="E178" s="114"/>
      <c r="F178" s="114"/>
      <c r="G178" s="114"/>
      <c r="H178" s="114"/>
      <c r="I178" s="94"/>
      <c r="J178" s="94"/>
      <c r="K178" s="94"/>
    </row>
    <row r="179" spans="2:11">
      <c r="B179" s="94"/>
      <c r="C179" s="94"/>
      <c r="D179" s="114"/>
      <c r="E179" s="114"/>
      <c r="F179" s="114"/>
      <c r="G179" s="114"/>
      <c r="H179" s="114"/>
      <c r="I179" s="94"/>
      <c r="J179" s="94"/>
      <c r="K179" s="94"/>
    </row>
    <row r="180" spans="2:11">
      <c r="B180" s="94"/>
      <c r="C180" s="94"/>
      <c r="D180" s="114"/>
      <c r="E180" s="114"/>
      <c r="F180" s="114"/>
      <c r="G180" s="114"/>
      <c r="H180" s="114"/>
      <c r="I180" s="94"/>
      <c r="J180" s="94"/>
      <c r="K180" s="94"/>
    </row>
    <row r="181" spans="2:11">
      <c r="B181" s="94"/>
      <c r="C181" s="94"/>
      <c r="D181" s="114"/>
      <c r="E181" s="114"/>
      <c r="F181" s="114"/>
      <c r="G181" s="114"/>
      <c r="H181" s="114"/>
      <c r="I181" s="94"/>
      <c r="J181" s="94"/>
      <c r="K181" s="94"/>
    </row>
    <row r="182" spans="2:11">
      <c r="B182" s="94"/>
      <c r="C182" s="94"/>
      <c r="D182" s="114"/>
      <c r="E182" s="114"/>
      <c r="F182" s="114"/>
      <c r="G182" s="114"/>
      <c r="H182" s="114"/>
      <c r="I182" s="94"/>
      <c r="J182" s="94"/>
      <c r="K182" s="94"/>
    </row>
    <row r="183" spans="2:11">
      <c r="B183" s="94"/>
      <c r="C183" s="94"/>
      <c r="D183" s="114"/>
      <c r="E183" s="114"/>
      <c r="F183" s="114"/>
      <c r="G183" s="114"/>
      <c r="H183" s="114"/>
      <c r="I183" s="94"/>
      <c r="J183" s="94"/>
      <c r="K183" s="94"/>
    </row>
    <row r="184" spans="2:11">
      <c r="B184" s="94"/>
      <c r="C184" s="94"/>
      <c r="D184" s="114"/>
      <c r="E184" s="114"/>
      <c r="F184" s="114"/>
      <c r="G184" s="114"/>
      <c r="H184" s="114"/>
      <c r="I184" s="94"/>
      <c r="J184" s="94"/>
      <c r="K184" s="94"/>
    </row>
    <row r="185" spans="2:11">
      <c r="B185" s="94"/>
      <c r="C185" s="94"/>
      <c r="D185" s="114"/>
      <c r="E185" s="114"/>
      <c r="F185" s="114"/>
      <c r="G185" s="114"/>
      <c r="H185" s="114"/>
      <c r="I185" s="94"/>
      <c r="J185" s="94"/>
      <c r="K185" s="94"/>
    </row>
    <row r="186" spans="2:11">
      <c r="B186" s="94"/>
      <c r="C186" s="94"/>
      <c r="D186" s="114"/>
      <c r="E186" s="114"/>
      <c r="F186" s="114"/>
      <c r="G186" s="114"/>
      <c r="H186" s="114"/>
      <c r="I186" s="94"/>
      <c r="J186" s="94"/>
      <c r="K186" s="94"/>
    </row>
    <row r="187" spans="2:11">
      <c r="B187" s="94"/>
      <c r="C187" s="94"/>
      <c r="D187" s="114"/>
      <c r="E187" s="114"/>
      <c r="F187" s="114"/>
      <c r="G187" s="114"/>
      <c r="H187" s="114"/>
      <c r="I187" s="94"/>
      <c r="J187" s="94"/>
      <c r="K187" s="94"/>
    </row>
    <row r="188" spans="2:11">
      <c r="B188" s="94"/>
      <c r="C188" s="94"/>
      <c r="D188" s="114"/>
      <c r="E188" s="114"/>
      <c r="F188" s="114"/>
      <c r="G188" s="114"/>
      <c r="H188" s="114"/>
      <c r="I188" s="94"/>
      <c r="J188" s="94"/>
      <c r="K188" s="94"/>
    </row>
    <row r="189" spans="2:11">
      <c r="B189" s="94"/>
      <c r="C189" s="94"/>
      <c r="D189" s="114"/>
      <c r="E189" s="114"/>
      <c r="F189" s="114"/>
      <c r="G189" s="114"/>
      <c r="H189" s="114"/>
      <c r="I189" s="94"/>
      <c r="J189" s="94"/>
      <c r="K189" s="94"/>
    </row>
    <row r="190" spans="2:11">
      <c r="B190" s="94"/>
      <c r="C190" s="94"/>
      <c r="D190" s="114"/>
      <c r="E190" s="114"/>
      <c r="F190" s="114"/>
      <c r="G190" s="114"/>
      <c r="H190" s="114"/>
      <c r="I190" s="94"/>
      <c r="J190" s="94"/>
      <c r="K190" s="94"/>
    </row>
    <row r="191" spans="2:11">
      <c r="B191" s="94"/>
      <c r="C191" s="94"/>
      <c r="D191" s="114"/>
      <c r="E191" s="114"/>
      <c r="F191" s="114"/>
      <c r="G191" s="114"/>
      <c r="H191" s="114"/>
      <c r="I191" s="94"/>
      <c r="J191" s="94"/>
      <c r="K191" s="94"/>
    </row>
    <row r="192" spans="2:11">
      <c r="B192" s="94"/>
      <c r="C192" s="94"/>
      <c r="D192" s="114"/>
      <c r="E192" s="114"/>
      <c r="F192" s="114"/>
      <c r="G192" s="114"/>
      <c r="H192" s="114"/>
      <c r="I192" s="94"/>
      <c r="J192" s="94"/>
      <c r="K192" s="94"/>
    </row>
    <row r="193" spans="2:11">
      <c r="B193" s="94"/>
      <c r="C193" s="94"/>
      <c r="D193" s="114"/>
      <c r="E193" s="114"/>
      <c r="F193" s="114"/>
      <c r="G193" s="114"/>
      <c r="H193" s="114"/>
      <c r="I193" s="94"/>
      <c r="J193" s="94"/>
      <c r="K193" s="94"/>
    </row>
    <row r="194" spans="2:11">
      <c r="B194" s="94"/>
      <c r="C194" s="94"/>
      <c r="D194" s="114"/>
      <c r="E194" s="114"/>
      <c r="F194" s="114"/>
      <c r="G194" s="114"/>
      <c r="H194" s="114"/>
      <c r="I194" s="94"/>
      <c r="J194" s="94"/>
      <c r="K194" s="94"/>
    </row>
    <row r="195" spans="2:11">
      <c r="B195" s="94"/>
      <c r="C195" s="94"/>
      <c r="D195" s="114"/>
      <c r="E195" s="114"/>
      <c r="F195" s="114"/>
      <c r="G195" s="114"/>
      <c r="H195" s="114"/>
      <c r="I195" s="94"/>
      <c r="J195" s="94"/>
      <c r="K195" s="94"/>
    </row>
    <row r="196" spans="2:11">
      <c r="B196" s="94"/>
      <c r="C196" s="94"/>
      <c r="D196" s="114"/>
      <c r="E196" s="114"/>
      <c r="F196" s="114"/>
      <c r="G196" s="114"/>
      <c r="H196" s="114"/>
      <c r="I196" s="94"/>
      <c r="J196" s="94"/>
      <c r="K196" s="94"/>
    </row>
    <row r="197" spans="2:11">
      <c r="B197" s="94"/>
      <c r="C197" s="94"/>
      <c r="D197" s="114"/>
      <c r="E197" s="114"/>
      <c r="F197" s="114"/>
      <c r="G197" s="114"/>
      <c r="H197" s="114"/>
      <c r="I197" s="94"/>
      <c r="J197" s="94"/>
      <c r="K197" s="94"/>
    </row>
    <row r="198" spans="2:11">
      <c r="B198" s="94"/>
      <c r="C198" s="94"/>
      <c r="D198" s="114"/>
      <c r="E198" s="114"/>
      <c r="F198" s="114"/>
      <c r="G198" s="114"/>
      <c r="H198" s="114"/>
      <c r="I198" s="94"/>
      <c r="J198" s="94"/>
      <c r="K198" s="94"/>
    </row>
    <row r="199" spans="2:11">
      <c r="B199" s="94"/>
      <c r="C199" s="94"/>
      <c r="D199" s="114"/>
      <c r="E199" s="114"/>
      <c r="F199" s="114"/>
      <c r="G199" s="114"/>
      <c r="H199" s="114"/>
      <c r="I199" s="94"/>
      <c r="J199" s="94"/>
      <c r="K199" s="94"/>
    </row>
    <row r="200" spans="2:11">
      <c r="B200" s="94"/>
      <c r="C200" s="94"/>
      <c r="D200" s="114"/>
      <c r="E200" s="114"/>
      <c r="F200" s="114"/>
      <c r="G200" s="114"/>
      <c r="H200" s="114"/>
      <c r="I200" s="94"/>
      <c r="J200" s="94"/>
      <c r="K200" s="94"/>
    </row>
    <row r="201" spans="2:11">
      <c r="B201" s="94"/>
      <c r="C201" s="94"/>
      <c r="D201" s="114"/>
      <c r="E201" s="114"/>
      <c r="F201" s="114"/>
      <c r="G201" s="114"/>
      <c r="H201" s="114"/>
      <c r="I201" s="94"/>
      <c r="J201" s="94"/>
      <c r="K201" s="94"/>
    </row>
    <row r="202" spans="2:11">
      <c r="B202" s="94"/>
      <c r="C202" s="94"/>
      <c r="D202" s="114"/>
      <c r="E202" s="114"/>
      <c r="F202" s="114"/>
      <c r="G202" s="114"/>
      <c r="H202" s="114"/>
      <c r="I202" s="94"/>
      <c r="J202" s="94"/>
      <c r="K202" s="94"/>
    </row>
    <row r="203" spans="2:11">
      <c r="B203" s="94"/>
      <c r="C203" s="94"/>
      <c r="D203" s="114"/>
      <c r="E203" s="114"/>
      <c r="F203" s="114"/>
      <c r="G203" s="114"/>
      <c r="H203" s="114"/>
      <c r="I203" s="94"/>
      <c r="J203" s="94"/>
      <c r="K203" s="94"/>
    </row>
    <row r="204" spans="2:11">
      <c r="B204" s="94"/>
      <c r="C204" s="94"/>
      <c r="D204" s="114"/>
      <c r="E204" s="114"/>
      <c r="F204" s="114"/>
      <c r="G204" s="114"/>
      <c r="H204" s="114"/>
      <c r="I204" s="94"/>
      <c r="J204" s="94"/>
      <c r="K204" s="94"/>
    </row>
    <row r="205" spans="2:11">
      <c r="B205" s="94"/>
      <c r="C205" s="94"/>
      <c r="D205" s="114"/>
      <c r="E205" s="114"/>
      <c r="F205" s="114"/>
      <c r="G205" s="114"/>
      <c r="H205" s="114"/>
      <c r="I205" s="94"/>
      <c r="J205" s="94"/>
      <c r="K205" s="94"/>
    </row>
    <row r="206" spans="2:11">
      <c r="B206" s="94"/>
      <c r="C206" s="94"/>
      <c r="D206" s="114"/>
      <c r="E206" s="114"/>
      <c r="F206" s="114"/>
      <c r="G206" s="114"/>
      <c r="H206" s="114"/>
      <c r="I206" s="94"/>
      <c r="J206" s="94"/>
      <c r="K206" s="94"/>
    </row>
    <row r="207" spans="2:11">
      <c r="B207" s="94"/>
      <c r="C207" s="94"/>
      <c r="D207" s="114"/>
      <c r="E207" s="114"/>
      <c r="F207" s="114"/>
      <c r="G207" s="114"/>
      <c r="H207" s="114"/>
      <c r="I207" s="94"/>
      <c r="J207" s="94"/>
      <c r="K207" s="94"/>
    </row>
    <row r="208" spans="2:11">
      <c r="B208" s="94"/>
      <c r="C208" s="94"/>
      <c r="D208" s="114"/>
      <c r="E208" s="114"/>
      <c r="F208" s="114"/>
      <c r="G208" s="114"/>
      <c r="H208" s="114"/>
      <c r="I208" s="94"/>
      <c r="J208" s="94"/>
      <c r="K208" s="94"/>
    </row>
    <row r="209" spans="2:11">
      <c r="B209" s="94"/>
      <c r="C209" s="94"/>
      <c r="D209" s="114"/>
      <c r="E209" s="114"/>
      <c r="F209" s="114"/>
      <c r="G209" s="114"/>
      <c r="H209" s="114"/>
      <c r="I209" s="94"/>
      <c r="J209" s="94"/>
      <c r="K209" s="94"/>
    </row>
    <row r="210" spans="2:11">
      <c r="B210" s="94"/>
      <c r="C210" s="94"/>
      <c r="D210" s="114"/>
      <c r="E210" s="114"/>
      <c r="F210" s="114"/>
      <c r="G210" s="114"/>
      <c r="H210" s="114"/>
      <c r="I210" s="94"/>
      <c r="J210" s="94"/>
      <c r="K210" s="94"/>
    </row>
    <row r="211" spans="2:11">
      <c r="B211" s="94"/>
      <c r="C211" s="94"/>
      <c r="D211" s="114"/>
      <c r="E211" s="114"/>
      <c r="F211" s="114"/>
      <c r="G211" s="114"/>
      <c r="H211" s="114"/>
      <c r="I211" s="94"/>
      <c r="J211" s="94"/>
      <c r="K211" s="94"/>
    </row>
    <row r="212" spans="2:11">
      <c r="B212" s="94"/>
      <c r="C212" s="94"/>
      <c r="D212" s="114"/>
      <c r="E212" s="114"/>
      <c r="F212" s="114"/>
      <c r="G212" s="114"/>
      <c r="H212" s="114"/>
      <c r="I212" s="94"/>
      <c r="J212" s="94"/>
      <c r="K212" s="94"/>
    </row>
    <row r="213" spans="2:11">
      <c r="B213" s="94"/>
      <c r="C213" s="94"/>
      <c r="D213" s="114"/>
      <c r="E213" s="114"/>
      <c r="F213" s="114"/>
      <c r="G213" s="114"/>
      <c r="H213" s="114"/>
      <c r="I213" s="94"/>
      <c r="J213" s="94"/>
      <c r="K213" s="94"/>
    </row>
    <row r="214" spans="2:11">
      <c r="B214" s="94"/>
      <c r="C214" s="94"/>
      <c r="D214" s="114"/>
      <c r="E214" s="114"/>
      <c r="F214" s="114"/>
      <c r="G214" s="114"/>
      <c r="H214" s="114"/>
      <c r="I214" s="94"/>
      <c r="J214" s="94"/>
      <c r="K214" s="94"/>
    </row>
    <row r="215" spans="2:11">
      <c r="B215" s="94"/>
      <c r="C215" s="94"/>
      <c r="D215" s="114"/>
      <c r="E215" s="114"/>
      <c r="F215" s="114"/>
      <c r="G215" s="114"/>
      <c r="H215" s="114"/>
      <c r="I215" s="94"/>
      <c r="J215" s="94"/>
      <c r="K215" s="94"/>
    </row>
    <row r="216" spans="2:11">
      <c r="B216" s="94"/>
      <c r="C216" s="94"/>
      <c r="D216" s="114"/>
      <c r="E216" s="114"/>
      <c r="F216" s="114"/>
      <c r="G216" s="114"/>
      <c r="H216" s="114"/>
      <c r="I216" s="94"/>
      <c r="J216" s="94"/>
      <c r="K216" s="94"/>
    </row>
    <row r="217" spans="2:11">
      <c r="B217" s="94"/>
      <c r="C217" s="94"/>
      <c r="D217" s="114"/>
      <c r="E217" s="114"/>
      <c r="F217" s="114"/>
      <c r="G217" s="114"/>
      <c r="H217" s="114"/>
      <c r="I217" s="94"/>
      <c r="J217" s="94"/>
      <c r="K217" s="94"/>
    </row>
    <row r="218" spans="2:11">
      <c r="B218" s="94"/>
      <c r="C218" s="94"/>
      <c r="D218" s="114"/>
      <c r="E218" s="114"/>
      <c r="F218" s="114"/>
      <c r="G218" s="114"/>
      <c r="H218" s="114"/>
      <c r="I218" s="94"/>
      <c r="J218" s="94"/>
      <c r="K218" s="94"/>
    </row>
    <row r="219" spans="2:11">
      <c r="B219" s="94"/>
      <c r="C219" s="94"/>
      <c r="D219" s="114"/>
      <c r="E219" s="114"/>
      <c r="F219" s="114"/>
      <c r="G219" s="114"/>
      <c r="H219" s="114"/>
      <c r="I219" s="94"/>
      <c r="J219" s="94"/>
      <c r="K219" s="94"/>
    </row>
    <row r="220" spans="2:11">
      <c r="B220" s="94"/>
      <c r="C220" s="94"/>
      <c r="D220" s="114"/>
      <c r="E220" s="114"/>
      <c r="F220" s="114"/>
      <c r="G220" s="114"/>
      <c r="H220" s="114"/>
      <c r="I220" s="94"/>
      <c r="J220" s="94"/>
      <c r="K220" s="94"/>
    </row>
    <row r="221" spans="2:11">
      <c r="B221" s="94"/>
      <c r="C221" s="94"/>
      <c r="D221" s="114"/>
      <c r="E221" s="114"/>
      <c r="F221" s="114"/>
      <c r="G221" s="114"/>
      <c r="H221" s="114"/>
      <c r="I221" s="94"/>
      <c r="J221" s="94"/>
      <c r="K221" s="94"/>
    </row>
    <row r="222" spans="2:11">
      <c r="B222" s="94"/>
      <c r="C222" s="94"/>
      <c r="D222" s="114"/>
      <c r="E222" s="114"/>
      <c r="F222" s="114"/>
      <c r="G222" s="114"/>
      <c r="H222" s="114"/>
      <c r="I222" s="94"/>
      <c r="J222" s="94"/>
      <c r="K222" s="94"/>
    </row>
    <row r="223" spans="2:11">
      <c r="B223" s="94"/>
      <c r="C223" s="94"/>
      <c r="D223" s="114"/>
      <c r="E223" s="114"/>
      <c r="F223" s="114"/>
      <c r="G223" s="114"/>
      <c r="H223" s="114"/>
      <c r="I223" s="94"/>
      <c r="J223" s="94"/>
      <c r="K223" s="94"/>
    </row>
    <row r="224" spans="2:11">
      <c r="B224" s="94"/>
      <c r="C224" s="94"/>
      <c r="D224" s="114"/>
      <c r="E224" s="114"/>
      <c r="F224" s="114"/>
      <c r="G224" s="114"/>
      <c r="H224" s="114"/>
      <c r="I224" s="94"/>
      <c r="J224" s="94"/>
      <c r="K224" s="94"/>
    </row>
    <row r="225" spans="2:11">
      <c r="B225" s="94"/>
      <c r="C225" s="94"/>
      <c r="D225" s="114"/>
      <c r="E225" s="114"/>
      <c r="F225" s="114"/>
      <c r="G225" s="114"/>
      <c r="H225" s="114"/>
      <c r="I225" s="94"/>
      <c r="J225" s="94"/>
      <c r="K225" s="94"/>
    </row>
    <row r="226" spans="2:11">
      <c r="B226" s="94"/>
      <c r="C226" s="94"/>
      <c r="D226" s="114"/>
      <c r="E226" s="114"/>
      <c r="F226" s="114"/>
      <c r="G226" s="114"/>
      <c r="H226" s="114"/>
      <c r="I226" s="94"/>
      <c r="J226" s="94"/>
      <c r="K226" s="94"/>
    </row>
    <row r="227" spans="2:11">
      <c r="B227" s="94"/>
      <c r="C227" s="94"/>
      <c r="D227" s="114"/>
      <c r="E227" s="114"/>
      <c r="F227" s="114"/>
      <c r="G227" s="114"/>
      <c r="H227" s="114"/>
      <c r="I227" s="94"/>
      <c r="J227" s="94"/>
      <c r="K227" s="94"/>
    </row>
    <row r="228" spans="2:11">
      <c r="B228" s="94"/>
      <c r="C228" s="94"/>
      <c r="D228" s="114"/>
      <c r="E228" s="114"/>
      <c r="F228" s="114"/>
      <c r="G228" s="114"/>
      <c r="H228" s="114"/>
      <c r="I228" s="94"/>
      <c r="J228" s="94"/>
      <c r="K228" s="94"/>
    </row>
    <row r="229" spans="2:11">
      <c r="B229" s="94"/>
      <c r="C229" s="94"/>
      <c r="D229" s="114"/>
      <c r="E229" s="114"/>
      <c r="F229" s="114"/>
      <c r="G229" s="114"/>
      <c r="H229" s="114"/>
      <c r="I229" s="94"/>
      <c r="J229" s="94"/>
      <c r="K229" s="94"/>
    </row>
    <row r="230" spans="2:11">
      <c r="B230" s="94"/>
      <c r="C230" s="94"/>
      <c r="D230" s="114"/>
      <c r="E230" s="114"/>
      <c r="F230" s="114"/>
      <c r="G230" s="114"/>
      <c r="H230" s="114"/>
      <c r="I230" s="94"/>
      <c r="J230" s="94"/>
      <c r="K230" s="94"/>
    </row>
    <row r="231" spans="2:11">
      <c r="B231" s="94"/>
      <c r="C231" s="94"/>
      <c r="D231" s="114"/>
      <c r="E231" s="114"/>
      <c r="F231" s="114"/>
      <c r="G231" s="114"/>
      <c r="H231" s="114"/>
      <c r="I231" s="94"/>
      <c r="J231" s="94"/>
      <c r="K231" s="94"/>
    </row>
    <row r="232" spans="2:11">
      <c r="B232" s="94"/>
      <c r="C232" s="94"/>
      <c r="D232" s="114"/>
      <c r="E232" s="114"/>
      <c r="F232" s="114"/>
      <c r="G232" s="114"/>
      <c r="H232" s="114"/>
      <c r="I232" s="94"/>
      <c r="J232" s="94"/>
      <c r="K232" s="94"/>
    </row>
    <row r="233" spans="2:11">
      <c r="B233" s="94"/>
      <c r="C233" s="94"/>
      <c r="D233" s="114"/>
      <c r="E233" s="114"/>
      <c r="F233" s="114"/>
      <c r="G233" s="114"/>
      <c r="H233" s="114"/>
      <c r="I233" s="94"/>
      <c r="J233" s="94"/>
      <c r="K233" s="94"/>
    </row>
    <row r="234" spans="2:11">
      <c r="B234" s="94"/>
      <c r="C234" s="94"/>
      <c r="D234" s="114"/>
      <c r="E234" s="114"/>
      <c r="F234" s="114"/>
      <c r="G234" s="114"/>
      <c r="H234" s="114"/>
      <c r="I234" s="94"/>
      <c r="J234" s="94"/>
      <c r="K234" s="94"/>
    </row>
    <row r="235" spans="2:11">
      <c r="B235" s="94"/>
      <c r="C235" s="94"/>
      <c r="D235" s="114"/>
      <c r="E235" s="114"/>
      <c r="F235" s="114"/>
      <c r="G235" s="114"/>
      <c r="H235" s="114"/>
      <c r="I235" s="94"/>
      <c r="J235" s="94"/>
      <c r="K235" s="94"/>
    </row>
    <row r="236" spans="2:11">
      <c r="B236" s="94"/>
      <c r="C236" s="94"/>
      <c r="D236" s="114"/>
      <c r="E236" s="114"/>
      <c r="F236" s="114"/>
      <c r="G236" s="114"/>
      <c r="H236" s="114"/>
      <c r="I236" s="94"/>
      <c r="J236" s="94"/>
      <c r="K236" s="94"/>
    </row>
    <row r="237" spans="2:11">
      <c r="B237" s="94"/>
      <c r="C237" s="94"/>
      <c r="D237" s="114"/>
      <c r="E237" s="114"/>
      <c r="F237" s="114"/>
      <c r="G237" s="114"/>
      <c r="H237" s="114"/>
      <c r="I237" s="94"/>
      <c r="J237" s="94"/>
      <c r="K237" s="94"/>
    </row>
    <row r="238" spans="2:11">
      <c r="B238" s="94"/>
      <c r="C238" s="94"/>
      <c r="D238" s="114"/>
      <c r="E238" s="114"/>
      <c r="F238" s="114"/>
      <c r="G238" s="114"/>
      <c r="H238" s="114"/>
      <c r="I238" s="94"/>
      <c r="J238" s="94"/>
      <c r="K238" s="94"/>
    </row>
    <row r="239" spans="2:11">
      <c r="B239" s="94"/>
      <c r="C239" s="94"/>
      <c r="D239" s="114"/>
      <c r="E239" s="114"/>
      <c r="F239" s="114"/>
      <c r="G239" s="114"/>
      <c r="H239" s="114"/>
      <c r="I239" s="94"/>
      <c r="J239" s="94"/>
      <c r="K239" s="94"/>
    </row>
    <row r="240" spans="2:11">
      <c r="B240" s="94"/>
      <c r="C240" s="94"/>
      <c r="D240" s="114"/>
      <c r="E240" s="114"/>
      <c r="F240" s="114"/>
      <c r="G240" s="114"/>
      <c r="H240" s="114"/>
      <c r="I240" s="94"/>
      <c r="J240" s="94"/>
      <c r="K240" s="94"/>
    </row>
    <row r="241" spans="2:11">
      <c r="B241" s="94"/>
      <c r="C241" s="94"/>
      <c r="D241" s="114"/>
      <c r="E241" s="114"/>
      <c r="F241" s="114"/>
      <c r="G241" s="114"/>
      <c r="H241" s="114"/>
      <c r="I241" s="94"/>
      <c r="J241" s="94"/>
      <c r="K241" s="94"/>
    </row>
    <row r="242" spans="2:11">
      <c r="B242" s="94"/>
      <c r="C242" s="94"/>
      <c r="D242" s="114"/>
      <c r="E242" s="114"/>
      <c r="F242" s="114"/>
      <c r="G242" s="114"/>
      <c r="H242" s="114"/>
      <c r="I242" s="94"/>
      <c r="J242" s="94"/>
      <c r="K242" s="94"/>
    </row>
    <row r="243" spans="2:11">
      <c r="B243" s="94"/>
      <c r="C243" s="94"/>
      <c r="D243" s="114"/>
      <c r="E243" s="114"/>
      <c r="F243" s="114"/>
      <c r="G243" s="114"/>
      <c r="H243" s="114"/>
      <c r="I243" s="94"/>
      <c r="J243" s="94"/>
      <c r="K243" s="94"/>
    </row>
    <row r="244" spans="2:11">
      <c r="B244" s="94"/>
      <c r="C244" s="94"/>
      <c r="D244" s="114"/>
      <c r="E244" s="114"/>
      <c r="F244" s="114"/>
      <c r="G244" s="114"/>
      <c r="H244" s="114"/>
      <c r="I244" s="94"/>
      <c r="J244" s="94"/>
      <c r="K244" s="94"/>
    </row>
    <row r="245" spans="2:11">
      <c r="B245" s="94"/>
      <c r="C245" s="94"/>
      <c r="D245" s="114"/>
      <c r="E245" s="114"/>
      <c r="F245" s="114"/>
      <c r="G245" s="114"/>
      <c r="H245" s="114"/>
      <c r="I245" s="94"/>
      <c r="J245" s="94"/>
      <c r="K245" s="94"/>
    </row>
    <row r="246" spans="2:11">
      <c r="B246" s="94"/>
      <c r="C246" s="94"/>
      <c r="D246" s="114"/>
      <c r="E246" s="114"/>
      <c r="F246" s="114"/>
      <c r="G246" s="114"/>
      <c r="H246" s="114"/>
      <c r="I246" s="94"/>
      <c r="J246" s="94"/>
      <c r="K246" s="94"/>
    </row>
    <row r="247" spans="2:11">
      <c r="B247" s="94"/>
      <c r="C247" s="94"/>
      <c r="D247" s="114"/>
      <c r="E247" s="114"/>
      <c r="F247" s="114"/>
      <c r="G247" s="114"/>
      <c r="H247" s="114"/>
      <c r="I247" s="94"/>
      <c r="J247" s="94"/>
      <c r="K247" s="94"/>
    </row>
    <row r="248" spans="2:11">
      <c r="B248" s="94"/>
      <c r="C248" s="94"/>
      <c r="D248" s="114"/>
      <c r="E248" s="114"/>
      <c r="F248" s="114"/>
      <c r="G248" s="114"/>
      <c r="H248" s="114"/>
      <c r="I248" s="94"/>
      <c r="J248" s="94"/>
      <c r="K248" s="94"/>
    </row>
    <row r="249" spans="2:11">
      <c r="B249" s="94"/>
      <c r="C249" s="94"/>
      <c r="D249" s="114"/>
      <c r="E249" s="114"/>
      <c r="F249" s="114"/>
      <c r="G249" s="114"/>
      <c r="H249" s="114"/>
      <c r="I249" s="94"/>
      <c r="J249" s="94"/>
      <c r="K249" s="94"/>
    </row>
    <row r="250" spans="2:11">
      <c r="B250" s="94"/>
      <c r="C250" s="94"/>
      <c r="D250" s="114"/>
      <c r="E250" s="114"/>
      <c r="F250" s="114"/>
      <c r="G250" s="114"/>
      <c r="H250" s="114"/>
      <c r="I250" s="94"/>
      <c r="J250" s="94"/>
      <c r="K250" s="94"/>
    </row>
    <row r="251" spans="2:11">
      <c r="B251" s="94"/>
      <c r="C251" s="94"/>
      <c r="D251" s="114"/>
      <c r="E251" s="114"/>
      <c r="F251" s="114"/>
      <c r="G251" s="114"/>
      <c r="H251" s="114"/>
      <c r="I251" s="94"/>
      <c r="J251" s="94"/>
      <c r="K251" s="94"/>
    </row>
    <row r="252" spans="2:11">
      <c r="B252" s="94"/>
      <c r="C252" s="94"/>
      <c r="D252" s="114"/>
      <c r="E252" s="114"/>
      <c r="F252" s="114"/>
      <c r="G252" s="114"/>
      <c r="H252" s="114"/>
      <c r="I252" s="94"/>
      <c r="J252" s="94"/>
      <c r="K252" s="94"/>
    </row>
    <row r="253" spans="2:11">
      <c r="B253" s="94"/>
      <c r="C253" s="94"/>
      <c r="D253" s="114"/>
      <c r="E253" s="114"/>
      <c r="F253" s="114"/>
      <c r="G253" s="114"/>
      <c r="H253" s="114"/>
      <c r="I253" s="94"/>
      <c r="J253" s="94"/>
      <c r="K253" s="94"/>
    </row>
    <row r="254" spans="2:11">
      <c r="B254" s="94"/>
      <c r="C254" s="94"/>
      <c r="D254" s="114"/>
      <c r="E254" s="114"/>
      <c r="F254" s="114"/>
      <c r="G254" s="114"/>
      <c r="H254" s="114"/>
      <c r="I254" s="94"/>
      <c r="J254" s="94"/>
      <c r="K254" s="94"/>
    </row>
    <row r="255" spans="2:11">
      <c r="B255" s="94"/>
      <c r="C255" s="94"/>
      <c r="D255" s="114"/>
      <c r="E255" s="114"/>
      <c r="F255" s="114"/>
      <c r="G255" s="114"/>
      <c r="H255" s="114"/>
      <c r="I255" s="94"/>
      <c r="J255" s="94"/>
      <c r="K255" s="94"/>
    </row>
    <row r="256" spans="2:11">
      <c r="B256" s="94"/>
      <c r="C256" s="94"/>
      <c r="D256" s="114"/>
      <c r="E256" s="114"/>
      <c r="F256" s="114"/>
      <c r="G256" s="114"/>
      <c r="H256" s="114"/>
      <c r="I256" s="94"/>
      <c r="J256" s="94"/>
      <c r="K256" s="94"/>
    </row>
    <row r="257" spans="2:11">
      <c r="B257" s="94"/>
      <c r="C257" s="94"/>
      <c r="D257" s="114"/>
      <c r="E257" s="114"/>
      <c r="F257" s="114"/>
      <c r="G257" s="114"/>
      <c r="H257" s="114"/>
      <c r="I257" s="94"/>
      <c r="J257" s="94"/>
      <c r="K257" s="94"/>
    </row>
    <row r="258" spans="2:11">
      <c r="B258" s="94"/>
      <c r="C258" s="94"/>
      <c r="D258" s="114"/>
      <c r="E258" s="114"/>
      <c r="F258" s="114"/>
      <c r="G258" s="114"/>
      <c r="H258" s="114"/>
      <c r="I258" s="94"/>
      <c r="J258" s="94"/>
      <c r="K258" s="94"/>
    </row>
    <row r="259" spans="2:11">
      <c r="B259" s="94"/>
      <c r="C259" s="94"/>
      <c r="D259" s="114"/>
      <c r="E259" s="114"/>
      <c r="F259" s="114"/>
      <c r="G259" s="114"/>
      <c r="H259" s="114"/>
      <c r="I259" s="94"/>
      <c r="J259" s="94"/>
      <c r="K259" s="94"/>
    </row>
    <row r="260" spans="2:11">
      <c r="B260" s="94"/>
      <c r="C260" s="94"/>
      <c r="D260" s="114"/>
      <c r="E260" s="114"/>
      <c r="F260" s="114"/>
      <c r="G260" s="114"/>
      <c r="H260" s="114"/>
      <c r="I260" s="94"/>
      <c r="J260" s="94"/>
      <c r="K260" s="94"/>
    </row>
    <row r="261" spans="2:11">
      <c r="B261" s="94"/>
      <c r="C261" s="94"/>
      <c r="D261" s="114"/>
      <c r="E261" s="114"/>
      <c r="F261" s="114"/>
      <c r="G261" s="114"/>
      <c r="H261" s="114"/>
      <c r="I261" s="94"/>
      <c r="J261" s="94"/>
      <c r="K261" s="94"/>
    </row>
    <row r="262" spans="2:11">
      <c r="B262" s="94"/>
      <c r="C262" s="94"/>
      <c r="D262" s="114"/>
      <c r="E262" s="114"/>
      <c r="F262" s="114"/>
      <c r="G262" s="114"/>
      <c r="H262" s="114"/>
      <c r="I262" s="94"/>
      <c r="J262" s="94"/>
      <c r="K262" s="94"/>
    </row>
    <row r="263" spans="2:11">
      <c r="B263" s="94"/>
      <c r="C263" s="94"/>
      <c r="D263" s="114"/>
      <c r="E263" s="114"/>
      <c r="F263" s="114"/>
      <c r="G263" s="114"/>
      <c r="H263" s="114"/>
      <c r="I263" s="94"/>
      <c r="J263" s="94"/>
      <c r="K263" s="94"/>
    </row>
    <row r="264" spans="2:11">
      <c r="B264" s="94"/>
      <c r="C264" s="94"/>
      <c r="D264" s="114"/>
      <c r="E264" s="114"/>
      <c r="F264" s="114"/>
      <c r="G264" s="114"/>
      <c r="H264" s="114"/>
      <c r="I264" s="94"/>
      <c r="J264" s="94"/>
      <c r="K264" s="94"/>
    </row>
    <row r="265" spans="2:11">
      <c r="B265" s="94"/>
      <c r="C265" s="94"/>
      <c r="D265" s="114"/>
      <c r="E265" s="114"/>
      <c r="F265" s="114"/>
      <c r="G265" s="114"/>
      <c r="H265" s="114"/>
      <c r="I265" s="94"/>
      <c r="J265" s="94"/>
      <c r="K265" s="94"/>
    </row>
    <row r="266" spans="2:11">
      <c r="B266" s="94"/>
      <c r="C266" s="94"/>
      <c r="D266" s="114"/>
      <c r="E266" s="114"/>
      <c r="F266" s="114"/>
      <c r="G266" s="114"/>
      <c r="H266" s="114"/>
      <c r="I266" s="94"/>
      <c r="J266" s="94"/>
      <c r="K266" s="94"/>
    </row>
    <row r="267" spans="2:11">
      <c r="B267" s="94"/>
      <c r="C267" s="94"/>
      <c r="D267" s="114"/>
      <c r="E267" s="114"/>
      <c r="F267" s="114"/>
      <c r="G267" s="114"/>
      <c r="H267" s="114"/>
      <c r="I267" s="94"/>
      <c r="J267" s="94"/>
      <c r="K267" s="94"/>
    </row>
    <row r="268" spans="2:11">
      <c r="B268" s="94"/>
      <c r="C268" s="94"/>
      <c r="D268" s="114"/>
      <c r="E268" s="114"/>
      <c r="F268" s="114"/>
      <c r="G268" s="114"/>
      <c r="H268" s="114"/>
      <c r="I268" s="94"/>
      <c r="J268" s="94"/>
      <c r="K268" s="94"/>
    </row>
    <row r="269" spans="2:11">
      <c r="B269" s="94"/>
      <c r="C269" s="94"/>
      <c r="D269" s="114"/>
      <c r="E269" s="114"/>
      <c r="F269" s="114"/>
      <c r="G269" s="114"/>
      <c r="H269" s="114"/>
      <c r="I269" s="94"/>
      <c r="J269" s="94"/>
      <c r="K269" s="94"/>
    </row>
    <row r="270" spans="2:11">
      <c r="B270" s="94"/>
      <c r="C270" s="94"/>
      <c r="D270" s="114"/>
      <c r="E270" s="114"/>
      <c r="F270" s="114"/>
      <c r="G270" s="114"/>
      <c r="H270" s="114"/>
      <c r="I270" s="94"/>
      <c r="J270" s="94"/>
      <c r="K270" s="94"/>
    </row>
    <row r="271" spans="2:11">
      <c r="B271" s="94"/>
      <c r="C271" s="94"/>
      <c r="D271" s="114"/>
      <c r="E271" s="114"/>
      <c r="F271" s="114"/>
      <c r="G271" s="114"/>
      <c r="H271" s="114"/>
      <c r="I271" s="94"/>
      <c r="J271" s="94"/>
      <c r="K271" s="94"/>
    </row>
    <row r="272" spans="2:11">
      <c r="B272" s="94"/>
      <c r="C272" s="94"/>
      <c r="D272" s="114"/>
      <c r="E272" s="114"/>
      <c r="F272" s="114"/>
      <c r="G272" s="114"/>
      <c r="H272" s="114"/>
      <c r="I272" s="94"/>
      <c r="J272" s="94"/>
      <c r="K272" s="94"/>
    </row>
    <row r="273" spans="2:11">
      <c r="B273" s="94"/>
      <c r="C273" s="94"/>
      <c r="D273" s="114"/>
      <c r="E273" s="114"/>
      <c r="F273" s="114"/>
      <c r="G273" s="114"/>
      <c r="H273" s="114"/>
      <c r="I273" s="94"/>
      <c r="J273" s="94"/>
      <c r="K273" s="94"/>
    </row>
    <row r="274" spans="2:11">
      <c r="B274" s="94"/>
      <c r="C274" s="94"/>
      <c r="D274" s="114"/>
      <c r="E274" s="114"/>
      <c r="F274" s="114"/>
      <c r="G274" s="114"/>
      <c r="H274" s="114"/>
      <c r="I274" s="94"/>
      <c r="J274" s="94"/>
      <c r="K274" s="94"/>
    </row>
    <row r="275" spans="2:11">
      <c r="B275" s="94"/>
      <c r="C275" s="94"/>
      <c r="D275" s="114"/>
      <c r="E275" s="114"/>
      <c r="F275" s="114"/>
      <c r="G275" s="114"/>
      <c r="H275" s="114"/>
      <c r="I275" s="94"/>
      <c r="J275" s="94"/>
      <c r="K275" s="94"/>
    </row>
    <row r="276" spans="2:11">
      <c r="B276" s="94"/>
      <c r="C276" s="94"/>
      <c r="D276" s="114"/>
      <c r="E276" s="114"/>
      <c r="F276" s="114"/>
      <c r="G276" s="114"/>
      <c r="H276" s="114"/>
      <c r="I276" s="94"/>
      <c r="J276" s="94"/>
      <c r="K276" s="94"/>
    </row>
    <row r="277" spans="2:11">
      <c r="B277" s="94"/>
      <c r="C277" s="94"/>
      <c r="D277" s="114"/>
      <c r="E277" s="114"/>
      <c r="F277" s="114"/>
      <c r="G277" s="114"/>
      <c r="H277" s="114"/>
      <c r="I277" s="94"/>
      <c r="J277" s="94"/>
      <c r="K277" s="94"/>
    </row>
    <row r="278" spans="2:11">
      <c r="B278" s="94"/>
      <c r="C278" s="94"/>
      <c r="D278" s="114"/>
      <c r="E278" s="114"/>
      <c r="F278" s="114"/>
      <c r="G278" s="114"/>
      <c r="H278" s="114"/>
      <c r="I278" s="94"/>
      <c r="J278" s="94"/>
      <c r="K278" s="94"/>
    </row>
    <row r="279" spans="2:11">
      <c r="B279" s="94"/>
      <c r="C279" s="94"/>
      <c r="D279" s="114"/>
      <c r="E279" s="114"/>
      <c r="F279" s="114"/>
      <c r="G279" s="114"/>
      <c r="H279" s="114"/>
      <c r="I279" s="94"/>
      <c r="J279" s="94"/>
      <c r="K279" s="94"/>
    </row>
    <row r="280" spans="2:11">
      <c r="B280" s="94"/>
      <c r="C280" s="94"/>
      <c r="D280" s="114"/>
      <c r="E280" s="114"/>
      <c r="F280" s="114"/>
      <c r="G280" s="114"/>
      <c r="H280" s="114"/>
      <c r="I280" s="94"/>
      <c r="J280" s="94"/>
      <c r="K280" s="94"/>
    </row>
    <row r="281" spans="2:11">
      <c r="B281" s="94"/>
      <c r="C281" s="94"/>
      <c r="D281" s="114"/>
      <c r="E281" s="114"/>
      <c r="F281" s="114"/>
      <c r="G281" s="114"/>
      <c r="H281" s="114"/>
      <c r="I281" s="94"/>
      <c r="J281" s="94"/>
      <c r="K281" s="94"/>
    </row>
    <row r="282" spans="2:11">
      <c r="B282" s="94"/>
      <c r="C282" s="94"/>
      <c r="D282" s="114"/>
      <c r="E282" s="114"/>
      <c r="F282" s="114"/>
      <c r="G282" s="114"/>
      <c r="H282" s="114"/>
      <c r="I282" s="94"/>
      <c r="J282" s="94"/>
      <c r="K282" s="94"/>
    </row>
    <row r="283" spans="2:11">
      <c r="B283" s="94"/>
      <c r="C283" s="94"/>
      <c r="D283" s="114"/>
      <c r="E283" s="114"/>
      <c r="F283" s="114"/>
      <c r="G283" s="114"/>
      <c r="H283" s="114"/>
      <c r="I283" s="94"/>
      <c r="J283" s="94"/>
      <c r="K283" s="94"/>
    </row>
    <row r="284" spans="2:11">
      <c r="B284" s="94"/>
      <c r="C284" s="94"/>
      <c r="D284" s="114"/>
      <c r="E284" s="114"/>
      <c r="F284" s="114"/>
      <c r="G284" s="114"/>
      <c r="H284" s="114"/>
      <c r="I284" s="94"/>
      <c r="J284" s="94"/>
      <c r="K284" s="94"/>
    </row>
    <row r="285" spans="2:11">
      <c r="B285" s="94"/>
      <c r="C285" s="94"/>
      <c r="D285" s="114"/>
      <c r="E285" s="114"/>
      <c r="F285" s="114"/>
      <c r="G285" s="114"/>
      <c r="H285" s="114"/>
      <c r="I285" s="94"/>
      <c r="J285" s="94"/>
      <c r="K285" s="94"/>
    </row>
    <row r="286" spans="2:11">
      <c r="B286" s="94"/>
      <c r="C286" s="94"/>
      <c r="D286" s="114"/>
      <c r="E286" s="114"/>
      <c r="F286" s="114"/>
      <c r="G286" s="114"/>
      <c r="H286" s="114"/>
      <c r="I286" s="94"/>
      <c r="J286" s="94"/>
      <c r="K286" s="94"/>
    </row>
    <row r="287" spans="2:11">
      <c r="B287" s="94"/>
      <c r="C287" s="94"/>
      <c r="D287" s="114"/>
      <c r="E287" s="114"/>
      <c r="F287" s="114"/>
      <c r="G287" s="114"/>
      <c r="H287" s="114"/>
      <c r="I287" s="94"/>
      <c r="J287" s="94"/>
      <c r="K287" s="94"/>
    </row>
    <row r="288" spans="2:11">
      <c r="B288" s="94"/>
      <c r="C288" s="94"/>
      <c r="D288" s="114"/>
      <c r="E288" s="114"/>
      <c r="F288" s="114"/>
      <c r="G288" s="114"/>
      <c r="H288" s="114"/>
      <c r="I288" s="94"/>
      <c r="J288" s="94"/>
      <c r="K288" s="94"/>
    </row>
    <row r="289" spans="2:11">
      <c r="B289" s="94"/>
      <c r="C289" s="94"/>
      <c r="D289" s="114"/>
      <c r="E289" s="114"/>
      <c r="F289" s="114"/>
      <c r="G289" s="114"/>
      <c r="H289" s="114"/>
      <c r="I289" s="94"/>
      <c r="J289" s="94"/>
      <c r="K289" s="94"/>
    </row>
    <row r="290" spans="2:11">
      <c r="B290" s="94"/>
      <c r="C290" s="94"/>
      <c r="D290" s="114"/>
      <c r="E290" s="114"/>
      <c r="F290" s="114"/>
      <c r="G290" s="114"/>
      <c r="H290" s="114"/>
      <c r="I290" s="94"/>
      <c r="J290" s="94"/>
      <c r="K290" s="94"/>
    </row>
    <row r="291" spans="2:11">
      <c r="B291" s="94"/>
      <c r="C291" s="94"/>
      <c r="D291" s="114"/>
      <c r="E291" s="114"/>
      <c r="F291" s="114"/>
      <c r="G291" s="114"/>
      <c r="H291" s="114"/>
      <c r="I291" s="94"/>
      <c r="J291" s="94"/>
      <c r="K291" s="94"/>
    </row>
    <row r="292" spans="2:11">
      <c r="B292" s="94"/>
      <c r="C292" s="94"/>
      <c r="D292" s="114"/>
      <c r="E292" s="114"/>
      <c r="F292" s="114"/>
      <c r="G292" s="114"/>
      <c r="H292" s="114"/>
      <c r="I292" s="94"/>
      <c r="J292" s="94"/>
      <c r="K292" s="94"/>
    </row>
    <row r="293" spans="2:11">
      <c r="B293" s="94"/>
      <c r="C293" s="94"/>
      <c r="D293" s="114"/>
      <c r="E293" s="114"/>
      <c r="F293" s="114"/>
      <c r="G293" s="114"/>
      <c r="H293" s="114"/>
      <c r="I293" s="94"/>
      <c r="J293" s="94"/>
      <c r="K293" s="94"/>
    </row>
    <row r="294" spans="2:11">
      <c r="B294" s="94"/>
      <c r="C294" s="94"/>
      <c r="D294" s="114"/>
      <c r="E294" s="114"/>
      <c r="F294" s="114"/>
      <c r="G294" s="114"/>
      <c r="H294" s="114"/>
      <c r="I294" s="94"/>
      <c r="J294" s="94"/>
      <c r="K294" s="94"/>
    </row>
    <row r="295" spans="2:11">
      <c r="B295" s="94"/>
      <c r="C295" s="94"/>
      <c r="D295" s="114"/>
      <c r="E295" s="114"/>
      <c r="F295" s="114"/>
      <c r="G295" s="114"/>
      <c r="H295" s="114"/>
      <c r="I295" s="94"/>
      <c r="J295" s="94"/>
      <c r="K295" s="94"/>
    </row>
    <row r="296" spans="2:11">
      <c r="B296" s="94"/>
      <c r="C296" s="94"/>
      <c r="D296" s="114"/>
      <c r="E296" s="114"/>
      <c r="F296" s="114"/>
      <c r="G296" s="114"/>
      <c r="H296" s="114"/>
      <c r="I296" s="94"/>
      <c r="J296" s="94"/>
      <c r="K296" s="94"/>
    </row>
    <row r="297" spans="2:11">
      <c r="B297" s="94"/>
      <c r="C297" s="94"/>
      <c r="D297" s="114"/>
      <c r="E297" s="114"/>
      <c r="F297" s="114"/>
      <c r="G297" s="114"/>
      <c r="H297" s="114"/>
      <c r="I297" s="94"/>
      <c r="J297" s="94"/>
      <c r="K297" s="94"/>
    </row>
    <row r="298" spans="2:11">
      <c r="B298" s="94"/>
      <c r="C298" s="94"/>
      <c r="D298" s="114"/>
      <c r="E298" s="114"/>
      <c r="F298" s="114"/>
      <c r="G298" s="114"/>
      <c r="H298" s="114"/>
      <c r="I298" s="94"/>
      <c r="J298" s="94"/>
      <c r="K298" s="94"/>
    </row>
    <row r="299" spans="2:11">
      <c r="B299" s="94"/>
      <c r="C299" s="94"/>
      <c r="D299" s="114"/>
      <c r="E299" s="114"/>
      <c r="F299" s="114"/>
      <c r="G299" s="114"/>
      <c r="H299" s="114"/>
      <c r="I299" s="94"/>
      <c r="J299" s="94"/>
      <c r="K299" s="94"/>
    </row>
    <row r="300" spans="2:11">
      <c r="B300" s="94"/>
      <c r="C300" s="94"/>
      <c r="D300" s="114"/>
      <c r="E300" s="114"/>
      <c r="F300" s="114"/>
      <c r="G300" s="114"/>
      <c r="H300" s="114"/>
      <c r="I300" s="94"/>
      <c r="J300" s="94"/>
      <c r="K300" s="94"/>
    </row>
    <row r="301" spans="2:11">
      <c r="B301" s="94"/>
      <c r="C301" s="94"/>
      <c r="D301" s="114"/>
      <c r="E301" s="114"/>
      <c r="F301" s="114"/>
      <c r="G301" s="114"/>
      <c r="H301" s="114"/>
      <c r="I301" s="94"/>
      <c r="J301" s="94"/>
      <c r="K301" s="94"/>
    </row>
    <row r="302" spans="2:11">
      <c r="B302" s="94"/>
      <c r="C302" s="94"/>
      <c r="D302" s="114"/>
      <c r="E302" s="114"/>
      <c r="F302" s="114"/>
      <c r="G302" s="114"/>
      <c r="H302" s="114"/>
      <c r="I302" s="94"/>
      <c r="J302" s="94"/>
      <c r="K302" s="94"/>
    </row>
    <row r="303" spans="2:11">
      <c r="B303" s="94"/>
      <c r="C303" s="94"/>
      <c r="D303" s="114"/>
      <c r="E303" s="114"/>
      <c r="F303" s="114"/>
      <c r="G303" s="114"/>
      <c r="H303" s="114"/>
      <c r="I303" s="94"/>
      <c r="J303" s="94"/>
      <c r="K303" s="94"/>
    </row>
    <row r="304" spans="2:11">
      <c r="B304" s="94"/>
      <c r="C304" s="94"/>
      <c r="D304" s="114"/>
      <c r="E304" s="114"/>
      <c r="F304" s="114"/>
      <c r="G304" s="114"/>
      <c r="H304" s="114"/>
      <c r="I304" s="94"/>
      <c r="J304" s="94"/>
      <c r="K304" s="94"/>
    </row>
    <row r="305" spans="2:11">
      <c r="B305" s="94"/>
      <c r="C305" s="94"/>
      <c r="D305" s="114"/>
      <c r="E305" s="114"/>
      <c r="F305" s="114"/>
      <c r="G305" s="114"/>
      <c r="H305" s="114"/>
      <c r="I305" s="94"/>
      <c r="J305" s="94"/>
      <c r="K305" s="94"/>
    </row>
    <row r="306" spans="2:11">
      <c r="B306" s="94"/>
      <c r="C306" s="94"/>
      <c r="D306" s="114"/>
      <c r="E306" s="114"/>
      <c r="F306" s="114"/>
      <c r="G306" s="114"/>
      <c r="H306" s="114"/>
      <c r="I306" s="94"/>
      <c r="J306" s="94"/>
      <c r="K306" s="94"/>
    </row>
    <row r="307" spans="2:11">
      <c r="B307" s="94"/>
      <c r="C307" s="94"/>
      <c r="D307" s="114"/>
      <c r="E307" s="114"/>
      <c r="F307" s="114"/>
      <c r="G307" s="114"/>
      <c r="H307" s="114"/>
      <c r="I307" s="94"/>
      <c r="J307" s="94"/>
      <c r="K307" s="94"/>
    </row>
    <row r="308" spans="2:11">
      <c r="B308" s="94"/>
      <c r="C308" s="94"/>
      <c r="D308" s="114"/>
      <c r="E308" s="114"/>
      <c r="F308" s="114"/>
      <c r="G308" s="114"/>
      <c r="H308" s="114"/>
      <c r="I308" s="94"/>
      <c r="J308" s="94"/>
      <c r="K308" s="94"/>
    </row>
    <row r="309" spans="2:11">
      <c r="B309" s="94"/>
      <c r="C309" s="94"/>
      <c r="D309" s="114"/>
      <c r="E309" s="114"/>
      <c r="F309" s="114"/>
      <c r="G309" s="114"/>
      <c r="H309" s="114"/>
      <c r="I309" s="94"/>
      <c r="J309" s="94"/>
      <c r="K309" s="94"/>
    </row>
    <row r="310" spans="2:11">
      <c r="B310" s="94"/>
      <c r="C310" s="94"/>
      <c r="D310" s="114"/>
      <c r="E310" s="114"/>
      <c r="F310" s="114"/>
      <c r="G310" s="114"/>
      <c r="H310" s="114"/>
      <c r="I310" s="94"/>
      <c r="J310" s="94"/>
      <c r="K310" s="94"/>
    </row>
    <row r="311" spans="2:11">
      <c r="B311" s="94"/>
      <c r="C311" s="94"/>
      <c r="D311" s="114"/>
      <c r="E311" s="114"/>
      <c r="F311" s="114"/>
      <c r="G311" s="114"/>
      <c r="H311" s="114"/>
      <c r="I311" s="94"/>
      <c r="J311" s="94"/>
      <c r="K311" s="94"/>
    </row>
    <row r="312" spans="2:11">
      <c r="B312" s="94"/>
      <c r="C312" s="94"/>
      <c r="D312" s="114"/>
      <c r="E312" s="114"/>
      <c r="F312" s="114"/>
      <c r="G312" s="114"/>
      <c r="H312" s="114"/>
      <c r="I312" s="94"/>
      <c r="J312" s="94"/>
      <c r="K312" s="94"/>
    </row>
    <row r="313" spans="2:11">
      <c r="B313" s="1"/>
      <c r="C313" s="1"/>
      <c r="D313" s="3"/>
      <c r="E313" s="3"/>
      <c r="F313" s="3"/>
      <c r="G313" s="3"/>
      <c r="H313" s="3"/>
    </row>
    <row r="314" spans="2:11">
      <c r="B314" s="1"/>
      <c r="C314" s="1"/>
      <c r="D314" s="3"/>
      <c r="E314" s="3"/>
      <c r="F314" s="3"/>
      <c r="G314" s="3"/>
      <c r="H314" s="3"/>
    </row>
    <row r="315" spans="2:11">
      <c r="B315" s="1"/>
      <c r="C315" s="1"/>
      <c r="D315" s="3"/>
      <c r="E315" s="3"/>
      <c r="F315" s="3"/>
      <c r="G315" s="3"/>
      <c r="H315" s="3"/>
    </row>
    <row r="316" spans="2:11">
      <c r="B316" s="1"/>
      <c r="C316" s="1"/>
      <c r="D316" s="3"/>
      <c r="E316" s="3"/>
      <c r="F316" s="3"/>
      <c r="G316" s="3"/>
      <c r="H316" s="3"/>
    </row>
    <row r="317" spans="2:11">
      <c r="B317" s="1"/>
      <c r="C317" s="1"/>
      <c r="D317" s="3"/>
      <c r="E317" s="3"/>
      <c r="F317" s="3"/>
      <c r="G317" s="3"/>
      <c r="H317" s="3"/>
    </row>
    <row r="318" spans="2:11">
      <c r="B318" s="1"/>
      <c r="C318" s="1"/>
      <c r="D318" s="3"/>
      <c r="E318" s="3"/>
      <c r="F318" s="3"/>
      <c r="G318" s="3"/>
      <c r="H318" s="3"/>
    </row>
    <row r="319" spans="2:11">
      <c r="B319" s="1"/>
      <c r="C319" s="1"/>
      <c r="D319" s="3"/>
      <c r="E319" s="3"/>
      <c r="F319" s="3"/>
      <c r="G319" s="3"/>
      <c r="H319" s="3"/>
    </row>
    <row r="320" spans="2:11">
      <c r="B320" s="1"/>
      <c r="C320" s="1"/>
      <c r="D320" s="3"/>
      <c r="E320" s="3"/>
      <c r="F320" s="3"/>
      <c r="G320" s="3"/>
      <c r="H320" s="3"/>
    </row>
    <row r="321" spans="4:8" s="1" customFormat="1">
      <c r="D321" s="3"/>
      <c r="E321" s="3"/>
      <c r="F321" s="3"/>
      <c r="G321" s="3"/>
      <c r="H321" s="3"/>
    </row>
    <row r="322" spans="4:8" s="1" customFormat="1">
      <c r="D322" s="3"/>
      <c r="E322" s="3"/>
      <c r="F322" s="3"/>
      <c r="G322" s="3"/>
      <c r="H322" s="3"/>
    </row>
    <row r="323" spans="4:8" s="1" customFormat="1">
      <c r="D323" s="3"/>
      <c r="E323" s="3"/>
      <c r="F323" s="3"/>
      <c r="G323" s="3"/>
      <c r="H323" s="3"/>
    </row>
    <row r="324" spans="4:8" s="1" customFormat="1">
      <c r="D324" s="3"/>
      <c r="E324" s="3"/>
      <c r="F324" s="3"/>
      <c r="G324" s="3"/>
      <c r="H324" s="3"/>
    </row>
    <row r="325" spans="4:8" s="1" customFormat="1">
      <c r="D325" s="3"/>
      <c r="E325" s="3"/>
      <c r="F325" s="3"/>
      <c r="G325" s="3"/>
      <c r="H325" s="3"/>
    </row>
    <row r="326" spans="4:8" s="1" customFormat="1">
      <c r="D326" s="3"/>
      <c r="E326" s="3"/>
      <c r="F326" s="3"/>
      <c r="G326" s="3"/>
      <c r="H326" s="3"/>
    </row>
    <row r="327" spans="4:8" s="1" customFormat="1">
      <c r="D327" s="3"/>
      <c r="E327" s="3"/>
      <c r="F327" s="3"/>
      <c r="G327" s="3"/>
      <c r="H327" s="3"/>
    </row>
    <row r="328" spans="4:8" s="1" customFormat="1">
      <c r="D328" s="3"/>
      <c r="E328" s="3"/>
      <c r="F328" s="3"/>
      <c r="G328" s="3"/>
      <c r="H328" s="3"/>
    </row>
    <row r="329" spans="4:8" s="1" customFormat="1">
      <c r="D329" s="3"/>
      <c r="E329" s="3"/>
      <c r="F329" s="3"/>
      <c r="G329" s="3"/>
      <c r="H329" s="3"/>
    </row>
    <row r="330" spans="4:8" s="1" customFormat="1">
      <c r="D330" s="3"/>
      <c r="E330" s="3"/>
      <c r="F330" s="3"/>
      <c r="G330" s="3"/>
      <c r="H330" s="3"/>
    </row>
    <row r="331" spans="4:8" s="1" customFormat="1">
      <c r="D331" s="3"/>
      <c r="E331" s="3"/>
      <c r="F331" s="3"/>
      <c r="G331" s="3"/>
      <c r="H331" s="3"/>
    </row>
    <row r="332" spans="4:8" s="1" customFormat="1">
      <c r="D332" s="3"/>
      <c r="E332" s="3"/>
      <c r="F332" s="3"/>
      <c r="G332" s="3"/>
      <c r="H332" s="3"/>
    </row>
    <row r="333" spans="4:8" s="1" customFormat="1">
      <c r="D333" s="3"/>
      <c r="E333" s="3"/>
      <c r="F333" s="3"/>
      <c r="G333" s="3"/>
      <c r="H333" s="3"/>
    </row>
    <row r="334" spans="4:8" s="1" customFormat="1">
      <c r="D334" s="3"/>
      <c r="E334" s="3"/>
      <c r="F334" s="3"/>
      <c r="G334" s="3"/>
      <c r="H334" s="3"/>
    </row>
    <row r="335" spans="4:8" s="1" customFormat="1">
      <c r="D335" s="3"/>
      <c r="E335" s="3"/>
      <c r="F335" s="3"/>
      <c r="G335" s="3"/>
      <c r="H335" s="3"/>
    </row>
    <row r="336" spans="4:8" s="1" customFormat="1">
      <c r="D336" s="3"/>
      <c r="E336" s="3"/>
      <c r="F336" s="3"/>
      <c r="G336" s="3"/>
      <c r="H336" s="3"/>
    </row>
    <row r="337" spans="4:8" s="1" customFormat="1">
      <c r="D337" s="3"/>
      <c r="E337" s="3"/>
      <c r="F337" s="3"/>
      <c r="G337" s="3"/>
      <c r="H337" s="3"/>
    </row>
    <row r="338" spans="4:8" s="1" customFormat="1">
      <c r="D338" s="3"/>
      <c r="E338" s="3"/>
      <c r="F338" s="3"/>
      <c r="G338" s="3"/>
      <c r="H338" s="3"/>
    </row>
    <row r="339" spans="4:8" s="1" customFormat="1">
      <c r="D339" s="3"/>
      <c r="E339" s="3"/>
      <c r="F339" s="3"/>
      <c r="G339" s="3"/>
      <c r="H339" s="3"/>
    </row>
    <row r="340" spans="4:8" s="1" customFormat="1">
      <c r="D340" s="3"/>
      <c r="E340" s="3"/>
      <c r="F340" s="3"/>
      <c r="G340" s="3"/>
      <c r="H340" s="3"/>
    </row>
    <row r="341" spans="4:8" s="1" customFormat="1">
      <c r="D341" s="3"/>
      <c r="E341" s="3"/>
      <c r="F341" s="3"/>
      <c r="G341" s="3"/>
      <c r="H341" s="3"/>
    </row>
    <row r="342" spans="4:8" s="1" customFormat="1">
      <c r="D342" s="3"/>
      <c r="E342" s="3"/>
      <c r="F342" s="3"/>
      <c r="G342" s="3"/>
      <c r="H342" s="3"/>
    </row>
    <row r="343" spans="4:8" s="1" customFormat="1">
      <c r="D343" s="3"/>
      <c r="E343" s="3"/>
      <c r="F343" s="3"/>
      <c r="G343" s="3"/>
      <c r="H343" s="3"/>
    </row>
    <row r="344" spans="4:8" s="1" customFormat="1">
      <c r="D344" s="3"/>
      <c r="E344" s="3"/>
      <c r="F344" s="3"/>
      <c r="G344" s="3"/>
      <c r="H344" s="3"/>
    </row>
    <row r="345" spans="4:8" s="1" customFormat="1">
      <c r="D345" s="3"/>
      <c r="E345" s="3"/>
      <c r="F345" s="3"/>
      <c r="G345" s="3"/>
      <c r="H345" s="3"/>
    </row>
    <row r="346" spans="4:8" s="1" customFormat="1">
      <c r="D346" s="3"/>
      <c r="E346" s="3"/>
      <c r="F346" s="3"/>
      <c r="G346" s="3"/>
      <c r="H346" s="3"/>
    </row>
    <row r="347" spans="4:8" s="1" customFormat="1">
      <c r="D347" s="3"/>
      <c r="E347" s="3"/>
      <c r="F347" s="3"/>
      <c r="G347" s="3"/>
      <c r="H347" s="3"/>
    </row>
    <row r="348" spans="4:8" s="1" customFormat="1">
      <c r="D348" s="3"/>
      <c r="E348" s="3"/>
      <c r="F348" s="3"/>
      <c r="G348" s="3"/>
      <c r="H348" s="3"/>
    </row>
    <row r="349" spans="4:8" s="1" customFormat="1">
      <c r="D349" s="3"/>
      <c r="E349" s="3"/>
      <c r="F349" s="3"/>
      <c r="G349" s="3"/>
      <c r="H349" s="3"/>
    </row>
    <row r="350" spans="4:8" s="1" customFormat="1">
      <c r="D350" s="3"/>
      <c r="E350" s="3"/>
      <c r="F350" s="3"/>
      <c r="G350" s="3"/>
      <c r="H350" s="3"/>
    </row>
    <row r="351" spans="4:8" s="1" customFormat="1">
      <c r="D351" s="3"/>
      <c r="E351" s="3"/>
      <c r="F351" s="3"/>
      <c r="G351" s="3"/>
      <c r="H351" s="3"/>
    </row>
    <row r="352" spans="4:8" s="1" customFormat="1">
      <c r="D352" s="3"/>
      <c r="E352" s="3"/>
      <c r="F352" s="3"/>
      <c r="G352" s="3"/>
      <c r="H352" s="3"/>
    </row>
    <row r="353" spans="4:8" s="1" customFormat="1">
      <c r="D353" s="3"/>
      <c r="E353" s="3"/>
      <c r="F353" s="3"/>
      <c r="G353" s="3"/>
      <c r="H353" s="3"/>
    </row>
    <row r="354" spans="4:8" s="1" customFormat="1">
      <c r="D354" s="3"/>
      <c r="E354" s="3"/>
      <c r="F354" s="3"/>
      <c r="G354" s="3"/>
      <c r="H354" s="3"/>
    </row>
    <row r="355" spans="4:8" s="1" customFormat="1">
      <c r="D355" s="3"/>
      <c r="E355" s="3"/>
      <c r="F355" s="3"/>
      <c r="G355" s="3"/>
      <c r="H355" s="3"/>
    </row>
    <row r="356" spans="4:8" s="1" customFormat="1">
      <c r="D356" s="3"/>
      <c r="E356" s="3"/>
      <c r="F356" s="3"/>
      <c r="G356" s="3"/>
      <c r="H356" s="3"/>
    </row>
    <row r="357" spans="4:8" s="1" customFormat="1">
      <c r="D357" s="3"/>
      <c r="E357" s="3"/>
      <c r="F357" s="3"/>
      <c r="G357" s="3"/>
      <c r="H357" s="3"/>
    </row>
    <row r="358" spans="4:8" s="1" customFormat="1">
      <c r="D358" s="3"/>
      <c r="E358" s="3"/>
      <c r="F358" s="3"/>
      <c r="G358" s="3"/>
      <c r="H358" s="3"/>
    </row>
    <row r="359" spans="4:8" s="1" customFormat="1">
      <c r="D359" s="3"/>
      <c r="E359" s="3"/>
      <c r="F359" s="3"/>
      <c r="G359" s="3"/>
      <c r="H359" s="3"/>
    </row>
    <row r="360" spans="4:8" s="1" customFormat="1">
      <c r="D360" s="3"/>
      <c r="E360" s="3"/>
      <c r="F360" s="3"/>
      <c r="G360" s="3"/>
      <c r="H360" s="3"/>
    </row>
    <row r="361" spans="4:8" s="1" customFormat="1">
      <c r="D361" s="3"/>
      <c r="E361" s="3"/>
      <c r="F361" s="3"/>
      <c r="G361" s="3"/>
      <c r="H361" s="3"/>
    </row>
    <row r="362" spans="4:8" s="1" customFormat="1">
      <c r="D362" s="3"/>
      <c r="E362" s="3"/>
      <c r="F362" s="3"/>
      <c r="G362" s="3"/>
      <c r="H362" s="3"/>
    </row>
    <row r="363" spans="4:8" s="1" customFormat="1">
      <c r="D363" s="3"/>
      <c r="E363" s="3"/>
      <c r="F363" s="3"/>
      <c r="G363" s="3"/>
      <c r="H363" s="3"/>
    </row>
    <row r="364" spans="4:8" s="1" customFormat="1">
      <c r="D364" s="3"/>
      <c r="E364" s="3"/>
      <c r="F364" s="3"/>
      <c r="G364" s="3"/>
      <c r="H364" s="3"/>
    </row>
    <row r="365" spans="4:8" s="1" customFormat="1">
      <c r="D365" s="3"/>
      <c r="E365" s="3"/>
      <c r="F365" s="3"/>
      <c r="G365" s="3"/>
      <c r="H365" s="3"/>
    </row>
    <row r="366" spans="4:8" s="1" customFormat="1">
      <c r="D366" s="3"/>
      <c r="E366" s="3"/>
      <c r="F366" s="3"/>
      <c r="G366" s="3"/>
      <c r="H366" s="3"/>
    </row>
    <row r="367" spans="4:8" s="1" customFormat="1">
      <c r="D367" s="3"/>
      <c r="E367" s="3"/>
      <c r="F367" s="3"/>
      <c r="G367" s="3"/>
      <c r="H367" s="3"/>
    </row>
    <row r="368" spans="4:8" s="1" customFormat="1">
      <c r="D368" s="3"/>
      <c r="E368" s="3"/>
      <c r="F368" s="3"/>
      <c r="G368" s="3"/>
      <c r="H368" s="3"/>
    </row>
    <row r="369" spans="4:8" s="1" customFormat="1">
      <c r="D369" s="3"/>
      <c r="E369" s="3"/>
      <c r="F369" s="3"/>
      <c r="G369" s="3"/>
      <c r="H369" s="3"/>
    </row>
    <row r="370" spans="4:8" s="1" customFormat="1">
      <c r="D370" s="3"/>
      <c r="E370" s="3"/>
      <c r="F370" s="3"/>
      <c r="G370" s="3"/>
      <c r="H370" s="3"/>
    </row>
    <row r="371" spans="4:8" s="1" customFormat="1">
      <c r="D371" s="3"/>
      <c r="E371" s="3"/>
      <c r="F371" s="3"/>
      <c r="G371" s="3"/>
      <c r="H371" s="3"/>
    </row>
    <row r="372" spans="4:8" s="1" customFormat="1">
      <c r="D372" s="3"/>
      <c r="E372" s="3"/>
      <c r="F372" s="3"/>
      <c r="G372" s="3"/>
      <c r="H372" s="3"/>
    </row>
    <row r="373" spans="4:8" s="1" customFormat="1">
      <c r="D373" s="3"/>
      <c r="E373" s="3"/>
      <c r="F373" s="3"/>
      <c r="G373" s="3"/>
      <c r="H373" s="3"/>
    </row>
    <row r="374" spans="4:8" s="1" customFormat="1">
      <c r="D374" s="3"/>
      <c r="E374" s="3"/>
      <c r="F374" s="3"/>
      <c r="G374" s="3"/>
      <c r="H374" s="3"/>
    </row>
    <row r="375" spans="4:8" s="1" customFormat="1">
      <c r="D375" s="3"/>
      <c r="E375" s="3"/>
      <c r="F375" s="3"/>
      <c r="G375" s="3"/>
      <c r="H375" s="3"/>
    </row>
    <row r="376" spans="4:8" s="1" customFormat="1">
      <c r="D376" s="3"/>
      <c r="E376" s="3"/>
      <c r="F376" s="3"/>
      <c r="G376" s="3"/>
      <c r="H376" s="3"/>
    </row>
    <row r="377" spans="4:8" s="1" customFormat="1">
      <c r="D377" s="3"/>
      <c r="E377" s="3"/>
      <c r="F377" s="3"/>
      <c r="G377" s="3"/>
      <c r="H377" s="3"/>
    </row>
    <row r="378" spans="4:8" s="1" customFormat="1">
      <c r="D378" s="3"/>
      <c r="E378" s="3"/>
      <c r="F378" s="3"/>
      <c r="G378" s="3"/>
      <c r="H378" s="3"/>
    </row>
    <row r="379" spans="4:8" s="1" customFormat="1">
      <c r="D379" s="3"/>
      <c r="E379" s="3"/>
      <c r="F379" s="3"/>
      <c r="G379" s="3"/>
      <c r="H379" s="3"/>
    </row>
    <row r="380" spans="4:8" s="1" customFormat="1">
      <c r="D380" s="3"/>
      <c r="E380" s="3"/>
      <c r="F380" s="3"/>
      <c r="G380" s="3"/>
      <c r="H380" s="3"/>
    </row>
    <row r="381" spans="4:8" s="1" customFormat="1">
      <c r="D381" s="3"/>
      <c r="E381" s="3"/>
      <c r="F381" s="3"/>
      <c r="G381" s="3"/>
      <c r="H381" s="3"/>
    </row>
    <row r="382" spans="4:8" s="1" customFormat="1">
      <c r="D382" s="3"/>
      <c r="E382" s="3"/>
      <c r="F382" s="3"/>
      <c r="G382" s="3"/>
      <c r="H382" s="3"/>
    </row>
    <row r="383" spans="4:8" s="1" customFormat="1">
      <c r="D383" s="3"/>
      <c r="E383" s="3"/>
      <c r="F383" s="3"/>
      <c r="G383" s="3"/>
      <c r="H383" s="3"/>
    </row>
    <row r="384" spans="4:8" s="1" customFormat="1">
      <c r="D384" s="3"/>
      <c r="E384" s="3"/>
      <c r="F384" s="3"/>
      <c r="G384" s="3"/>
      <c r="H384" s="3"/>
    </row>
    <row r="385" spans="4:8" s="1" customFormat="1">
      <c r="D385" s="3"/>
      <c r="E385" s="3"/>
      <c r="F385" s="3"/>
      <c r="G385" s="3"/>
      <c r="H385" s="3"/>
    </row>
    <row r="386" spans="4:8" s="1" customFormat="1">
      <c r="D386" s="3"/>
      <c r="E386" s="3"/>
      <c r="F386" s="3"/>
      <c r="G386" s="3"/>
      <c r="H386" s="3"/>
    </row>
    <row r="387" spans="4:8" s="1" customFormat="1">
      <c r="D387" s="3"/>
      <c r="E387" s="3"/>
      <c r="F387" s="3"/>
      <c r="G387" s="3"/>
      <c r="H387" s="3"/>
    </row>
    <row r="388" spans="4:8" s="1" customFormat="1">
      <c r="D388" s="3"/>
      <c r="E388" s="3"/>
      <c r="F388" s="3"/>
      <c r="G388" s="3"/>
      <c r="H388" s="3"/>
    </row>
    <row r="389" spans="4:8" s="1" customFormat="1">
      <c r="D389" s="3"/>
      <c r="E389" s="3"/>
      <c r="F389" s="3"/>
      <c r="G389" s="3"/>
      <c r="H389" s="3"/>
    </row>
    <row r="390" spans="4:8" s="1" customFormat="1">
      <c r="D390" s="3"/>
      <c r="E390" s="3"/>
      <c r="F390" s="3"/>
      <c r="G390" s="3"/>
      <c r="H390" s="3"/>
    </row>
    <row r="391" spans="4:8" s="1" customFormat="1">
      <c r="D391" s="3"/>
      <c r="E391" s="3"/>
      <c r="F391" s="3"/>
      <c r="G391" s="3"/>
      <c r="H391" s="3"/>
    </row>
    <row r="392" spans="4:8" s="1" customFormat="1">
      <c r="D392" s="3"/>
      <c r="E392" s="3"/>
      <c r="F392" s="3"/>
      <c r="G392" s="3"/>
      <c r="H392" s="3"/>
    </row>
    <row r="393" spans="4:8" s="1" customFormat="1">
      <c r="D393" s="3"/>
      <c r="E393" s="3"/>
      <c r="F393" s="3"/>
      <c r="G393" s="3"/>
      <c r="H393" s="3"/>
    </row>
    <row r="394" spans="4:8" s="1" customFormat="1">
      <c r="D394" s="3"/>
      <c r="E394" s="3"/>
      <c r="F394" s="3"/>
      <c r="G394" s="3"/>
      <c r="H394" s="3"/>
    </row>
    <row r="395" spans="4:8" s="1" customFormat="1">
      <c r="D395" s="3"/>
      <c r="E395" s="3"/>
      <c r="F395" s="3"/>
      <c r="G395" s="3"/>
      <c r="H395" s="3"/>
    </row>
    <row r="396" spans="4:8" s="1" customFormat="1">
      <c r="D396" s="3"/>
      <c r="E396" s="3"/>
      <c r="F396" s="3"/>
      <c r="G396" s="3"/>
      <c r="H396" s="3"/>
    </row>
    <row r="397" spans="4:8" s="1" customFormat="1">
      <c r="D397" s="3"/>
      <c r="E397" s="3"/>
      <c r="F397" s="3"/>
      <c r="G397" s="3"/>
      <c r="H397" s="3"/>
    </row>
    <row r="398" spans="4:8" s="1" customFormat="1">
      <c r="D398" s="3"/>
      <c r="E398" s="3"/>
      <c r="F398" s="3"/>
      <c r="G398" s="3"/>
      <c r="H398" s="3"/>
    </row>
    <row r="399" spans="4:8" s="1" customFormat="1">
      <c r="D399" s="3"/>
      <c r="E399" s="3"/>
      <c r="F399" s="3"/>
      <c r="G399" s="3"/>
      <c r="H399" s="3"/>
    </row>
    <row r="400" spans="4:8" s="1" customFormat="1">
      <c r="D400" s="3"/>
      <c r="E400" s="3"/>
      <c r="F400" s="3"/>
      <c r="G400" s="3"/>
      <c r="H400" s="3"/>
    </row>
    <row r="401" spans="4:8" s="1" customFormat="1">
      <c r="D401" s="3"/>
      <c r="E401" s="3"/>
      <c r="F401" s="3"/>
      <c r="G401" s="3"/>
      <c r="H401" s="3"/>
    </row>
    <row r="402" spans="4:8" s="1" customFormat="1">
      <c r="D402" s="3"/>
      <c r="E402" s="3"/>
      <c r="F402" s="3"/>
      <c r="G402" s="3"/>
      <c r="H402" s="3"/>
    </row>
    <row r="403" spans="4:8" s="1" customFormat="1">
      <c r="D403" s="3"/>
      <c r="E403" s="3"/>
      <c r="F403" s="3"/>
      <c r="G403" s="3"/>
      <c r="H403" s="3"/>
    </row>
    <row r="404" spans="4:8" s="1" customFormat="1">
      <c r="D404" s="3"/>
      <c r="E404" s="3"/>
      <c r="F404" s="3"/>
      <c r="G404" s="3"/>
      <c r="H404" s="3"/>
    </row>
    <row r="405" spans="4:8" s="1" customFormat="1">
      <c r="D405" s="3"/>
      <c r="E405" s="3"/>
      <c r="F405" s="3"/>
      <c r="G405" s="3"/>
      <c r="H405" s="3"/>
    </row>
    <row r="406" spans="4:8" s="1" customFormat="1">
      <c r="D406" s="3"/>
      <c r="E406" s="3"/>
      <c r="F406" s="3"/>
      <c r="G406" s="3"/>
      <c r="H406" s="3"/>
    </row>
    <row r="407" spans="4:8" s="1" customFormat="1">
      <c r="D407" s="3"/>
      <c r="E407" s="3"/>
      <c r="F407" s="3"/>
      <c r="G407" s="3"/>
      <c r="H407" s="3"/>
    </row>
    <row r="408" spans="4:8" s="1" customFormat="1">
      <c r="D408" s="3"/>
      <c r="E408" s="3"/>
      <c r="F408" s="3"/>
      <c r="G408" s="3"/>
      <c r="H408" s="3"/>
    </row>
    <row r="409" spans="4:8" s="1" customFormat="1">
      <c r="D409" s="3"/>
      <c r="E409" s="3"/>
      <c r="F409" s="3"/>
      <c r="G409" s="3"/>
      <c r="H409" s="3"/>
    </row>
    <row r="410" spans="4:8" s="1" customFormat="1">
      <c r="D410" s="3"/>
      <c r="E410" s="3"/>
      <c r="F410" s="3"/>
      <c r="G410" s="3"/>
      <c r="H410" s="3"/>
    </row>
    <row r="411" spans="4:8" s="1" customFormat="1">
      <c r="D411" s="3"/>
      <c r="E411" s="3"/>
      <c r="F411" s="3"/>
      <c r="G411" s="3"/>
      <c r="H411" s="3"/>
    </row>
    <row r="412" spans="4:8" s="1" customFormat="1">
      <c r="D412" s="3"/>
      <c r="E412" s="3"/>
      <c r="F412" s="3"/>
      <c r="G412" s="3"/>
      <c r="H412" s="3"/>
    </row>
    <row r="413" spans="4:8" s="1" customFormat="1">
      <c r="D413" s="3"/>
      <c r="E413" s="3"/>
      <c r="F413" s="3"/>
      <c r="G413" s="3"/>
      <c r="H413" s="3"/>
    </row>
    <row r="414" spans="4:8" s="1" customFormat="1">
      <c r="D414" s="3"/>
      <c r="E414" s="3"/>
      <c r="F414" s="3"/>
      <c r="G414" s="3"/>
      <c r="H414" s="3"/>
    </row>
    <row r="415" spans="4:8" s="1" customFormat="1">
      <c r="D415" s="3"/>
      <c r="E415" s="3"/>
      <c r="F415" s="3"/>
      <c r="G415" s="3"/>
      <c r="H415" s="3"/>
    </row>
    <row r="416" spans="4:8" s="1" customFormat="1">
      <c r="D416" s="3"/>
      <c r="E416" s="3"/>
      <c r="F416" s="3"/>
      <c r="G416" s="3"/>
      <c r="H416" s="3"/>
    </row>
    <row r="417" spans="4:8" s="1" customFormat="1">
      <c r="D417" s="3"/>
      <c r="E417" s="3"/>
      <c r="F417" s="3"/>
      <c r="G417" s="3"/>
      <c r="H417" s="3"/>
    </row>
    <row r="418" spans="4:8" s="1" customFormat="1">
      <c r="D418" s="3"/>
      <c r="E418" s="3"/>
      <c r="F418" s="3"/>
      <c r="G418" s="3"/>
      <c r="H418" s="3"/>
    </row>
    <row r="419" spans="4:8" s="1" customFormat="1">
      <c r="D419" s="3"/>
      <c r="E419" s="3"/>
      <c r="F419" s="3"/>
      <c r="G419" s="3"/>
      <c r="H419" s="3"/>
    </row>
    <row r="420" spans="4:8" s="1" customFormat="1">
      <c r="D420" s="3"/>
      <c r="E420" s="3"/>
      <c r="F420" s="3"/>
      <c r="G420" s="3"/>
      <c r="H420" s="3"/>
    </row>
    <row r="421" spans="4:8" s="1" customFormat="1">
      <c r="D421" s="3"/>
      <c r="E421" s="3"/>
      <c r="F421" s="3"/>
      <c r="G421" s="3"/>
      <c r="H421" s="3"/>
    </row>
    <row r="422" spans="4:8" s="1" customFormat="1">
      <c r="D422" s="3"/>
      <c r="E422" s="3"/>
      <c r="F422" s="3"/>
      <c r="G422" s="3"/>
      <c r="H422" s="3"/>
    </row>
    <row r="423" spans="4:8" s="1" customFormat="1">
      <c r="D423" s="3"/>
      <c r="E423" s="3"/>
      <c r="F423" s="3"/>
      <c r="G423" s="3"/>
      <c r="H423" s="3"/>
    </row>
    <row r="424" spans="4:8" s="1" customFormat="1">
      <c r="D424" s="3"/>
      <c r="E424" s="3"/>
      <c r="F424" s="3"/>
      <c r="G424" s="3"/>
      <c r="H424" s="3"/>
    </row>
    <row r="425" spans="4:8" s="1" customFormat="1">
      <c r="D425" s="3"/>
      <c r="E425" s="3"/>
      <c r="F425" s="3"/>
      <c r="G425" s="3"/>
      <c r="H425" s="3"/>
    </row>
    <row r="426" spans="4:8" s="1" customFormat="1">
      <c r="D426" s="3"/>
      <c r="E426" s="3"/>
      <c r="F426" s="3"/>
      <c r="G426" s="3"/>
      <c r="H426" s="3"/>
    </row>
    <row r="427" spans="4:8" s="1" customFormat="1">
      <c r="D427" s="3"/>
      <c r="E427" s="3"/>
      <c r="F427" s="3"/>
      <c r="G427" s="3"/>
      <c r="H427" s="3"/>
    </row>
    <row r="428" spans="4:8" s="1" customFormat="1">
      <c r="D428" s="3"/>
      <c r="E428" s="3"/>
      <c r="F428" s="3"/>
      <c r="G428" s="3"/>
      <c r="H428" s="3"/>
    </row>
    <row r="429" spans="4:8" s="1" customFormat="1">
      <c r="D429" s="3"/>
      <c r="E429" s="3"/>
      <c r="F429" s="3"/>
      <c r="G429" s="3"/>
      <c r="H429" s="3"/>
    </row>
    <row r="430" spans="4:8" s="1" customFormat="1">
      <c r="D430" s="3"/>
      <c r="E430" s="3"/>
      <c r="F430" s="3"/>
      <c r="G430" s="3"/>
      <c r="H430" s="3"/>
    </row>
    <row r="431" spans="4:8" s="1" customFormat="1">
      <c r="D431" s="3"/>
      <c r="E431" s="3"/>
      <c r="F431" s="3"/>
      <c r="G431" s="3"/>
      <c r="H431" s="3"/>
    </row>
    <row r="432" spans="4:8" s="1" customFormat="1">
      <c r="D432" s="3"/>
      <c r="E432" s="3"/>
      <c r="F432" s="3"/>
      <c r="G432" s="3"/>
      <c r="H432" s="3"/>
    </row>
    <row r="433" spans="4:8" s="1" customFormat="1">
      <c r="D433" s="3"/>
      <c r="E433" s="3"/>
      <c r="F433" s="3"/>
      <c r="G433" s="3"/>
      <c r="H433" s="3"/>
    </row>
    <row r="434" spans="4:8" s="1" customFormat="1">
      <c r="D434" s="3"/>
      <c r="E434" s="3"/>
      <c r="F434" s="3"/>
      <c r="G434" s="3"/>
      <c r="H434" s="3"/>
    </row>
    <row r="435" spans="4:8" s="1" customFormat="1">
      <c r="D435" s="3"/>
      <c r="E435" s="3"/>
      <c r="F435" s="3"/>
      <c r="G435" s="3"/>
      <c r="H435" s="3"/>
    </row>
    <row r="436" spans="4:8" s="1" customFormat="1">
      <c r="D436" s="3"/>
      <c r="E436" s="3"/>
      <c r="F436" s="3"/>
      <c r="G436" s="3"/>
      <c r="H436" s="3"/>
    </row>
    <row r="437" spans="4:8" s="1" customFormat="1">
      <c r="D437" s="3"/>
      <c r="E437" s="3"/>
      <c r="F437" s="3"/>
      <c r="G437" s="3"/>
      <c r="H437" s="3"/>
    </row>
    <row r="438" spans="4:8" s="1" customFormat="1">
      <c r="D438" s="3"/>
      <c r="E438" s="3"/>
      <c r="F438" s="3"/>
      <c r="G438" s="3"/>
      <c r="H438" s="3"/>
    </row>
    <row r="439" spans="4:8" s="1" customFormat="1">
      <c r="D439" s="3"/>
      <c r="E439" s="3"/>
      <c r="F439" s="3"/>
      <c r="G439" s="3"/>
      <c r="H439" s="3"/>
    </row>
    <row r="440" spans="4:8" s="1" customFormat="1">
      <c r="D440" s="3"/>
      <c r="E440" s="3"/>
      <c r="F440" s="3"/>
      <c r="G440" s="3"/>
      <c r="H440" s="3"/>
    </row>
    <row r="441" spans="4:8" s="1" customFormat="1">
      <c r="D441" s="3"/>
      <c r="E441" s="3"/>
      <c r="F441" s="3"/>
      <c r="G441" s="3"/>
      <c r="H441" s="3"/>
    </row>
    <row r="442" spans="4:8" s="1" customFormat="1">
      <c r="D442" s="3"/>
      <c r="E442" s="3"/>
      <c r="F442" s="3"/>
      <c r="G442" s="3"/>
      <c r="H442" s="3"/>
    </row>
    <row r="443" spans="4:8" s="1" customFormat="1">
      <c r="D443" s="3"/>
      <c r="E443" s="3"/>
      <c r="F443" s="3"/>
      <c r="G443" s="3"/>
      <c r="H443" s="3"/>
    </row>
    <row r="444" spans="4:8" s="1" customFormat="1">
      <c r="D444" s="3"/>
      <c r="E444" s="3"/>
      <c r="F444" s="3"/>
      <c r="G444" s="3"/>
      <c r="H444" s="3"/>
    </row>
    <row r="445" spans="4:8" s="1" customFormat="1">
      <c r="D445" s="3"/>
      <c r="E445" s="3"/>
      <c r="F445" s="3"/>
      <c r="G445" s="3"/>
      <c r="H445" s="3"/>
    </row>
    <row r="446" spans="4:8" s="1" customFormat="1">
      <c r="D446" s="3"/>
      <c r="E446" s="3"/>
      <c r="F446" s="3"/>
      <c r="G446" s="3"/>
      <c r="H446" s="3"/>
    </row>
    <row r="447" spans="4:8" s="1" customFormat="1">
      <c r="D447" s="3"/>
      <c r="E447" s="3"/>
      <c r="F447" s="3"/>
      <c r="G447" s="3"/>
      <c r="H447" s="3"/>
    </row>
    <row r="448" spans="4:8" s="1" customFormat="1">
      <c r="D448" s="3"/>
      <c r="E448" s="3"/>
      <c r="F448" s="3"/>
      <c r="G448" s="3"/>
      <c r="H448" s="3"/>
    </row>
    <row r="449" spans="4:8" s="1" customFormat="1">
      <c r="D449" s="3"/>
      <c r="E449" s="3"/>
      <c r="F449" s="3"/>
      <c r="G449" s="3"/>
      <c r="H449" s="3"/>
    </row>
    <row r="450" spans="4:8" s="1" customFormat="1">
      <c r="D450" s="3"/>
      <c r="E450" s="3"/>
      <c r="F450" s="3"/>
      <c r="G450" s="3"/>
      <c r="H450" s="3"/>
    </row>
    <row r="451" spans="4:8" s="1" customFormat="1">
      <c r="D451" s="3"/>
      <c r="E451" s="3"/>
      <c r="F451" s="3"/>
      <c r="G451" s="3"/>
      <c r="H451" s="3"/>
    </row>
    <row r="452" spans="4:8" s="1" customFormat="1">
      <c r="D452" s="3"/>
      <c r="E452" s="3"/>
      <c r="F452" s="3"/>
      <c r="G452" s="3"/>
      <c r="H452" s="3"/>
    </row>
    <row r="453" spans="4:8" s="1" customFormat="1">
      <c r="D453" s="3"/>
      <c r="E453" s="3"/>
      <c r="F453" s="3"/>
      <c r="G453" s="3"/>
      <c r="H453" s="3"/>
    </row>
    <row r="454" spans="4:8" s="1" customFormat="1">
      <c r="D454" s="3"/>
      <c r="E454" s="3"/>
      <c r="F454" s="3"/>
      <c r="G454" s="3"/>
      <c r="H454" s="3"/>
    </row>
    <row r="455" spans="4:8" s="1" customFormat="1">
      <c r="D455" s="3"/>
      <c r="E455" s="3"/>
      <c r="F455" s="3"/>
      <c r="G455" s="3"/>
      <c r="H455" s="3"/>
    </row>
    <row r="456" spans="4:8" s="1" customFormat="1">
      <c r="D456" s="3"/>
      <c r="E456" s="3"/>
      <c r="F456" s="3"/>
      <c r="G456" s="3"/>
      <c r="H456" s="3"/>
    </row>
    <row r="457" spans="4:8" s="1" customFormat="1">
      <c r="D457" s="3"/>
      <c r="E457" s="3"/>
      <c r="F457" s="3"/>
      <c r="G457" s="3"/>
      <c r="H457" s="3"/>
    </row>
    <row r="458" spans="4:8" s="1" customFormat="1">
      <c r="D458" s="3"/>
      <c r="E458" s="3"/>
      <c r="F458" s="3"/>
      <c r="G458" s="3"/>
      <c r="H458" s="3"/>
    </row>
    <row r="459" spans="4:8" s="1" customFormat="1">
      <c r="D459" s="3"/>
      <c r="E459" s="3"/>
      <c r="F459" s="3"/>
      <c r="G459" s="3"/>
      <c r="H459" s="3"/>
    </row>
    <row r="460" spans="4:8" s="1" customFormat="1">
      <c r="D460" s="3"/>
      <c r="E460" s="3"/>
      <c r="F460" s="3"/>
      <c r="G460" s="3"/>
      <c r="H460" s="3"/>
    </row>
    <row r="461" spans="4:8" s="1" customFormat="1">
      <c r="D461" s="3"/>
      <c r="E461" s="3"/>
      <c r="F461" s="3"/>
      <c r="G461" s="3"/>
      <c r="H461" s="3"/>
    </row>
    <row r="462" spans="4:8" s="1" customFormat="1">
      <c r="D462" s="3"/>
      <c r="E462" s="3"/>
      <c r="F462" s="3"/>
      <c r="G462" s="3"/>
      <c r="H462" s="3"/>
    </row>
    <row r="463" spans="4:8" s="1" customFormat="1">
      <c r="D463" s="3"/>
      <c r="E463" s="3"/>
      <c r="F463" s="3"/>
      <c r="G463" s="3"/>
      <c r="H463" s="3"/>
    </row>
    <row r="464" spans="4:8" s="1" customFormat="1">
      <c r="D464" s="3"/>
      <c r="E464" s="3"/>
      <c r="F464" s="3"/>
      <c r="G464" s="3"/>
      <c r="H464" s="3"/>
    </row>
    <row r="465" spans="4:8" s="1" customFormat="1">
      <c r="D465" s="3"/>
      <c r="E465" s="3"/>
      <c r="F465" s="3"/>
      <c r="G465" s="3"/>
      <c r="H465" s="3"/>
    </row>
    <row r="466" spans="4:8" s="1" customFormat="1">
      <c r="D466" s="3"/>
      <c r="E466" s="3"/>
      <c r="F466" s="3"/>
      <c r="G466" s="3"/>
      <c r="H466" s="3"/>
    </row>
    <row r="467" spans="4:8" s="1" customFormat="1">
      <c r="D467" s="3"/>
      <c r="E467" s="3"/>
      <c r="F467" s="3"/>
      <c r="G467" s="3"/>
      <c r="H467" s="3"/>
    </row>
    <row r="468" spans="4:8" s="1" customFormat="1">
      <c r="D468" s="3"/>
      <c r="E468" s="3"/>
      <c r="F468" s="3"/>
      <c r="G468" s="3"/>
      <c r="H468" s="3"/>
    </row>
    <row r="469" spans="4:8" s="1" customFormat="1">
      <c r="D469" s="3"/>
      <c r="E469" s="3"/>
      <c r="F469" s="3"/>
      <c r="G469" s="3"/>
      <c r="H469" s="3"/>
    </row>
    <row r="470" spans="4:8" s="1" customFormat="1">
      <c r="D470" s="3"/>
      <c r="E470" s="3"/>
      <c r="F470" s="3"/>
      <c r="G470" s="3"/>
      <c r="H470" s="3"/>
    </row>
    <row r="471" spans="4:8" s="1" customFormat="1">
      <c r="D471" s="3"/>
      <c r="E471" s="3"/>
      <c r="F471" s="3"/>
      <c r="G471" s="3"/>
      <c r="H471" s="3"/>
    </row>
    <row r="472" spans="4:8" s="1" customFormat="1">
      <c r="D472" s="3"/>
      <c r="E472" s="3"/>
      <c r="F472" s="3"/>
      <c r="G472" s="3"/>
      <c r="H472" s="3"/>
    </row>
    <row r="473" spans="4:8" s="1" customFormat="1">
      <c r="D473" s="3"/>
      <c r="E473" s="3"/>
      <c r="F473" s="3"/>
      <c r="G473" s="3"/>
      <c r="H473" s="3"/>
    </row>
    <row r="474" spans="4:8" s="1" customFormat="1">
      <c r="D474" s="3"/>
      <c r="E474" s="3"/>
      <c r="F474" s="3"/>
      <c r="G474" s="3"/>
      <c r="H474" s="3"/>
    </row>
    <row r="475" spans="4:8" s="1" customFormat="1">
      <c r="D475" s="3"/>
      <c r="E475" s="3"/>
      <c r="F475" s="3"/>
      <c r="G475" s="3"/>
      <c r="H475" s="3"/>
    </row>
    <row r="476" spans="4:8" s="1" customFormat="1">
      <c r="D476" s="3"/>
      <c r="E476" s="3"/>
      <c r="F476" s="3"/>
      <c r="G476" s="3"/>
      <c r="H476" s="3"/>
    </row>
    <row r="477" spans="4:8" s="1" customFormat="1">
      <c r="D477" s="3"/>
      <c r="E477" s="3"/>
      <c r="F477" s="3"/>
      <c r="G477" s="3"/>
      <c r="H477" s="3"/>
    </row>
    <row r="478" spans="4:8" s="1" customFormat="1">
      <c r="D478" s="3"/>
      <c r="E478" s="3"/>
      <c r="F478" s="3"/>
      <c r="G478" s="3"/>
      <c r="H478" s="3"/>
    </row>
    <row r="479" spans="4:8" s="1" customFormat="1">
      <c r="D479" s="3"/>
      <c r="E479" s="3"/>
      <c r="F479" s="3"/>
      <c r="G479" s="3"/>
      <c r="H479" s="3"/>
    </row>
    <row r="480" spans="4:8" s="1" customFormat="1">
      <c r="D480" s="3"/>
      <c r="E480" s="3"/>
      <c r="F480" s="3"/>
      <c r="G480" s="3"/>
      <c r="H480" s="3"/>
    </row>
    <row r="481" spans="4:8" s="1" customFormat="1">
      <c r="D481" s="3"/>
      <c r="E481" s="3"/>
      <c r="F481" s="3"/>
      <c r="G481" s="3"/>
      <c r="H481" s="3"/>
    </row>
    <row r="482" spans="4:8" s="1" customFormat="1">
      <c r="D482" s="3"/>
      <c r="E482" s="3"/>
      <c r="F482" s="3"/>
      <c r="G482" s="3"/>
      <c r="H482" s="3"/>
    </row>
    <row r="483" spans="4:8" s="1" customFormat="1">
      <c r="D483" s="3"/>
      <c r="E483" s="3"/>
      <c r="F483" s="3"/>
      <c r="G483" s="3"/>
      <c r="H483" s="3"/>
    </row>
    <row r="484" spans="4:8" s="1" customFormat="1">
      <c r="D484" s="3"/>
      <c r="E484" s="3"/>
      <c r="F484" s="3"/>
      <c r="G484" s="3"/>
      <c r="H484" s="3"/>
    </row>
    <row r="485" spans="4:8" s="1" customFormat="1">
      <c r="D485" s="3"/>
      <c r="E485" s="3"/>
      <c r="F485" s="3"/>
      <c r="G485" s="3"/>
      <c r="H485" s="3"/>
    </row>
    <row r="486" spans="4:8" s="1" customFormat="1">
      <c r="D486" s="3"/>
      <c r="E486" s="3"/>
      <c r="F486" s="3"/>
      <c r="G486" s="3"/>
      <c r="H486" s="3"/>
    </row>
    <row r="487" spans="4:8" s="1" customFormat="1">
      <c r="D487" s="3"/>
      <c r="E487" s="3"/>
      <c r="F487" s="3"/>
      <c r="G487" s="3"/>
      <c r="H487" s="3"/>
    </row>
    <row r="488" spans="4:8" s="1" customFormat="1">
      <c r="D488" s="3"/>
      <c r="E488" s="3"/>
      <c r="F488" s="3"/>
      <c r="G488" s="3"/>
      <c r="H488" s="3"/>
    </row>
    <row r="489" spans="4:8" s="1" customFormat="1">
      <c r="D489" s="3"/>
      <c r="E489" s="3"/>
      <c r="F489" s="3"/>
      <c r="G489" s="3"/>
      <c r="H489" s="3"/>
    </row>
    <row r="490" spans="4:8" s="1" customFormat="1">
      <c r="D490" s="3"/>
      <c r="E490" s="3"/>
      <c r="F490" s="3"/>
      <c r="G490" s="3"/>
      <c r="H490" s="3"/>
    </row>
    <row r="491" spans="4:8" s="1" customFormat="1">
      <c r="D491" s="3"/>
      <c r="E491" s="3"/>
      <c r="F491" s="3"/>
      <c r="G491" s="3"/>
      <c r="H491" s="3"/>
    </row>
    <row r="492" spans="4:8" s="1" customFormat="1">
      <c r="D492" s="3"/>
      <c r="E492" s="3"/>
      <c r="F492" s="3"/>
      <c r="G492" s="3"/>
      <c r="H492" s="3"/>
    </row>
    <row r="493" spans="4:8" s="1" customFormat="1">
      <c r="D493" s="3"/>
      <c r="E493" s="3"/>
      <c r="F493" s="3"/>
      <c r="G493" s="3"/>
      <c r="H493" s="3"/>
    </row>
    <row r="494" spans="4:8" s="1" customFormat="1">
      <c r="D494" s="3"/>
      <c r="E494" s="3"/>
      <c r="F494" s="3"/>
      <c r="G494" s="3"/>
      <c r="H494" s="3"/>
    </row>
    <row r="495" spans="4:8" s="1" customFormat="1">
      <c r="D495" s="3"/>
      <c r="E495" s="3"/>
      <c r="F495" s="3"/>
      <c r="G495" s="3"/>
      <c r="H495" s="3"/>
    </row>
    <row r="496" spans="4:8" s="1" customFormat="1">
      <c r="D496" s="3"/>
      <c r="E496" s="3"/>
      <c r="F496" s="3"/>
      <c r="G496" s="3"/>
      <c r="H496" s="3"/>
    </row>
    <row r="497" spans="4:8" s="1" customFormat="1">
      <c r="D497" s="3"/>
      <c r="E497" s="3"/>
      <c r="F497" s="3"/>
      <c r="G497" s="3"/>
      <c r="H497" s="3"/>
    </row>
    <row r="498" spans="4:8" s="1" customFormat="1">
      <c r="D498" s="3"/>
      <c r="E498" s="3"/>
      <c r="F498" s="3"/>
      <c r="G498" s="3"/>
      <c r="H498" s="3"/>
    </row>
    <row r="499" spans="4:8" s="1" customFormat="1">
      <c r="D499" s="3"/>
      <c r="E499" s="3"/>
      <c r="F499" s="3"/>
      <c r="G499" s="3"/>
      <c r="H499" s="3"/>
    </row>
    <row r="500" spans="4:8" s="1" customFormat="1">
      <c r="D500" s="3"/>
      <c r="E500" s="3"/>
      <c r="F500" s="3"/>
      <c r="G500" s="3"/>
      <c r="H500" s="3"/>
    </row>
    <row r="501" spans="4:8" s="1" customFormat="1">
      <c r="D501" s="3"/>
      <c r="E501" s="3"/>
      <c r="F501" s="3"/>
      <c r="G501" s="3"/>
      <c r="H501" s="3"/>
    </row>
    <row r="502" spans="4:8" s="1" customFormat="1">
      <c r="D502" s="3"/>
      <c r="E502" s="3"/>
      <c r="F502" s="3"/>
      <c r="G502" s="3"/>
      <c r="H502" s="3"/>
    </row>
    <row r="503" spans="4:8" s="1" customFormat="1">
      <c r="D503" s="3"/>
      <c r="E503" s="3"/>
      <c r="F503" s="3"/>
      <c r="G503" s="3"/>
      <c r="H503" s="3"/>
    </row>
    <row r="504" spans="4:8" s="1" customFormat="1">
      <c r="D504" s="3"/>
      <c r="E504" s="3"/>
      <c r="F504" s="3"/>
      <c r="G504" s="3"/>
      <c r="H504" s="3"/>
    </row>
    <row r="505" spans="4:8" s="1" customFormat="1">
      <c r="D505" s="3"/>
      <c r="E505" s="3"/>
      <c r="F505" s="3"/>
      <c r="G505" s="3"/>
      <c r="H505" s="3"/>
    </row>
    <row r="506" spans="4:8" s="1" customFormat="1">
      <c r="D506" s="3"/>
      <c r="E506" s="3"/>
      <c r="F506" s="3"/>
      <c r="G506" s="3"/>
      <c r="H506" s="3"/>
    </row>
    <row r="507" spans="4:8" s="1" customFormat="1">
      <c r="D507" s="3"/>
      <c r="E507" s="3"/>
      <c r="F507" s="3"/>
      <c r="G507" s="3"/>
      <c r="H507" s="3"/>
    </row>
    <row r="508" spans="4:8" s="1" customFormat="1">
      <c r="D508" s="3"/>
      <c r="E508" s="3"/>
      <c r="F508" s="3"/>
      <c r="G508" s="3"/>
      <c r="H508" s="3"/>
    </row>
    <row r="509" spans="4:8" s="1" customFormat="1">
      <c r="D509" s="3"/>
      <c r="E509" s="3"/>
      <c r="F509" s="3"/>
      <c r="G509" s="3"/>
      <c r="H509" s="3"/>
    </row>
    <row r="510" spans="4:8" s="1" customFormat="1">
      <c r="D510" s="3"/>
      <c r="E510" s="3"/>
      <c r="F510" s="3"/>
      <c r="G510" s="3"/>
      <c r="H510" s="3"/>
    </row>
    <row r="511" spans="4:8" s="1" customFormat="1">
      <c r="D511" s="3"/>
      <c r="E511" s="3"/>
      <c r="F511" s="3"/>
      <c r="G511" s="3"/>
      <c r="H511" s="3"/>
    </row>
    <row r="512" spans="4:8" s="1" customFormat="1">
      <c r="D512" s="3"/>
      <c r="E512" s="3"/>
      <c r="F512" s="3"/>
      <c r="G512" s="3"/>
      <c r="H512" s="3"/>
    </row>
    <row r="513" spans="4:8" s="1" customFormat="1">
      <c r="D513" s="3"/>
      <c r="E513" s="3"/>
      <c r="F513" s="3"/>
      <c r="G513" s="3"/>
      <c r="H513" s="3"/>
    </row>
    <row r="514" spans="4:8" s="1" customFormat="1">
      <c r="D514" s="3"/>
      <c r="E514" s="3"/>
      <c r="F514" s="3"/>
      <c r="G514" s="3"/>
      <c r="H514" s="3"/>
    </row>
    <row r="515" spans="4:8" s="1" customFormat="1">
      <c r="D515" s="3"/>
      <c r="E515" s="3"/>
      <c r="F515" s="3"/>
      <c r="G515" s="3"/>
      <c r="H515" s="3"/>
    </row>
    <row r="516" spans="4:8" s="1" customFormat="1">
      <c r="D516" s="3"/>
      <c r="E516" s="3"/>
      <c r="F516" s="3"/>
      <c r="G516" s="3"/>
      <c r="H516" s="3"/>
    </row>
    <row r="517" spans="4:8" s="1" customFormat="1">
      <c r="D517" s="3"/>
      <c r="E517" s="3"/>
      <c r="F517" s="3"/>
      <c r="G517" s="3"/>
      <c r="H517" s="3"/>
    </row>
    <row r="518" spans="4:8" s="1" customFormat="1">
      <c r="D518" s="3"/>
      <c r="E518" s="3"/>
      <c r="F518" s="3"/>
      <c r="G518" s="3"/>
      <c r="H518" s="3"/>
    </row>
    <row r="519" spans="4:8" s="1" customFormat="1">
      <c r="D519" s="3"/>
      <c r="E519" s="3"/>
      <c r="F519" s="3"/>
      <c r="G519" s="3"/>
      <c r="H519" s="3"/>
    </row>
    <row r="520" spans="4:8" s="1" customFormat="1">
      <c r="D520" s="3"/>
      <c r="E520" s="3"/>
      <c r="F520" s="3"/>
      <c r="G520" s="3"/>
      <c r="H520" s="3"/>
    </row>
    <row r="521" spans="4:8" s="1" customFormat="1">
      <c r="D521" s="3"/>
      <c r="E521" s="3"/>
      <c r="F521" s="3"/>
      <c r="G521" s="3"/>
      <c r="H521" s="3"/>
    </row>
    <row r="522" spans="4:8" s="1" customFormat="1">
      <c r="D522" s="3"/>
      <c r="E522" s="3"/>
      <c r="F522" s="3"/>
      <c r="G522" s="3"/>
      <c r="H522" s="3"/>
    </row>
    <row r="523" spans="4:8" s="1" customFormat="1">
      <c r="D523" s="3"/>
      <c r="E523" s="3"/>
      <c r="F523" s="3"/>
      <c r="G523" s="3"/>
      <c r="H523" s="3"/>
    </row>
    <row r="524" spans="4:8" s="1" customFormat="1">
      <c r="D524" s="3"/>
      <c r="E524" s="3"/>
      <c r="F524" s="3"/>
      <c r="G524" s="3"/>
      <c r="H524" s="3"/>
    </row>
    <row r="525" spans="4:8" s="1" customFormat="1">
      <c r="D525" s="3"/>
      <c r="E525" s="3"/>
      <c r="F525" s="3"/>
      <c r="G525" s="3"/>
      <c r="H525" s="3"/>
    </row>
    <row r="526" spans="4:8" s="1" customFormat="1">
      <c r="D526" s="3"/>
      <c r="E526" s="3"/>
      <c r="F526" s="3"/>
      <c r="G526" s="3"/>
      <c r="H526" s="3"/>
    </row>
    <row r="527" spans="4:8" s="1" customFormat="1">
      <c r="D527" s="3"/>
      <c r="E527" s="3"/>
      <c r="F527" s="3"/>
      <c r="G527" s="3"/>
      <c r="H527" s="3"/>
    </row>
    <row r="528" spans="4:8" s="1" customFormat="1">
      <c r="D528" s="3"/>
      <c r="E528" s="3"/>
      <c r="F528" s="3"/>
      <c r="G528" s="3"/>
      <c r="H528" s="3"/>
    </row>
    <row r="529" spans="4:8" s="1" customFormat="1">
      <c r="D529" s="3"/>
      <c r="E529" s="3"/>
      <c r="F529" s="3"/>
      <c r="G529" s="3"/>
      <c r="H529" s="3"/>
    </row>
    <row r="530" spans="4:8" s="1" customFormat="1">
      <c r="D530" s="3"/>
      <c r="E530" s="3"/>
      <c r="F530" s="3"/>
      <c r="G530" s="3"/>
      <c r="H530" s="3"/>
    </row>
    <row r="531" spans="4:8" s="1" customFormat="1">
      <c r="D531" s="3"/>
      <c r="E531" s="3"/>
      <c r="F531" s="3"/>
      <c r="G531" s="3"/>
      <c r="H531" s="3"/>
    </row>
    <row r="532" spans="4:8" s="1" customFormat="1">
      <c r="D532" s="3"/>
      <c r="E532" s="3"/>
      <c r="F532" s="3"/>
      <c r="G532" s="3"/>
      <c r="H532" s="3"/>
    </row>
    <row r="533" spans="4:8" s="1" customFormat="1">
      <c r="D533" s="3"/>
      <c r="E533" s="3"/>
      <c r="F533" s="3"/>
      <c r="G533" s="3"/>
      <c r="H533" s="3"/>
    </row>
    <row r="534" spans="4:8" s="1" customFormat="1">
      <c r="D534" s="3"/>
      <c r="E534" s="3"/>
      <c r="F534" s="3"/>
      <c r="G534" s="3"/>
      <c r="H534" s="3"/>
    </row>
    <row r="535" spans="4:8" s="1" customFormat="1">
      <c r="D535" s="3"/>
      <c r="E535" s="3"/>
      <c r="F535" s="3"/>
      <c r="G535" s="3"/>
      <c r="H535" s="3"/>
    </row>
    <row r="536" spans="4:8" s="1" customFormat="1">
      <c r="D536" s="3"/>
      <c r="E536" s="3"/>
      <c r="F536" s="3"/>
      <c r="G536" s="3"/>
      <c r="H536" s="3"/>
    </row>
    <row r="537" spans="4:8" s="1" customFormat="1">
      <c r="D537" s="3"/>
      <c r="E537" s="3"/>
      <c r="F537" s="3"/>
      <c r="G537" s="3"/>
      <c r="H537" s="3"/>
    </row>
    <row r="538" spans="4:8" s="1" customFormat="1">
      <c r="D538" s="3"/>
      <c r="E538" s="3"/>
      <c r="F538" s="3"/>
      <c r="G538" s="3"/>
      <c r="H538" s="3"/>
    </row>
    <row r="539" spans="4:8" s="1" customFormat="1">
      <c r="D539" s="3"/>
      <c r="E539" s="3"/>
      <c r="F539" s="3"/>
      <c r="G539" s="3"/>
      <c r="H539" s="3"/>
    </row>
    <row r="540" spans="4:8" s="1" customFormat="1">
      <c r="D540" s="3"/>
      <c r="E540" s="3"/>
      <c r="F540" s="3"/>
      <c r="G540" s="3"/>
      <c r="H540" s="3"/>
    </row>
    <row r="541" spans="4:8" s="1" customFormat="1">
      <c r="D541" s="3"/>
      <c r="E541" s="3"/>
      <c r="F541" s="3"/>
      <c r="G541" s="3"/>
      <c r="H541" s="3"/>
    </row>
    <row r="542" spans="4:8" s="1" customFormat="1">
      <c r="D542" s="3"/>
      <c r="E542" s="3"/>
      <c r="F542" s="3"/>
      <c r="G542" s="3"/>
      <c r="H542" s="3"/>
    </row>
    <row r="543" spans="4:8" s="1" customFormat="1">
      <c r="D543" s="3"/>
      <c r="E543" s="3"/>
      <c r="F543" s="3"/>
      <c r="G543" s="3"/>
      <c r="H543" s="3"/>
    </row>
    <row r="544" spans="4:8" s="1" customFormat="1">
      <c r="D544" s="3"/>
      <c r="E544" s="3"/>
      <c r="F544" s="3"/>
      <c r="G544" s="3"/>
      <c r="H544" s="3"/>
    </row>
    <row r="545" spans="4:8" s="1" customFormat="1">
      <c r="D545" s="3"/>
      <c r="E545" s="3"/>
      <c r="F545" s="3"/>
      <c r="G545" s="3"/>
      <c r="H545" s="3"/>
    </row>
    <row r="546" spans="4:8" s="1" customFormat="1">
      <c r="D546" s="3"/>
      <c r="E546" s="3"/>
      <c r="F546" s="3"/>
      <c r="G546" s="3"/>
      <c r="H546" s="3"/>
    </row>
    <row r="547" spans="4:8" s="1" customFormat="1">
      <c r="D547" s="3"/>
      <c r="E547" s="3"/>
      <c r="F547" s="3"/>
      <c r="G547" s="3"/>
      <c r="H547" s="3"/>
    </row>
    <row r="548" spans="4:8" s="1" customFormat="1">
      <c r="D548" s="3"/>
      <c r="E548" s="3"/>
      <c r="F548" s="3"/>
      <c r="G548" s="3"/>
      <c r="H548" s="3"/>
    </row>
    <row r="549" spans="4:8" s="1" customFormat="1">
      <c r="D549" s="3"/>
      <c r="E549" s="3"/>
      <c r="F549" s="3"/>
      <c r="G549" s="3"/>
      <c r="H549" s="3"/>
    </row>
    <row r="550" spans="4:8" s="1" customFormat="1">
      <c r="D550" s="3"/>
      <c r="E550" s="3"/>
      <c r="F550" s="3"/>
      <c r="G550" s="3"/>
      <c r="H550" s="3"/>
    </row>
    <row r="551" spans="4:8" s="1" customFormat="1">
      <c r="D551" s="3"/>
      <c r="E551" s="3"/>
      <c r="F551" s="3"/>
      <c r="G551" s="3"/>
      <c r="H551" s="3"/>
    </row>
    <row r="552" spans="4:8" s="1" customFormat="1">
      <c r="D552" s="3"/>
      <c r="E552" s="3"/>
      <c r="F552" s="3"/>
      <c r="G552" s="3"/>
      <c r="H552" s="3"/>
    </row>
    <row r="553" spans="4:8" s="1" customFormat="1">
      <c r="D553" s="3"/>
      <c r="E553" s="3"/>
      <c r="F553" s="3"/>
      <c r="G553" s="3"/>
      <c r="H553" s="3"/>
    </row>
    <row r="554" spans="4:8" s="1" customFormat="1">
      <c r="D554" s="3"/>
      <c r="E554" s="3"/>
      <c r="F554" s="3"/>
      <c r="G554" s="3"/>
      <c r="H554" s="3"/>
    </row>
    <row r="555" spans="4:8" s="1" customFormat="1">
      <c r="D555" s="3"/>
      <c r="E555" s="3"/>
      <c r="F555" s="3"/>
      <c r="G555" s="3"/>
      <c r="H555" s="3"/>
    </row>
    <row r="556" spans="4:8" s="1" customFormat="1">
      <c r="D556" s="3"/>
      <c r="E556" s="3"/>
      <c r="F556" s="3"/>
      <c r="G556" s="3"/>
      <c r="H556" s="3"/>
    </row>
    <row r="557" spans="4:8" s="1" customFormat="1">
      <c r="D557" s="3"/>
      <c r="E557" s="3"/>
      <c r="F557" s="3"/>
      <c r="G557" s="3"/>
      <c r="H557" s="3"/>
    </row>
    <row r="558" spans="4:8" s="1" customFormat="1">
      <c r="D558" s="3"/>
      <c r="E558" s="3"/>
      <c r="F558" s="3"/>
      <c r="G558" s="3"/>
      <c r="H558" s="3"/>
    </row>
    <row r="559" spans="4:8" s="1" customFormat="1">
      <c r="D559" s="3"/>
      <c r="E559" s="3"/>
      <c r="F559" s="3"/>
      <c r="G559" s="3"/>
      <c r="H559" s="3"/>
    </row>
    <row r="560" spans="4:8" s="1" customFormat="1">
      <c r="D560" s="3"/>
      <c r="E560" s="3"/>
      <c r="F560" s="3"/>
      <c r="G560" s="3"/>
      <c r="H560" s="3"/>
    </row>
    <row r="561" spans="4:8" s="1" customFormat="1">
      <c r="D561" s="3"/>
      <c r="E561" s="3"/>
      <c r="F561" s="3"/>
      <c r="G561" s="3"/>
      <c r="H561" s="3"/>
    </row>
    <row r="562" spans="4:8" s="1" customFormat="1">
      <c r="D562" s="3"/>
      <c r="E562" s="3"/>
      <c r="F562" s="3"/>
      <c r="G562" s="3"/>
      <c r="H562" s="3"/>
    </row>
    <row r="563" spans="4:8" s="1" customFormat="1">
      <c r="D563" s="3"/>
      <c r="E563" s="3"/>
      <c r="F563" s="3"/>
      <c r="G563" s="3"/>
      <c r="H563" s="3"/>
    </row>
    <row r="564" spans="4:8" s="1" customFormat="1">
      <c r="D564" s="3"/>
      <c r="E564" s="3"/>
      <c r="F564" s="3"/>
      <c r="G564" s="3"/>
      <c r="H564" s="3"/>
    </row>
    <row r="565" spans="4:8" s="1" customFormat="1">
      <c r="D565" s="3"/>
      <c r="E565" s="3"/>
      <c r="F565" s="3"/>
      <c r="G565" s="3"/>
      <c r="H565" s="3"/>
    </row>
    <row r="566" spans="4:8" s="1" customFormat="1">
      <c r="D566" s="3"/>
      <c r="E566" s="3"/>
      <c r="F566" s="3"/>
      <c r="G566" s="3"/>
      <c r="H566" s="3"/>
    </row>
    <row r="567" spans="4:8" s="1" customFormat="1">
      <c r="D567" s="3"/>
      <c r="E567" s="3"/>
      <c r="F567" s="3"/>
      <c r="G567" s="3"/>
      <c r="H567" s="3"/>
    </row>
    <row r="568" spans="4:8" s="1" customFormat="1">
      <c r="D568" s="3"/>
      <c r="E568" s="3"/>
      <c r="F568" s="3"/>
      <c r="G568" s="3"/>
      <c r="H568" s="3"/>
    </row>
    <row r="569" spans="4:8" s="1" customFormat="1">
      <c r="D569" s="3"/>
      <c r="E569" s="3"/>
      <c r="F569" s="3"/>
      <c r="G569" s="3"/>
      <c r="H569" s="3"/>
    </row>
    <row r="570" spans="4:8" s="1" customFormat="1">
      <c r="D570" s="3"/>
      <c r="E570" s="3"/>
      <c r="F570" s="3"/>
      <c r="G570" s="3"/>
      <c r="H570" s="3"/>
    </row>
    <row r="571" spans="4:8" s="1" customFormat="1">
      <c r="D571" s="3"/>
      <c r="E571" s="3"/>
      <c r="F571" s="3"/>
      <c r="G571" s="3"/>
      <c r="H571" s="3"/>
    </row>
    <row r="572" spans="4:8" s="1" customFormat="1">
      <c r="D572" s="3"/>
      <c r="E572" s="3"/>
      <c r="F572" s="3"/>
      <c r="G572" s="3"/>
      <c r="H572" s="3"/>
    </row>
    <row r="573" spans="4:8" s="1" customFormat="1">
      <c r="D573" s="3"/>
      <c r="E573" s="3"/>
      <c r="F573" s="3"/>
      <c r="G573" s="3"/>
      <c r="H573" s="3"/>
    </row>
    <row r="574" spans="4:8" s="1" customFormat="1">
      <c r="D574" s="3"/>
      <c r="E574" s="3"/>
      <c r="F574" s="3"/>
      <c r="G574" s="3"/>
      <c r="H574" s="3"/>
    </row>
    <row r="575" spans="4:8" s="1" customFormat="1">
      <c r="D575" s="3"/>
      <c r="E575" s="3"/>
      <c r="F575" s="3"/>
      <c r="G575" s="3"/>
      <c r="H575" s="3"/>
    </row>
    <row r="576" spans="4:8" s="1" customFormat="1">
      <c r="D576" s="3"/>
      <c r="E576" s="3"/>
      <c r="F576" s="3"/>
      <c r="G576" s="3"/>
      <c r="H576" s="3"/>
    </row>
    <row r="577" spans="4:8" s="1" customFormat="1">
      <c r="D577" s="3"/>
      <c r="E577" s="3"/>
      <c r="F577" s="3"/>
      <c r="G577" s="3"/>
      <c r="H577" s="3"/>
    </row>
    <row r="578" spans="4:8" s="1" customFormat="1">
      <c r="D578" s="3"/>
      <c r="E578" s="3"/>
      <c r="F578" s="3"/>
      <c r="G578" s="3"/>
      <c r="H578" s="3"/>
    </row>
    <row r="579" spans="4:8" s="1" customFormat="1">
      <c r="D579" s="3"/>
      <c r="E579" s="3"/>
      <c r="F579" s="3"/>
      <c r="G579" s="3"/>
      <c r="H579" s="3"/>
    </row>
    <row r="580" spans="4:8" s="1" customFormat="1">
      <c r="D580" s="3"/>
      <c r="E580" s="3"/>
      <c r="F580" s="3"/>
      <c r="G580" s="3"/>
      <c r="H580" s="3"/>
    </row>
    <row r="581" spans="4:8" s="1" customFormat="1">
      <c r="D581" s="3"/>
      <c r="E581" s="3"/>
      <c r="F581" s="3"/>
      <c r="G581" s="3"/>
      <c r="H581" s="3"/>
    </row>
    <row r="582" spans="4:8" s="1" customFormat="1">
      <c r="D582" s="3"/>
      <c r="E582" s="3"/>
      <c r="F582" s="3"/>
      <c r="G582" s="3"/>
      <c r="H582" s="3"/>
    </row>
    <row r="583" spans="4:8" s="1" customFormat="1">
      <c r="D583" s="3"/>
      <c r="E583" s="3"/>
      <c r="F583" s="3"/>
      <c r="G583" s="3"/>
      <c r="H583" s="3"/>
    </row>
    <row r="584" spans="4:8" s="1" customFormat="1">
      <c r="D584" s="3"/>
      <c r="E584" s="3"/>
      <c r="F584" s="3"/>
      <c r="G584" s="3"/>
      <c r="H584" s="3"/>
    </row>
    <row r="585" spans="4:8" s="1" customFormat="1">
      <c r="D585" s="3"/>
      <c r="E585" s="3"/>
      <c r="F585" s="3"/>
      <c r="G585" s="3"/>
      <c r="H585" s="3"/>
    </row>
    <row r="586" spans="4:8" s="1" customFormat="1">
      <c r="D586" s="3"/>
      <c r="E586" s="3"/>
      <c r="F586" s="3"/>
      <c r="G586" s="3"/>
      <c r="H586" s="3"/>
    </row>
    <row r="587" spans="4:8" s="1" customFormat="1">
      <c r="D587" s="3"/>
      <c r="E587" s="3"/>
      <c r="F587" s="3"/>
      <c r="G587" s="3"/>
      <c r="H587" s="3"/>
    </row>
    <row r="588" spans="4:8" s="1" customFormat="1">
      <c r="D588" s="3"/>
      <c r="E588" s="3"/>
      <c r="F588" s="3"/>
      <c r="G588" s="3"/>
      <c r="H588" s="3"/>
    </row>
    <row r="589" spans="4:8" s="1" customFormat="1">
      <c r="D589" s="3"/>
      <c r="E589" s="3"/>
      <c r="F589" s="3"/>
      <c r="G589" s="3"/>
      <c r="H589" s="3"/>
    </row>
    <row r="590" spans="4:8" s="1" customFormat="1">
      <c r="D590" s="3"/>
      <c r="E590" s="3"/>
      <c r="F590" s="3"/>
      <c r="G590" s="3"/>
      <c r="H590" s="3"/>
    </row>
    <row r="591" spans="4:8" s="1" customFormat="1">
      <c r="D591" s="3"/>
      <c r="E591" s="3"/>
      <c r="F591" s="3"/>
      <c r="G591" s="3"/>
      <c r="H591" s="3"/>
    </row>
    <row r="592" spans="4:8" s="1" customFormat="1">
      <c r="D592" s="3"/>
      <c r="E592" s="3"/>
      <c r="F592" s="3"/>
      <c r="G592" s="3"/>
      <c r="H592" s="3"/>
    </row>
    <row r="593" spans="4:8" s="1" customFormat="1">
      <c r="D593" s="3"/>
      <c r="E593" s="3"/>
      <c r="F593" s="3"/>
      <c r="G593" s="3"/>
      <c r="H593" s="3"/>
    </row>
    <row r="594" spans="4:8" s="1" customFormat="1">
      <c r="D594" s="3"/>
      <c r="E594" s="3"/>
      <c r="F594" s="3"/>
      <c r="G594" s="3"/>
      <c r="H594" s="3"/>
    </row>
    <row r="595" spans="4:8" s="1" customFormat="1">
      <c r="D595" s="3"/>
      <c r="E595" s="3"/>
      <c r="F595" s="3"/>
      <c r="G595" s="3"/>
      <c r="H595" s="3"/>
    </row>
    <row r="596" spans="4:8" s="1" customFormat="1">
      <c r="D596" s="3"/>
      <c r="E596" s="3"/>
      <c r="F596" s="3"/>
      <c r="G596" s="3"/>
      <c r="H596" s="3"/>
    </row>
    <row r="597" spans="4:8" s="1" customFormat="1">
      <c r="D597" s="3"/>
      <c r="E597" s="3"/>
      <c r="F597" s="3"/>
      <c r="G597" s="3"/>
      <c r="H597" s="3"/>
    </row>
    <row r="598" spans="4:8" s="1" customFormat="1">
      <c r="D598" s="3"/>
      <c r="E598" s="3"/>
      <c r="F598" s="3"/>
      <c r="G598" s="3"/>
      <c r="H598" s="3"/>
    </row>
    <row r="599" spans="4:8" s="1" customFormat="1">
      <c r="D599" s="3"/>
      <c r="E599" s="3"/>
      <c r="F599" s="3"/>
      <c r="G599" s="3"/>
      <c r="H599" s="3"/>
    </row>
    <row r="600" spans="4:8" s="1" customFormat="1">
      <c r="D600" s="3"/>
      <c r="E600" s="3"/>
      <c r="F600" s="3"/>
      <c r="G600" s="3"/>
      <c r="H600" s="3"/>
    </row>
    <row r="601" spans="4:8" s="1" customFormat="1">
      <c r="D601" s="3"/>
      <c r="E601" s="3"/>
      <c r="F601" s="3"/>
      <c r="G601" s="3"/>
      <c r="H601" s="3"/>
    </row>
    <row r="602" spans="4:8" s="1" customFormat="1">
      <c r="D602" s="3"/>
      <c r="E602" s="3"/>
      <c r="F602" s="3"/>
      <c r="G602" s="3"/>
      <c r="H602" s="3"/>
    </row>
    <row r="603" spans="4:8" s="1" customFormat="1">
      <c r="D603" s="3"/>
      <c r="E603" s="3"/>
      <c r="F603" s="3"/>
      <c r="G603" s="3"/>
      <c r="H603" s="3"/>
    </row>
    <row r="604" spans="4:8" s="1" customFormat="1">
      <c r="D604" s="3"/>
      <c r="E604" s="3"/>
      <c r="F604" s="3"/>
      <c r="G604" s="3"/>
      <c r="H604" s="3"/>
    </row>
    <row r="605" spans="4:8" s="1" customFormat="1">
      <c r="D605" s="3"/>
      <c r="E605" s="3"/>
      <c r="F605" s="3"/>
      <c r="G605" s="3"/>
      <c r="H605" s="3"/>
    </row>
    <row r="606" spans="4:8" s="1" customFormat="1">
      <c r="D606" s="3"/>
      <c r="E606" s="3"/>
      <c r="F606" s="3"/>
      <c r="G606" s="3"/>
      <c r="H606" s="3"/>
    </row>
    <row r="607" spans="4:8" s="1" customFormat="1">
      <c r="D607" s="3"/>
      <c r="E607" s="3"/>
      <c r="F607" s="3"/>
      <c r="G607" s="3"/>
      <c r="H607" s="3"/>
    </row>
    <row r="608" spans="4:8" s="1" customFormat="1">
      <c r="E608" s="20"/>
      <c r="G608" s="20"/>
    </row>
    <row r="609" spans="5:7" s="1" customFormat="1">
      <c r="E609" s="20"/>
      <c r="G609" s="20"/>
    </row>
    <row r="610" spans="5:7" s="1" customFormat="1">
      <c r="E610" s="20"/>
      <c r="G610" s="20"/>
    </row>
    <row r="611" spans="5:7" s="1" customFormat="1">
      <c r="E611" s="20"/>
      <c r="G611" s="20"/>
    </row>
    <row r="612" spans="5:7" s="1" customFormat="1">
      <c r="E612" s="20"/>
      <c r="G612" s="20"/>
    </row>
    <row r="613" spans="5:7" s="1" customFormat="1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2.57031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12152</v>
      </c>
    </row>
    <row r="6" spans="2:15" ht="26.25" customHeight="1">
      <c r="B6" s="149" t="s">
        <v>179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5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51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5" t="s">
        <v>3150</v>
      </c>
      <c r="C10" s="87"/>
      <c r="D10" s="87"/>
      <c r="E10" s="87"/>
      <c r="F10" s="87"/>
      <c r="G10" s="87"/>
      <c r="H10" s="87"/>
      <c r="I10" s="90">
        <f>I11</f>
        <v>-23.857803573000005</v>
      </c>
      <c r="J10" s="117">
        <f>IFERROR(I10/$I$10,0)</f>
        <v>1</v>
      </c>
      <c r="K10" s="117">
        <f>I10/'סכום נכסי הקרן'!$C$42</f>
        <v>-1.4414479519798346E-4</v>
      </c>
      <c r="O10" s="1"/>
    </row>
    <row r="11" spans="2:15" ht="21" customHeight="1">
      <c r="B11" s="119" t="s">
        <v>199</v>
      </c>
      <c r="C11" s="119"/>
      <c r="D11" s="119"/>
      <c r="E11" s="119"/>
      <c r="F11" s="119"/>
      <c r="G11" s="119"/>
      <c r="H11" s="131"/>
      <c r="I11" s="90">
        <f>SUM(I12:I13)</f>
        <v>-23.857803573000005</v>
      </c>
      <c r="J11" s="117">
        <f t="shared" ref="J11:J13" si="0">IFERROR(I11/$I$10,0)</f>
        <v>1</v>
      </c>
      <c r="K11" s="117">
        <f>I11/'סכום נכסי הקרן'!$C$42</f>
        <v>-1.4414479519798346E-4</v>
      </c>
    </row>
    <row r="12" spans="2:15">
      <c r="B12" s="132" t="s">
        <v>678</v>
      </c>
      <c r="C12" s="132" t="s">
        <v>679</v>
      </c>
      <c r="D12" s="132" t="s">
        <v>681</v>
      </c>
      <c r="E12" s="132"/>
      <c r="F12" s="133">
        <v>0</v>
      </c>
      <c r="G12" s="132" t="s">
        <v>133</v>
      </c>
      <c r="H12" s="133">
        <v>0</v>
      </c>
      <c r="I12" s="90">
        <v>-21.182746083000005</v>
      </c>
      <c r="J12" s="117">
        <f t="shared" si="0"/>
        <v>0.88787494700361369</v>
      </c>
      <c r="K12" s="117">
        <f>I12/'סכום נכסי הקרן'!$C$42</f>
        <v>-1.2798255239725634E-4</v>
      </c>
    </row>
    <row r="13" spans="2:15">
      <c r="B13" s="132" t="s">
        <v>1530</v>
      </c>
      <c r="C13" s="132" t="s">
        <v>1531</v>
      </c>
      <c r="D13" s="132" t="s">
        <v>681</v>
      </c>
      <c r="E13" s="132"/>
      <c r="F13" s="133">
        <v>0</v>
      </c>
      <c r="G13" s="132" t="s">
        <v>133</v>
      </c>
      <c r="H13" s="133">
        <v>0</v>
      </c>
      <c r="I13" s="90">
        <v>-2.6750574900000008</v>
      </c>
      <c r="J13" s="117">
        <f t="shared" si="0"/>
        <v>0.11212505299638634</v>
      </c>
      <c r="K13" s="117">
        <f>I13/'סכום נכסי הקרן'!$C$42</f>
        <v>-1.6162242800727151E-5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93"/>
      <c r="C108" s="94"/>
      <c r="D108" s="114"/>
      <c r="E108" s="114"/>
      <c r="F108" s="114"/>
      <c r="G108" s="114"/>
      <c r="H108" s="114"/>
      <c r="I108" s="94"/>
      <c r="J108" s="94"/>
      <c r="K108" s="94"/>
    </row>
    <row r="109" spans="2:11">
      <c r="B109" s="93"/>
      <c r="C109" s="94"/>
      <c r="D109" s="114"/>
      <c r="E109" s="114"/>
      <c r="F109" s="114"/>
      <c r="G109" s="114"/>
      <c r="H109" s="114"/>
      <c r="I109" s="94"/>
      <c r="J109" s="94"/>
      <c r="K109" s="94"/>
    </row>
    <row r="110" spans="2:11">
      <c r="B110" s="93"/>
      <c r="C110" s="94"/>
      <c r="D110" s="114"/>
      <c r="E110" s="114"/>
      <c r="F110" s="114"/>
      <c r="G110" s="114"/>
      <c r="H110" s="114"/>
      <c r="I110" s="94"/>
      <c r="J110" s="94"/>
      <c r="K110" s="94"/>
    </row>
    <row r="111" spans="2:11">
      <c r="B111" s="93"/>
      <c r="C111" s="94"/>
      <c r="D111" s="114"/>
      <c r="E111" s="114"/>
      <c r="F111" s="114"/>
      <c r="G111" s="114"/>
      <c r="H111" s="114"/>
      <c r="I111" s="94"/>
      <c r="J111" s="94"/>
      <c r="K111" s="94"/>
    </row>
    <row r="112" spans="2:11">
      <c r="B112" s="93"/>
      <c r="C112" s="94"/>
      <c r="D112" s="114"/>
      <c r="E112" s="114"/>
      <c r="F112" s="114"/>
      <c r="G112" s="114"/>
      <c r="H112" s="114"/>
      <c r="I112" s="94"/>
      <c r="J112" s="94"/>
      <c r="K112" s="94"/>
    </row>
    <row r="113" spans="2:11">
      <c r="B113" s="94"/>
      <c r="C113" s="94"/>
      <c r="D113" s="114"/>
      <c r="E113" s="114"/>
      <c r="F113" s="114"/>
      <c r="G113" s="114"/>
      <c r="H113" s="114"/>
      <c r="I113" s="94"/>
      <c r="J113" s="94"/>
      <c r="K113" s="94"/>
    </row>
    <row r="114" spans="2:11">
      <c r="B114" s="94"/>
      <c r="C114" s="94"/>
      <c r="D114" s="114"/>
      <c r="E114" s="114"/>
      <c r="F114" s="114"/>
      <c r="G114" s="114"/>
      <c r="H114" s="114"/>
      <c r="I114" s="94"/>
      <c r="J114" s="94"/>
      <c r="K114" s="94"/>
    </row>
    <row r="115" spans="2:11">
      <c r="B115" s="94"/>
      <c r="C115" s="94"/>
      <c r="D115" s="114"/>
      <c r="E115" s="114"/>
      <c r="F115" s="114"/>
      <c r="G115" s="114"/>
      <c r="H115" s="114"/>
      <c r="I115" s="94"/>
      <c r="J115" s="94"/>
      <c r="K115" s="94"/>
    </row>
    <row r="116" spans="2:11">
      <c r="B116" s="94"/>
      <c r="C116" s="94"/>
      <c r="D116" s="114"/>
      <c r="E116" s="114"/>
      <c r="F116" s="114"/>
      <c r="G116" s="114"/>
      <c r="H116" s="114"/>
      <c r="I116" s="94"/>
      <c r="J116" s="94"/>
      <c r="K116" s="94"/>
    </row>
    <row r="117" spans="2:11">
      <c r="B117" s="94"/>
      <c r="C117" s="94"/>
      <c r="D117" s="114"/>
      <c r="E117" s="114"/>
      <c r="F117" s="114"/>
      <c r="G117" s="114"/>
      <c r="H117" s="114"/>
      <c r="I117" s="94"/>
      <c r="J117" s="94"/>
      <c r="K117" s="94"/>
    </row>
    <row r="118" spans="2:11">
      <c r="B118" s="94"/>
      <c r="C118" s="94"/>
      <c r="D118" s="114"/>
      <c r="E118" s="114"/>
      <c r="F118" s="114"/>
      <c r="G118" s="114"/>
      <c r="H118" s="114"/>
      <c r="I118" s="94"/>
      <c r="J118" s="94"/>
      <c r="K118" s="94"/>
    </row>
    <row r="119" spans="2:11">
      <c r="B119" s="94"/>
      <c r="C119" s="94"/>
      <c r="D119" s="114"/>
      <c r="E119" s="114"/>
      <c r="F119" s="114"/>
      <c r="G119" s="114"/>
      <c r="H119" s="114"/>
      <c r="I119" s="94"/>
      <c r="J119" s="94"/>
      <c r="K119" s="94"/>
    </row>
    <row r="120" spans="2:11">
      <c r="B120" s="94"/>
      <c r="C120" s="94"/>
      <c r="D120" s="114"/>
      <c r="E120" s="114"/>
      <c r="F120" s="114"/>
      <c r="G120" s="114"/>
      <c r="H120" s="114"/>
      <c r="I120" s="94"/>
      <c r="J120" s="94"/>
      <c r="K120" s="94"/>
    </row>
    <row r="121" spans="2:11">
      <c r="B121" s="94"/>
      <c r="C121" s="94"/>
      <c r="D121" s="114"/>
      <c r="E121" s="114"/>
      <c r="F121" s="114"/>
      <c r="G121" s="114"/>
      <c r="H121" s="114"/>
      <c r="I121" s="94"/>
      <c r="J121" s="94"/>
      <c r="K121" s="94"/>
    </row>
    <row r="122" spans="2:11">
      <c r="B122" s="94"/>
      <c r="C122" s="94"/>
      <c r="D122" s="114"/>
      <c r="E122" s="114"/>
      <c r="F122" s="114"/>
      <c r="G122" s="114"/>
      <c r="H122" s="114"/>
      <c r="I122" s="94"/>
      <c r="J122" s="94"/>
      <c r="K122" s="94"/>
    </row>
    <row r="123" spans="2:11">
      <c r="B123" s="94"/>
      <c r="C123" s="94"/>
      <c r="D123" s="114"/>
      <c r="E123" s="114"/>
      <c r="F123" s="114"/>
      <c r="G123" s="114"/>
      <c r="H123" s="114"/>
      <c r="I123" s="94"/>
      <c r="J123" s="94"/>
      <c r="K123" s="94"/>
    </row>
    <row r="124" spans="2:11">
      <c r="B124" s="94"/>
      <c r="C124" s="94"/>
      <c r="D124" s="114"/>
      <c r="E124" s="114"/>
      <c r="F124" s="114"/>
      <c r="G124" s="114"/>
      <c r="H124" s="114"/>
      <c r="I124" s="94"/>
      <c r="J124" s="94"/>
      <c r="K124" s="94"/>
    </row>
    <row r="125" spans="2:11">
      <c r="B125" s="94"/>
      <c r="C125" s="94"/>
      <c r="D125" s="114"/>
      <c r="E125" s="114"/>
      <c r="F125" s="114"/>
      <c r="G125" s="114"/>
      <c r="H125" s="114"/>
      <c r="I125" s="94"/>
      <c r="J125" s="94"/>
      <c r="K125" s="94"/>
    </row>
    <row r="126" spans="2:11">
      <c r="B126" s="94"/>
      <c r="C126" s="94"/>
      <c r="D126" s="114"/>
      <c r="E126" s="114"/>
      <c r="F126" s="114"/>
      <c r="G126" s="114"/>
      <c r="H126" s="114"/>
      <c r="I126" s="94"/>
      <c r="J126" s="94"/>
      <c r="K126" s="94"/>
    </row>
    <row r="127" spans="2:11">
      <c r="B127" s="94"/>
      <c r="C127" s="94"/>
      <c r="D127" s="114"/>
      <c r="E127" s="114"/>
      <c r="F127" s="114"/>
      <c r="G127" s="114"/>
      <c r="H127" s="114"/>
      <c r="I127" s="94"/>
      <c r="J127" s="94"/>
      <c r="K127" s="94"/>
    </row>
    <row r="128" spans="2:11">
      <c r="B128" s="94"/>
      <c r="C128" s="94"/>
      <c r="D128" s="114"/>
      <c r="E128" s="114"/>
      <c r="F128" s="114"/>
      <c r="G128" s="114"/>
      <c r="H128" s="114"/>
      <c r="I128" s="94"/>
      <c r="J128" s="94"/>
      <c r="K128" s="94"/>
    </row>
    <row r="129" spans="2:11">
      <c r="B129" s="94"/>
      <c r="C129" s="94"/>
      <c r="D129" s="114"/>
      <c r="E129" s="114"/>
      <c r="F129" s="114"/>
      <c r="G129" s="114"/>
      <c r="H129" s="114"/>
      <c r="I129" s="94"/>
      <c r="J129" s="94"/>
      <c r="K129" s="94"/>
    </row>
    <row r="130" spans="2:11">
      <c r="B130" s="94"/>
      <c r="C130" s="94"/>
      <c r="D130" s="114"/>
      <c r="E130" s="114"/>
      <c r="F130" s="114"/>
      <c r="G130" s="114"/>
      <c r="H130" s="114"/>
      <c r="I130" s="94"/>
      <c r="J130" s="94"/>
      <c r="K130" s="94"/>
    </row>
    <row r="131" spans="2:11">
      <c r="B131" s="94"/>
      <c r="C131" s="94"/>
      <c r="D131" s="114"/>
      <c r="E131" s="114"/>
      <c r="F131" s="114"/>
      <c r="G131" s="114"/>
      <c r="H131" s="114"/>
      <c r="I131" s="94"/>
      <c r="J131" s="94"/>
      <c r="K131" s="94"/>
    </row>
    <row r="132" spans="2:11">
      <c r="B132" s="94"/>
      <c r="C132" s="94"/>
      <c r="D132" s="114"/>
      <c r="E132" s="114"/>
      <c r="F132" s="114"/>
      <c r="G132" s="114"/>
      <c r="H132" s="114"/>
      <c r="I132" s="94"/>
      <c r="J132" s="94"/>
      <c r="K132" s="94"/>
    </row>
    <row r="133" spans="2:11">
      <c r="B133" s="94"/>
      <c r="C133" s="94"/>
      <c r="D133" s="114"/>
      <c r="E133" s="114"/>
      <c r="F133" s="114"/>
      <c r="G133" s="114"/>
      <c r="H133" s="114"/>
      <c r="I133" s="94"/>
      <c r="J133" s="94"/>
      <c r="K133" s="94"/>
    </row>
    <row r="134" spans="2:11">
      <c r="B134" s="94"/>
      <c r="C134" s="94"/>
      <c r="D134" s="114"/>
      <c r="E134" s="114"/>
      <c r="F134" s="114"/>
      <c r="G134" s="114"/>
      <c r="H134" s="114"/>
      <c r="I134" s="94"/>
      <c r="J134" s="94"/>
      <c r="K134" s="94"/>
    </row>
    <row r="135" spans="2:11">
      <c r="B135" s="94"/>
      <c r="C135" s="94"/>
      <c r="D135" s="114"/>
      <c r="E135" s="114"/>
      <c r="F135" s="114"/>
      <c r="G135" s="114"/>
      <c r="H135" s="114"/>
      <c r="I135" s="94"/>
      <c r="J135" s="94"/>
      <c r="K135" s="94"/>
    </row>
    <row r="136" spans="2:11">
      <c r="B136" s="94"/>
      <c r="C136" s="94"/>
      <c r="D136" s="114"/>
      <c r="E136" s="114"/>
      <c r="F136" s="114"/>
      <c r="G136" s="114"/>
      <c r="H136" s="114"/>
      <c r="I136" s="94"/>
      <c r="J136" s="94"/>
      <c r="K136" s="94"/>
    </row>
    <row r="137" spans="2:11">
      <c r="B137" s="94"/>
      <c r="C137" s="94"/>
      <c r="D137" s="114"/>
      <c r="E137" s="114"/>
      <c r="F137" s="114"/>
      <c r="G137" s="114"/>
      <c r="H137" s="114"/>
      <c r="I137" s="94"/>
      <c r="J137" s="94"/>
      <c r="K137" s="94"/>
    </row>
    <row r="138" spans="2:11">
      <c r="B138" s="94"/>
      <c r="C138" s="94"/>
      <c r="D138" s="114"/>
      <c r="E138" s="114"/>
      <c r="F138" s="114"/>
      <c r="G138" s="114"/>
      <c r="H138" s="114"/>
      <c r="I138" s="94"/>
      <c r="J138" s="94"/>
      <c r="K138" s="94"/>
    </row>
    <row r="139" spans="2:11">
      <c r="B139" s="94"/>
      <c r="C139" s="94"/>
      <c r="D139" s="114"/>
      <c r="E139" s="114"/>
      <c r="F139" s="114"/>
      <c r="G139" s="114"/>
      <c r="H139" s="114"/>
      <c r="I139" s="94"/>
      <c r="J139" s="94"/>
      <c r="K139" s="94"/>
    </row>
    <row r="140" spans="2:11">
      <c r="B140" s="94"/>
      <c r="C140" s="94"/>
      <c r="D140" s="114"/>
      <c r="E140" s="114"/>
      <c r="F140" s="114"/>
      <c r="G140" s="114"/>
      <c r="H140" s="114"/>
      <c r="I140" s="94"/>
      <c r="J140" s="94"/>
      <c r="K140" s="94"/>
    </row>
    <row r="141" spans="2:11">
      <c r="B141" s="94"/>
      <c r="C141" s="94"/>
      <c r="D141" s="114"/>
      <c r="E141" s="114"/>
      <c r="F141" s="114"/>
      <c r="G141" s="114"/>
      <c r="H141" s="114"/>
      <c r="I141" s="94"/>
      <c r="J141" s="94"/>
      <c r="K141" s="94"/>
    </row>
    <row r="142" spans="2:11">
      <c r="B142" s="94"/>
      <c r="C142" s="94"/>
      <c r="D142" s="114"/>
      <c r="E142" s="114"/>
      <c r="F142" s="114"/>
      <c r="G142" s="114"/>
      <c r="H142" s="114"/>
      <c r="I142" s="94"/>
      <c r="J142" s="94"/>
      <c r="K142" s="94"/>
    </row>
    <row r="143" spans="2:11">
      <c r="B143" s="94"/>
      <c r="C143" s="94"/>
      <c r="D143" s="114"/>
      <c r="E143" s="114"/>
      <c r="F143" s="114"/>
      <c r="G143" s="114"/>
      <c r="H143" s="114"/>
      <c r="I143" s="94"/>
      <c r="J143" s="94"/>
      <c r="K143" s="94"/>
    </row>
    <row r="144" spans="2:11">
      <c r="B144" s="94"/>
      <c r="C144" s="94"/>
      <c r="D144" s="114"/>
      <c r="E144" s="114"/>
      <c r="F144" s="114"/>
      <c r="G144" s="114"/>
      <c r="H144" s="114"/>
      <c r="I144" s="94"/>
      <c r="J144" s="94"/>
      <c r="K144" s="94"/>
    </row>
    <row r="145" spans="2:11">
      <c r="B145" s="94"/>
      <c r="C145" s="94"/>
      <c r="D145" s="114"/>
      <c r="E145" s="114"/>
      <c r="F145" s="114"/>
      <c r="G145" s="114"/>
      <c r="H145" s="114"/>
      <c r="I145" s="94"/>
      <c r="J145" s="94"/>
      <c r="K145" s="94"/>
    </row>
    <row r="146" spans="2:11">
      <c r="B146" s="94"/>
      <c r="C146" s="94"/>
      <c r="D146" s="114"/>
      <c r="E146" s="114"/>
      <c r="F146" s="114"/>
      <c r="G146" s="114"/>
      <c r="H146" s="114"/>
      <c r="I146" s="94"/>
      <c r="J146" s="94"/>
      <c r="K146" s="94"/>
    </row>
    <row r="147" spans="2:11">
      <c r="B147" s="94"/>
      <c r="C147" s="94"/>
      <c r="D147" s="114"/>
      <c r="E147" s="114"/>
      <c r="F147" s="114"/>
      <c r="G147" s="114"/>
      <c r="H147" s="114"/>
      <c r="I147" s="94"/>
      <c r="J147" s="94"/>
      <c r="K147" s="94"/>
    </row>
    <row r="148" spans="2:11">
      <c r="B148" s="94"/>
      <c r="C148" s="94"/>
      <c r="D148" s="114"/>
      <c r="E148" s="114"/>
      <c r="F148" s="114"/>
      <c r="G148" s="114"/>
      <c r="H148" s="114"/>
      <c r="I148" s="94"/>
      <c r="J148" s="94"/>
      <c r="K148" s="94"/>
    </row>
    <row r="149" spans="2:11">
      <c r="B149" s="94"/>
      <c r="C149" s="94"/>
      <c r="D149" s="114"/>
      <c r="E149" s="114"/>
      <c r="F149" s="114"/>
      <c r="G149" s="114"/>
      <c r="H149" s="114"/>
      <c r="I149" s="94"/>
      <c r="J149" s="94"/>
      <c r="K149" s="94"/>
    </row>
    <row r="150" spans="2:11">
      <c r="B150" s="94"/>
      <c r="C150" s="94"/>
      <c r="D150" s="114"/>
      <c r="E150" s="114"/>
      <c r="F150" s="114"/>
      <c r="G150" s="114"/>
      <c r="H150" s="114"/>
      <c r="I150" s="94"/>
      <c r="J150" s="94"/>
      <c r="K150" s="94"/>
    </row>
    <row r="151" spans="2:11">
      <c r="B151" s="94"/>
      <c r="C151" s="94"/>
      <c r="D151" s="114"/>
      <c r="E151" s="114"/>
      <c r="F151" s="114"/>
      <c r="G151" s="114"/>
      <c r="H151" s="114"/>
      <c r="I151" s="94"/>
      <c r="J151" s="94"/>
      <c r="K151" s="94"/>
    </row>
    <row r="152" spans="2:11">
      <c r="B152" s="94"/>
      <c r="C152" s="94"/>
      <c r="D152" s="114"/>
      <c r="E152" s="114"/>
      <c r="F152" s="114"/>
      <c r="G152" s="114"/>
      <c r="H152" s="114"/>
      <c r="I152" s="94"/>
      <c r="J152" s="94"/>
      <c r="K152" s="94"/>
    </row>
    <row r="153" spans="2:11">
      <c r="B153" s="94"/>
      <c r="C153" s="94"/>
      <c r="D153" s="114"/>
      <c r="E153" s="114"/>
      <c r="F153" s="114"/>
      <c r="G153" s="114"/>
      <c r="H153" s="114"/>
      <c r="I153" s="94"/>
      <c r="J153" s="94"/>
      <c r="K153" s="94"/>
    </row>
    <row r="154" spans="2:11">
      <c r="B154" s="94"/>
      <c r="C154" s="94"/>
      <c r="D154" s="114"/>
      <c r="E154" s="114"/>
      <c r="F154" s="114"/>
      <c r="G154" s="114"/>
      <c r="H154" s="114"/>
      <c r="I154" s="94"/>
      <c r="J154" s="94"/>
      <c r="K154" s="94"/>
    </row>
    <row r="155" spans="2:11">
      <c r="B155" s="94"/>
      <c r="C155" s="94"/>
      <c r="D155" s="114"/>
      <c r="E155" s="114"/>
      <c r="F155" s="114"/>
      <c r="G155" s="114"/>
      <c r="H155" s="114"/>
      <c r="I155" s="94"/>
      <c r="J155" s="94"/>
      <c r="K155" s="94"/>
    </row>
    <row r="156" spans="2:11">
      <c r="B156" s="94"/>
      <c r="C156" s="94"/>
      <c r="D156" s="114"/>
      <c r="E156" s="114"/>
      <c r="F156" s="114"/>
      <c r="G156" s="114"/>
      <c r="H156" s="114"/>
      <c r="I156" s="94"/>
      <c r="J156" s="94"/>
      <c r="K156" s="94"/>
    </row>
    <row r="157" spans="2:11">
      <c r="B157" s="94"/>
      <c r="C157" s="94"/>
      <c r="D157" s="114"/>
      <c r="E157" s="114"/>
      <c r="F157" s="114"/>
      <c r="G157" s="114"/>
      <c r="H157" s="114"/>
      <c r="I157" s="94"/>
      <c r="J157" s="94"/>
      <c r="K157" s="94"/>
    </row>
    <row r="158" spans="2:11">
      <c r="B158" s="94"/>
      <c r="C158" s="94"/>
      <c r="D158" s="114"/>
      <c r="E158" s="114"/>
      <c r="F158" s="114"/>
      <c r="G158" s="114"/>
      <c r="H158" s="114"/>
      <c r="I158" s="94"/>
      <c r="J158" s="94"/>
      <c r="K158" s="94"/>
    </row>
    <row r="159" spans="2:11">
      <c r="B159" s="94"/>
      <c r="C159" s="94"/>
      <c r="D159" s="114"/>
      <c r="E159" s="114"/>
      <c r="F159" s="114"/>
      <c r="G159" s="114"/>
      <c r="H159" s="114"/>
      <c r="I159" s="94"/>
      <c r="J159" s="94"/>
      <c r="K159" s="94"/>
    </row>
    <row r="160" spans="2:11">
      <c r="B160" s="94"/>
      <c r="C160" s="94"/>
      <c r="D160" s="114"/>
      <c r="E160" s="114"/>
      <c r="F160" s="114"/>
      <c r="G160" s="114"/>
      <c r="H160" s="114"/>
      <c r="I160" s="94"/>
      <c r="J160" s="94"/>
      <c r="K160" s="94"/>
    </row>
    <row r="161" spans="2:11">
      <c r="B161" s="94"/>
      <c r="C161" s="94"/>
      <c r="D161" s="114"/>
      <c r="E161" s="114"/>
      <c r="F161" s="114"/>
      <c r="G161" s="114"/>
      <c r="H161" s="114"/>
      <c r="I161" s="94"/>
      <c r="J161" s="94"/>
      <c r="K161" s="94"/>
    </row>
    <row r="162" spans="2:11">
      <c r="B162" s="94"/>
      <c r="C162" s="94"/>
      <c r="D162" s="114"/>
      <c r="E162" s="114"/>
      <c r="F162" s="114"/>
      <c r="G162" s="114"/>
      <c r="H162" s="114"/>
      <c r="I162" s="94"/>
      <c r="J162" s="94"/>
      <c r="K162" s="94"/>
    </row>
    <row r="163" spans="2:11">
      <c r="B163" s="94"/>
      <c r="C163" s="94"/>
      <c r="D163" s="114"/>
      <c r="E163" s="114"/>
      <c r="F163" s="114"/>
      <c r="G163" s="114"/>
      <c r="H163" s="114"/>
      <c r="I163" s="94"/>
      <c r="J163" s="94"/>
      <c r="K163" s="94"/>
    </row>
    <row r="164" spans="2:11">
      <c r="B164" s="94"/>
      <c r="C164" s="94"/>
      <c r="D164" s="114"/>
      <c r="E164" s="114"/>
      <c r="F164" s="114"/>
      <c r="G164" s="114"/>
      <c r="H164" s="114"/>
      <c r="I164" s="94"/>
      <c r="J164" s="94"/>
      <c r="K164" s="94"/>
    </row>
    <row r="165" spans="2:11">
      <c r="B165" s="94"/>
      <c r="C165" s="94"/>
      <c r="D165" s="114"/>
      <c r="E165" s="114"/>
      <c r="F165" s="114"/>
      <c r="G165" s="114"/>
      <c r="H165" s="114"/>
      <c r="I165" s="94"/>
      <c r="J165" s="94"/>
      <c r="K165" s="94"/>
    </row>
    <row r="166" spans="2:11">
      <c r="B166" s="94"/>
      <c r="C166" s="94"/>
      <c r="D166" s="114"/>
      <c r="E166" s="114"/>
      <c r="F166" s="114"/>
      <c r="G166" s="114"/>
      <c r="H166" s="114"/>
      <c r="I166" s="94"/>
      <c r="J166" s="94"/>
      <c r="K166" s="94"/>
    </row>
    <row r="167" spans="2:11">
      <c r="B167" s="94"/>
      <c r="C167" s="94"/>
      <c r="D167" s="114"/>
      <c r="E167" s="114"/>
      <c r="F167" s="114"/>
      <c r="G167" s="114"/>
      <c r="H167" s="114"/>
      <c r="I167" s="94"/>
      <c r="J167" s="94"/>
      <c r="K167" s="94"/>
    </row>
    <row r="168" spans="2:11">
      <c r="B168" s="94"/>
      <c r="C168" s="94"/>
      <c r="D168" s="114"/>
      <c r="E168" s="114"/>
      <c r="F168" s="114"/>
      <c r="G168" s="114"/>
      <c r="H168" s="114"/>
      <c r="I168" s="94"/>
      <c r="J168" s="94"/>
      <c r="K168" s="94"/>
    </row>
    <row r="169" spans="2:11">
      <c r="B169" s="94"/>
      <c r="C169" s="94"/>
      <c r="D169" s="114"/>
      <c r="E169" s="114"/>
      <c r="F169" s="114"/>
      <c r="G169" s="114"/>
      <c r="H169" s="114"/>
      <c r="I169" s="94"/>
      <c r="J169" s="94"/>
      <c r="K169" s="94"/>
    </row>
    <row r="170" spans="2:11">
      <c r="B170" s="94"/>
      <c r="C170" s="94"/>
      <c r="D170" s="114"/>
      <c r="E170" s="114"/>
      <c r="F170" s="114"/>
      <c r="G170" s="114"/>
      <c r="H170" s="114"/>
      <c r="I170" s="94"/>
      <c r="J170" s="94"/>
      <c r="K170" s="94"/>
    </row>
    <row r="171" spans="2:11">
      <c r="B171" s="94"/>
      <c r="C171" s="94"/>
      <c r="D171" s="114"/>
      <c r="E171" s="114"/>
      <c r="F171" s="114"/>
      <c r="G171" s="114"/>
      <c r="H171" s="114"/>
      <c r="I171" s="94"/>
      <c r="J171" s="94"/>
      <c r="K171" s="94"/>
    </row>
    <row r="172" spans="2:11">
      <c r="B172" s="94"/>
      <c r="C172" s="94"/>
      <c r="D172" s="114"/>
      <c r="E172" s="114"/>
      <c r="F172" s="114"/>
      <c r="G172" s="114"/>
      <c r="H172" s="114"/>
      <c r="I172" s="94"/>
      <c r="J172" s="94"/>
      <c r="K172" s="94"/>
    </row>
    <row r="173" spans="2:11">
      <c r="B173" s="94"/>
      <c r="C173" s="94"/>
      <c r="D173" s="114"/>
      <c r="E173" s="114"/>
      <c r="F173" s="114"/>
      <c r="G173" s="114"/>
      <c r="H173" s="114"/>
      <c r="I173" s="94"/>
      <c r="J173" s="94"/>
      <c r="K173" s="94"/>
    </row>
    <row r="174" spans="2:11">
      <c r="B174" s="94"/>
      <c r="C174" s="94"/>
      <c r="D174" s="114"/>
      <c r="E174" s="114"/>
      <c r="F174" s="114"/>
      <c r="G174" s="114"/>
      <c r="H174" s="114"/>
      <c r="I174" s="94"/>
      <c r="J174" s="94"/>
      <c r="K174" s="94"/>
    </row>
    <row r="175" spans="2:11">
      <c r="B175" s="94"/>
      <c r="C175" s="94"/>
      <c r="D175" s="114"/>
      <c r="E175" s="114"/>
      <c r="F175" s="114"/>
      <c r="G175" s="114"/>
      <c r="H175" s="114"/>
      <c r="I175" s="94"/>
      <c r="J175" s="94"/>
      <c r="K175" s="94"/>
    </row>
    <row r="176" spans="2:11">
      <c r="B176" s="94"/>
      <c r="C176" s="94"/>
      <c r="D176" s="114"/>
      <c r="E176" s="114"/>
      <c r="F176" s="114"/>
      <c r="G176" s="114"/>
      <c r="H176" s="114"/>
      <c r="I176" s="94"/>
      <c r="J176" s="94"/>
      <c r="K176" s="94"/>
    </row>
    <row r="177" spans="2:11">
      <c r="B177" s="94"/>
      <c r="C177" s="94"/>
      <c r="D177" s="114"/>
      <c r="E177" s="114"/>
      <c r="F177" s="114"/>
      <c r="G177" s="114"/>
      <c r="H177" s="114"/>
      <c r="I177" s="94"/>
      <c r="J177" s="94"/>
      <c r="K177" s="94"/>
    </row>
    <row r="178" spans="2:11">
      <c r="B178" s="94"/>
      <c r="C178" s="94"/>
      <c r="D178" s="114"/>
      <c r="E178" s="114"/>
      <c r="F178" s="114"/>
      <c r="G178" s="114"/>
      <c r="H178" s="114"/>
      <c r="I178" s="94"/>
      <c r="J178" s="94"/>
      <c r="K178" s="94"/>
    </row>
    <row r="179" spans="2:11">
      <c r="B179" s="94"/>
      <c r="C179" s="94"/>
      <c r="D179" s="114"/>
      <c r="E179" s="114"/>
      <c r="F179" s="114"/>
      <c r="G179" s="114"/>
      <c r="H179" s="114"/>
      <c r="I179" s="94"/>
      <c r="J179" s="94"/>
      <c r="K179" s="94"/>
    </row>
    <row r="180" spans="2:11">
      <c r="B180" s="94"/>
      <c r="C180" s="94"/>
      <c r="D180" s="114"/>
      <c r="E180" s="114"/>
      <c r="F180" s="114"/>
      <c r="G180" s="114"/>
      <c r="H180" s="114"/>
      <c r="I180" s="94"/>
      <c r="J180" s="94"/>
      <c r="K180" s="94"/>
    </row>
    <row r="181" spans="2:11">
      <c r="B181" s="94"/>
      <c r="C181" s="94"/>
      <c r="D181" s="114"/>
      <c r="E181" s="114"/>
      <c r="F181" s="114"/>
      <c r="G181" s="114"/>
      <c r="H181" s="114"/>
      <c r="I181" s="94"/>
      <c r="J181" s="94"/>
      <c r="K181" s="94"/>
    </row>
    <row r="182" spans="2:11">
      <c r="B182" s="94"/>
      <c r="C182" s="94"/>
      <c r="D182" s="114"/>
      <c r="E182" s="114"/>
      <c r="F182" s="114"/>
      <c r="G182" s="114"/>
      <c r="H182" s="114"/>
      <c r="I182" s="94"/>
      <c r="J182" s="94"/>
      <c r="K182" s="94"/>
    </row>
    <row r="183" spans="2:11">
      <c r="B183" s="94"/>
      <c r="C183" s="94"/>
      <c r="D183" s="114"/>
      <c r="E183" s="114"/>
      <c r="F183" s="114"/>
      <c r="G183" s="114"/>
      <c r="H183" s="114"/>
      <c r="I183" s="94"/>
      <c r="J183" s="94"/>
      <c r="K183" s="94"/>
    </row>
    <row r="184" spans="2:11">
      <c r="B184" s="94"/>
      <c r="C184" s="94"/>
      <c r="D184" s="114"/>
      <c r="E184" s="114"/>
      <c r="F184" s="114"/>
      <c r="G184" s="114"/>
      <c r="H184" s="114"/>
      <c r="I184" s="94"/>
      <c r="J184" s="94"/>
      <c r="K184" s="94"/>
    </row>
    <row r="185" spans="2:11">
      <c r="B185" s="94"/>
      <c r="C185" s="94"/>
      <c r="D185" s="114"/>
      <c r="E185" s="114"/>
      <c r="F185" s="114"/>
      <c r="G185" s="114"/>
      <c r="H185" s="114"/>
      <c r="I185" s="94"/>
      <c r="J185" s="94"/>
      <c r="K185" s="94"/>
    </row>
    <row r="186" spans="2:11">
      <c r="B186" s="94"/>
      <c r="C186" s="94"/>
      <c r="D186" s="114"/>
      <c r="E186" s="114"/>
      <c r="F186" s="114"/>
      <c r="G186" s="114"/>
      <c r="H186" s="114"/>
      <c r="I186" s="94"/>
      <c r="J186" s="94"/>
      <c r="K186" s="94"/>
    </row>
    <row r="187" spans="2:11">
      <c r="B187" s="94"/>
      <c r="C187" s="94"/>
      <c r="D187" s="114"/>
      <c r="E187" s="114"/>
      <c r="F187" s="114"/>
      <c r="G187" s="114"/>
      <c r="H187" s="114"/>
      <c r="I187" s="94"/>
      <c r="J187" s="94"/>
      <c r="K187" s="94"/>
    </row>
    <row r="188" spans="2:11">
      <c r="B188" s="94"/>
      <c r="C188" s="94"/>
      <c r="D188" s="114"/>
      <c r="E188" s="114"/>
      <c r="F188" s="114"/>
      <c r="G188" s="114"/>
      <c r="H188" s="114"/>
      <c r="I188" s="94"/>
      <c r="J188" s="94"/>
      <c r="K188" s="94"/>
    </row>
    <row r="189" spans="2:11">
      <c r="B189" s="94"/>
      <c r="C189" s="94"/>
      <c r="D189" s="114"/>
      <c r="E189" s="114"/>
      <c r="F189" s="114"/>
      <c r="G189" s="114"/>
      <c r="H189" s="114"/>
      <c r="I189" s="94"/>
      <c r="J189" s="94"/>
      <c r="K189" s="94"/>
    </row>
    <row r="190" spans="2:11">
      <c r="B190" s="94"/>
      <c r="C190" s="94"/>
      <c r="D190" s="114"/>
      <c r="E190" s="114"/>
      <c r="F190" s="114"/>
      <c r="G190" s="114"/>
      <c r="H190" s="114"/>
      <c r="I190" s="94"/>
      <c r="J190" s="94"/>
      <c r="K190" s="94"/>
    </row>
    <row r="191" spans="2:11">
      <c r="B191" s="94"/>
      <c r="C191" s="94"/>
      <c r="D191" s="114"/>
      <c r="E191" s="114"/>
      <c r="F191" s="114"/>
      <c r="G191" s="114"/>
      <c r="H191" s="114"/>
      <c r="I191" s="94"/>
      <c r="J191" s="94"/>
      <c r="K191" s="94"/>
    </row>
    <row r="192" spans="2:11">
      <c r="B192" s="94"/>
      <c r="C192" s="94"/>
      <c r="D192" s="114"/>
      <c r="E192" s="114"/>
      <c r="F192" s="114"/>
      <c r="G192" s="114"/>
      <c r="H192" s="114"/>
      <c r="I192" s="94"/>
      <c r="J192" s="94"/>
      <c r="K192" s="94"/>
    </row>
    <row r="193" spans="2:11">
      <c r="B193" s="94"/>
      <c r="C193" s="94"/>
      <c r="D193" s="114"/>
      <c r="E193" s="114"/>
      <c r="F193" s="114"/>
      <c r="G193" s="114"/>
      <c r="H193" s="114"/>
      <c r="I193" s="94"/>
      <c r="J193" s="94"/>
      <c r="K193" s="94"/>
    </row>
    <row r="194" spans="2:11">
      <c r="B194" s="94"/>
      <c r="C194" s="94"/>
      <c r="D194" s="114"/>
      <c r="E194" s="114"/>
      <c r="F194" s="114"/>
      <c r="G194" s="114"/>
      <c r="H194" s="114"/>
      <c r="I194" s="94"/>
      <c r="J194" s="94"/>
      <c r="K194" s="94"/>
    </row>
    <row r="195" spans="2:11">
      <c r="B195" s="94"/>
      <c r="C195" s="94"/>
      <c r="D195" s="114"/>
      <c r="E195" s="114"/>
      <c r="F195" s="114"/>
      <c r="G195" s="114"/>
      <c r="H195" s="114"/>
      <c r="I195" s="94"/>
      <c r="J195" s="94"/>
      <c r="K195" s="94"/>
    </row>
    <row r="196" spans="2:11">
      <c r="B196" s="94"/>
      <c r="C196" s="94"/>
      <c r="D196" s="114"/>
      <c r="E196" s="114"/>
      <c r="F196" s="114"/>
      <c r="G196" s="114"/>
      <c r="H196" s="114"/>
      <c r="I196" s="94"/>
      <c r="J196" s="94"/>
      <c r="K196" s="94"/>
    </row>
    <row r="197" spans="2:11">
      <c r="B197" s="94"/>
      <c r="C197" s="94"/>
      <c r="D197" s="114"/>
      <c r="E197" s="114"/>
      <c r="F197" s="114"/>
      <c r="G197" s="114"/>
      <c r="H197" s="114"/>
      <c r="I197" s="94"/>
      <c r="J197" s="94"/>
      <c r="K197" s="94"/>
    </row>
    <row r="198" spans="2:11">
      <c r="B198" s="94"/>
      <c r="C198" s="94"/>
      <c r="D198" s="114"/>
      <c r="E198" s="114"/>
      <c r="F198" s="114"/>
      <c r="G198" s="114"/>
      <c r="H198" s="114"/>
      <c r="I198" s="94"/>
      <c r="J198" s="94"/>
      <c r="K198" s="94"/>
    </row>
    <row r="199" spans="2:11">
      <c r="B199" s="94"/>
      <c r="C199" s="94"/>
      <c r="D199" s="114"/>
      <c r="E199" s="114"/>
      <c r="F199" s="114"/>
      <c r="G199" s="114"/>
      <c r="H199" s="114"/>
      <c r="I199" s="94"/>
      <c r="J199" s="94"/>
      <c r="K199" s="94"/>
    </row>
    <row r="200" spans="2:11">
      <c r="B200" s="94"/>
      <c r="C200" s="94"/>
      <c r="D200" s="114"/>
      <c r="E200" s="114"/>
      <c r="F200" s="114"/>
      <c r="G200" s="114"/>
      <c r="H200" s="114"/>
      <c r="I200" s="94"/>
      <c r="J200" s="94"/>
      <c r="K200" s="94"/>
    </row>
    <row r="201" spans="2:11">
      <c r="B201" s="94"/>
      <c r="C201" s="94"/>
      <c r="D201" s="114"/>
      <c r="E201" s="114"/>
      <c r="F201" s="114"/>
      <c r="G201" s="114"/>
      <c r="H201" s="114"/>
      <c r="I201" s="94"/>
      <c r="J201" s="94"/>
      <c r="K201" s="94"/>
    </row>
    <row r="202" spans="2:11">
      <c r="B202" s="94"/>
      <c r="C202" s="94"/>
      <c r="D202" s="114"/>
      <c r="E202" s="114"/>
      <c r="F202" s="114"/>
      <c r="G202" s="114"/>
      <c r="H202" s="114"/>
      <c r="I202" s="94"/>
      <c r="J202" s="94"/>
      <c r="K202" s="94"/>
    </row>
    <row r="203" spans="2:11">
      <c r="B203" s="94"/>
      <c r="C203" s="94"/>
      <c r="D203" s="114"/>
      <c r="E203" s="114"/>
      <c r="F203" s="114"/>
      <c r="G203" s="114"/>
      <c r="H203" s="114"/>
      <c r="I203" s="94"/>
      <c r="J203" s="94"/>
      <c r="K203" s="94"/>
    </row>
    <row r="204" spans="2:11">
      <c r="B204" s="94"/>
      <c r="C204" s="94"/>
      <c r="D204" s="114"/>
      <c r="E204" s="114"/>
      <c r="F204" s="114"/>
      <c r="G204" s="114"/>
      <c r="H204" s="114"/>
      <c r="I204" s="94"/>
      <c r="J204" s="94"/>
      <c r="K204" s="94"/>
    </row>
    <row r="205" spans="2:11">
      <c r="B205" s="94"/>
      <c r="C205" s="94"/>
      <c r="D205" s="114"/>
      <c r="E205" s="114"/>
      <c r="F205" s="114"/>
      <c r="G205" s="114"/>
      <c r="H205" s="114"/>
      <c r="I205" s="94"/>
      <c r="J205" s="94"/>
      <c r="K205" s="94"/>
    </row>
    <row r="206" spans="2:11">
      <c r="B206" s="94"/>
      <c r="C206" s="94"/>
      <c r="D206" s="114"/>
      <c r="E206" s="114"/>
      <c r="F206" s="114"/>
      <c r="G206" s="114"/>
      <c r="H206" s="114"/>
      <c r="I206" s="94"/>
      <c r="J206" s="94"/>
      <c r="K206" s="94"/>
    </row>
    <row r="207" spans="2:11">
      <c r="B207" s="94"/>
      <c r="C207" s="94"/>
      <c r="D207" s="114"/>
      <c r="E207" s="114"/>
      <c r="F207" s="114"/>
      <c r="G207" s="114"/>
      <c r="H207" s="114"/>
      <c r="I207" s="94"/>
      <c r="J207" s="94"/>
      <c r="K207" s="94"/>
    </row>
    <row r="208" spans="2:11">
      <c r="B208" s="94"/>
      <c r="C208" s="94"/>
      <c r="D208" s="114"/>
      <c r="E208" s="114"/>
      <c r="F208" s="114"/>
      <c r="G208" s="114"/>
      <c r="H208" s="114"/>
      <c r="I208" s="94"/>
      <c r="J208" s="94"/>
      <c r="K208" s="94"/>
    </row>
    <row r="209" spans="2:11">
      <c r="B209" s="94"/>
      <c r="C209" s="94"/>
      <c r="D209" s="114"/>
      <c r="E209" s="114"/>
      <c r="F209" s="114"/>
      <c r="G209" s="114"/>
      <c r="H209" s="114"/>
      <c r="I209" s="94"/>
      <c r="J209" s="94"/>
      <c r="K209" s="94"/>
    </row>
    <row r="210" spans="2:11">
      <c r="B210" s="94"/>
      <c r="C210" s="94"/>
      <c r="D210" s="114"/>
      <c r="E210" s="114"/>
      <c r="F210" s="114"/>
      <c r="G210" s="114"/>
      <c r="H210" s="114"/>
      <c r="I210" s="94"/>
      <c r="J210" s="94"/>
      <c r="K210" s="94"/>
    </row>
    <row r="211" spans="2:11">
      <c r="B211" s="94"/>
      <c r="C211" s="94"/>
      <c r="D211" s="114"/>
      <c r="E211" s="114"/>
      <c r="F211" s="114"/>
      <c r="G211" s="114"/>
      <c r="H211" s="114"/>
      <c r="I211" s="94"/>
      <c r="J211" s="94"/>
      <c r="K211" s="94"/>
    </row>
    <row r="212" spans="2:11">
      <c r="B212" s="94"/>
      <c r="C212" s="94"/>
      <c r="D212" s="114"/>
      <c r="E212" s="114"/>
      <c r="F212" s="114"/>
      <c r="G212" s="114"/>
      <c r="H212" s="114"/>
      <c r="I212" s="94"/>
      <c r="J212" s="94"/>
      <c r="K212" s="94"/>
    </row>
    <row r="213" spans="2:11">
      <c r="B213" s="94"/>
      <c r="C213" s="94"/>
      <c r="D213" s="114"/>
      <c r="E213" s="114"/>
      <c r="F213" s="114"/>
      <c r="G213" s="114"/>
      <c r="H213" s="114"/>
      <c r="I213" s="94"/>
      <c r="J213" s="94"/>
      <c r="K213" s="94"/>
    </row>
    <row r="214" spans="2:11">
      <c r="B214" s="94"/>
      <c r="C214" s="94"/>
      <c r="D214" s="114"/>
      <c r="E214" s="114"/>
      <c r="F214" s="114"/>
      <c r="G214" s="114"/>
      <c r="H214" s="114"/>
      <c r="I214" s="94"/>
      <c r="J214" s="94"/>
      <c r="K214" s="94"/>
    </row>
    <row r="215" spans="2:11">
      <c r="B215" s="94"/>
      <c r="C215" s="94"/>
      <c r="D215" s="114"/>
      <c r="E215" s="114"/>
      <c r="F215" s="114"/>
      <c r="G215" s="114"/>
      <c r="H215" s="114"/>
      <c r="I215" s="94"/>
      <c r="J215" s="94"/>
      <c r="K215" s="94"/>
    </row>
    <row r="216" spans="2:11">
      <c r="B216" s="94"/>
      <c r="C216" s="94"/>
      <c r="D216" s="114"/>
      <c r="E216" s="114"/>
      <c r="F216" s="114"/>
      <c r="G216" s="114"/>
      <c r="H216" s="114"/>
      <c r="I216" s="94"/>
      <c r="J216" s="94"/>
      <c r="K216" s="94"/>
    </row>
    <row r="217" spans="2:11">
      <c r="B217" s="94"/>
      <c r="C217" s="94"/>
      <c r="D217" s="114"/>
      <c r="E217" s="114"/>
      <c r="F217" s="114"/>
      <c r="G217" s="114"/>
      <c r="H217" s="114"/>
      <c r="I217" s="94"/>
      <c r="J217" s="94"/>
      <c r="K217" s="94"/>
    </row>
    <row r="218" spans="2:11">
      <c r="B218" s="94"/>
      <c r="C218" s="94"/>
      <c r="D218" s="114"/>
      <c r="E218" s="114"/>
      <c r="F218" s="114"/>
      <c r="G218" s="114"/>
      <c r="H218" s="114"/>
      <c r="I218" s="94"/>
      <c r="J218" s="94"/>
      <c r="K218" s="94"/>
    </row>
    <row r="219" spans="2:11">
      <c r="B219" s="94"/>
      <c r="C219" s="94"/>
      <c r="D219" s="114"/>
      <c r="E219" s="114"/>
      <c r="F219" s="114"/>
      <c r="G219" s="114"/>
      <c r="H219" s="114"/>
      <c r="I219" s="94"/>
      <c r="J219" s="94"/>
      <c r="K219" s="94"/>
    </row>
    <row r="220" spans="2:11">
      <c r="B220" s="94"/>
      <c r="C220" s="94"/>
      <c r="D220" s="114"/>
      <c r="E220" s="114"/>
      <c r="F220" s="114"/>
      <c r="G220" s="114"/>
      <c r="H220" s="114"/>
      <c r="I220" s="94"/>
      <c r="J220" s="94"/>
      <c r="K220" s="94"/>
    </row>
    <row r="221" spans="2:11">
      <c r="B221" s="94"/>
      <c r="C221" s="94"/>
      <c r="D221" s="114"/>
      <c r="E221" s="114"/>
      <c r="F221" s="114"/>
      <c r="G221" s="114"/>
      <c r="H221" s="114"/>
      <c r="I221" s="94"/>
      <c r="J221" s="94"/>
      <c r="K221" s="94"/>
    </row>
    <row r="222" spans="2:11">
      <c r="B222" s="94"/>
      <c r="C222" s="94"/>
      <c r="D222" s="114"/>
      <c r="E222" s="114"/>
      <c r="F222" s="114"/>
      <c r="G222" s="114"/>
      <c r="H222" s="114"/>
      <c r="I222" s="94"/>
      <c r="J222" s="94"/>
      <c r="K222" s="94"/>
    </row>
    <row r="223" spans="2:11">
      <c r="B223" s="94"/>
      <c r="C223" s="94"/>
      <c r="D223" s="114"/>
      <c r="E223" s="114"/>
      <c r="F223" s="114"/>
      <c r="G223" s="114"/>
      <c r="H223" s="114"/>
      <c r="I223" s="94"/>
      <c r="J223" s="94"/>
      <c r="K223" s="94"/>
    </row>
    <row r="224" spans="2:11">
      <c r="B224" s="94"/>
      <c r="C224" s="94"/>
      <c r="D224" s="114"/>
      <c r="E224" s="114"/>
      <c r="F224" s="114"/>
      <c r="G224" s="114"/>
      <c r="H224" s="114"/>
      <c r="I224" s="94"/>
      <c r="J224" s="94"/>
      <c r="K224" s="94"/>
    </row>
    <row r="225" spans="2:11">
      <c r="B225" s="94"/>
      <c r="C225" s="94"/>
      <c r="D225" s="114"/>
      <c r="E225" s="114"/>
      <c r="F225" s="114"/>
      <c r="G225" s="114"/>
      <c r="H225" s="114"/>
      <c r="I225" s="94"/>
      <c r="J225" s="94"/>
      <c r="K225" s="94"/>
    </row>
    <row r="226" spans="2:11">
      <c r="B226" s="94"/>
      <c r="C226" s="94"/>
      <c r="D226" s="114"/>
      <c r="E226" s="114"/>
      <c r="F226" s="114"/>
      <c r="G226" s="114"/>
      <c r="H226" s="114"/>
      <c r="I226" s="94"/>
      <c r="J226" s="94"/>
      <c r="K226" s="94"/>
    </row>
    <row r="227" spans="2:11">
      <c r="B227" s="94"/>
      <c r="C227" s="94"/>
      <c r="D227" s="114"/>
      <c r="E227" s="114"/>
      <c r="F227" s="114"/>
      <c r="G227" s="114"/>
      <c r="H227" s="114"/>
      <c r="I227" s="94"/>
      <c r="J227" s="94"/>
      <c r="K227" s="94"/>
    </row>
    <row r="228" spans="2:11">
      <c r="B228" s="94"/>
      <c r="C228" s="94"/>
      <c r="D228" s="114"/>
      <c r="E228" s="114"/>
      <c r="F228" s="114"/>
      <c r="G228" s="114"/>
      <c r="H228" s="114"/>
      <c r="I228" s="94"/>
      <c r="J228" s="94"/>
      <c r="K228" s="94"/>
    </row>
    <row r="229" spans="2:11">
      <c r="B229" s="94"/>
      <c r="C229" s="94"/>
      <c r="D229" s="114"/>
      <c r="E229" s="114"/>
      <c r="F229" s="114"/>
      <c r="G229" s="114"/>
      <c r="H229" s="114"/>
      <c r="I229" s="94"/>
      <c r="J229" s="94"/>
      <c r="K229" s="94"/>
    </row>
    <row r="230" spans="2:11">
      <c r="B230" s="94"/>
      <c r="C230" s="94"/>
      <c r="D230" s="114"/>
      <c r="E230" s="114"/>
      <c r="F230" s="114"/>
      <c r="G230" s="114"/>
      <c r="H230" s="114"/>
      <c r="I230" s="94"/>
      <c r="J230" s="94"/>
      <c r="K230" s="94"/>
    </row>
    <row r="231" spans="2:11">
      <c r="B231" s="94"/>
      <c r="C231" s="94"/>
      <c r="D231" s="114"/>
      <c r="E231" s="114"/>
      <c r="F231" s="114"/>
      <c r="G231" s="114"/>
      <c r="H231" s="114"/>
      <c r="I231" s="94"/>
      <c r="J231" s="94"/>
      <c r="K231" s="94"/>
    </row>
    <row r="232" spans="2:11">
      <c r="B232" s="94"/>
      <c r="C232" s="94"/>
      <c r="D232" s="114"/>
      <c r="E232" s="114"/>
      <c r="F232" s="114"/>
      <c r="G232" s="114"/>
      <c r="H232" s="114"/>
      <c r="I232" s="94"/>
      <c r="J232" s="94"/>
      <c r="K232" s="94"/>
    </row>
    <row r="233" spans="2:11">
      <c r="B233" s="94"/>
      <c r="C233" s="94"/>
      <c r="D233" s="114"/>
      <c r="E233" s="114"/>
      <c r="F233" s="114"/>
      <c r="G233" s="114"/>
      <c r="H233" s="114"/>
      <c r="I233" s="94"/>
      <c r="J233" s="94"/>
      <c r="K233" s="94"/>
    </row>
    <row r="234" spans="2:11">
      <c r="B234" s="94"/>
      <c r="C234" s="94"/>
      <c r="D234" s="114"/>
      <c r="E234" s="114"/>
      <c r="F234" s="114"/>
      <c r="G234" s="114"/>
      <c r="H234" s="114"/>
      <c r="I234" s="94"/>
      <c r="J234" s="94"/>
      <c r="K234" s="94"/>
    </row>
    <row r="235" spans="2:11">
      <c r="B235" s="94"/>
      <c r="C235" s="94"/>
      <c r="D235" s="114"/>
      <c r="E235" s="114"/>
      <c r="F235" s="114"/>
      <c r="G235" s="114"/>
      <c r="H235" s="114"/>
      <c r="I235" s="94"/>
      <c r="J235" s="94"/>
      <c r="K235" s="94"/>
    </row>
    <row r="236" spans="2:11">
      <c r="B236" s="94"/>
      <c r="C236" s="94"/>
      <c r="D236" s="114"/>
      <c r="E236" s="114"/>
      <c r="F236" s="114"/>
      <c r="G236" s="114"/>
      <c r="H236" s="114"/>
      <c r="I236" s="94"/>
      <c r="J236" s="94"/>
      <c r="K236" s="94"/>
    </row>
    <row r="237" spans="2:11">
      <c r="B237" s="94"/>
      <c r="C237" s="94"/>
      <c r="D237" s="114"/>
      <c r="E237" s="114"/>
      <c r="F237" s="114"/>
      <c r="G237" s="114"/>
      <c r="H237" s="114"/>
      <c r="I237" s="94"/>
      <c r="J237" s="94"/>
      <c r="K237" s="94"/>
    </row>
    <row r="238" spans="2:11">
      <c r="B238" s="94"/>
      <c r="C238" s="94"/>
      <c r="D238" s="114"/>
      <c r="E238" s="114"/>
      <c r="F238" s="114"/>
      <c r="G238" s="114"/>
      <c r="H238" s="114"/>
      <c r="I238" s="94"/>
      <c r="J238" s="94"/>
      <c r="K238" s="94"/>
    </row>
    <row r="239" spans="2:11">
      <c r="B239" s="94"/>
      <c r="C239" s="94"/>
      <c r="D239" s="114"/>
      <c r="E239" s="114"/>
      <c r="F239" s="114"/>
      <c r="G239" s="114"/>
      <c r="H239" s="114"/>
      <c r="I239" s="94"/>
      <c r="J239" s="94"/>
      <c r="K239" s="94"/>
    </row>
    <row r="240" spans="2:11">
      <c r="B240" s="94"/>
      <c r="C240" s="94"/>
      <c r="D240" s="114"/>
      <c r="E240" s="114"/>
      <c r="F240" s="114"/>
      <c r="G240" s="114"/>
      <c r="H240" s="114"/>
      <c r="I240" s="94"/>
      <c r="J240" s="94"/>
      <c r="K240" s="94"/>
    </row>
    <row r="241" spans="2:11">
      <c r="B241" s="94"/>
      <c r="C241" s="94"/>
      <c r="D241" s="114"/>
      <c r="E241" s="114"/>
      <c r="F241" s="114"/>
      <c r="G241" s="114"/>
      <c r="H241" s="114"/>
      <c r="I241" s="94"/>
      <c r="J241" s="94"/>
      <c r="K241" s="94"/>
    </row>
    <row r="242" spans="2:11">
      <c r="B242" s="94"/>
      <c r="C242" s="94"/>
      <c r="D242" s="114"/>
      <c r="E242" s="114"/>
      <c r="F242" s="114"/>
      <c r="G242" s="114"/>
      <c r="H242" s="114"/>
      <c r="I242" s="94"/>
      <c r="J242" s="94"/>
      <c r="K242" s="94"/>
    </row>
    <row r="243" spans="2:11">
      <c r="B243" s="94"/>
      <c r="C243" s="94"/>
      <c r="D243" s="114"/>
      <c r="E243" s="114"/>
      <c r="F243" s="114"/>
      <c r="G243" s="114"/>
      <c r="H243" s="114"/>
      <c r="I243" s="94"/>
      <c r="J243" s="94"/>
      <c r="K243" s="94"/>
    </row>
    <row r="244" spans="2:11">
      <c r="B244" s="94"/>
      <c r="C244" s="94"/>
      <c r="D244" s="114"/>
      <c r="E244" s="114"/>
      <c r="F244" s="114"/>
      <c r="G244" s="114"/>
      <c r="H244" s="114"/>
      <c r="I244" s="94"/>
      <c r="J244" s="94"/>
      <c r="K244" s="94"/>
    </row>
    <row r="245" spans="2:11">
      <c r="B245" s="94"/>
      <c r="C245" s="94"/>
      <c r="D245" s="114"/>
      <c r="E245" s="114"/>
      <c r="F245" s="114"/>
      <c r="G245" s="114"/>
      <c r="H245" s="114"/>
      <c r="I245" s="94"/>
      <c r="J245" s="94"/>
      <c r="K245" s="94"/>
    </row>
    <row r="246" spans="2:11">
      <c r="B246" s="94"/>
      <c r="C246" s="94"/>
      <c r="D246" s="114"/>
      <c r="E246" s="114"/>
      <c r="F246" s="114"/>
      <c r="G246" s="114"/>
      <c r="H246" s="114"/>
      <c r="I246" s="94"/>
      <c r="J246" s="94"/>
      <c r="K246" s="94"/>
    </row>
    <row r="247" spans="2:11">
      <c r="B247" s="94"/>
      <c r="C247" s="94"/>
      <c r="D247" s="114"/>
      <c r="E247" s="114"/>
      <c r="F247" s="114"/>
      <c r="G247" s="114"/>
      <c r="H247" s="114"/>
      <c r="I247" s="94"/>
      <c r="J247" s="94"/>
      <c r="K247" s="94"/>
    </row>
    <row r="248" spans="2:11">
      <c r="B248" s="94"/>
      <c r="C248" s="94"/>
      <c r="D248" s="114"/>
      <c r="E248" s="114"/>
      <c r="F248" s="114"/>
      <c r="G248" s="114"/>
      <c r="H248" s="114"/>
      <c r="I248" s="94"/>
      <c r="J248" s="94"/>
      <c r="K248" s="94"/>
    </row>
    <row r="249" spans="2:11">
      <c r="B249" s="94"/>
      <c r="C249" s="94"/>
      <c r="D249" s="114"/>
      <c r="E249" s="114"/>
      <c r="F249" s="114"/>
      <c r="G249" s="114"/>
      <c r="H249" s="114"/>
      <c r="I249" s="94"/>
      <c r="J249" s="94"/>
      <c r="K249" s="94"/>
    </row>
    <row r="250" spans="2:11">
      <c r="B250" s="94"/>
      <c r="C250" s="94"/>
      <c r="D250" s="114"/>
      <c r="E250" s="114"/>
      <c r="F250" s="114"/>
      <c r="G250" s="114"/>
      <c r="H250" s="114"/>
      <c r="I250" s="94"/>
      <c r="J250" s="94"/>
      <c r="K250" s="94"/>
    </row>
    <row r="251" spans="2:11">
      <c r="B251" s="94"/>
      <c r="C251" s="94"/>
      <c r="D251" s="114"/>
      <c r="E251" s="114"/>
      <c r="F251" s="114"/>
      <c r="G251" s="114"/>
      <c r="H251" s="114"/>
      <c r="I251" s="94"/>
      <c r="J251" s="94"/>
      <c r="K251" s="94"/>
    </row>
    <row r="252" spans="2:11">
      <c r="B252" s="94"/>
      <c r="C252" s="94"/>
      <c r="D252" s="114"/>
      <c r="E252" s="114"/>
      <c r="F252" s="114"/>
      <c r="G252" s="114"/>
      <c r="H252" s="114"/>
      <c r="I252" s="94"/>
      <c r="J252" s="94"/>
      <c r="K252" s="94"/>
    </row>
    <row r="253" spans="2:11">
      <c r="B253" s="94"/>
      <c r="C253" s="94"/>
      <c r="D253" s="114"/>
      <c r="E253" s="114"/>
      <c r="F253" s="114"/>
      <c r="G253" s="114"/>
      <c r="H253" s="114"/>
      <c r="I253" s="94"/>
      <c r="J253" s="94"/>
      <c r="K253" s="94"/>
    </row>
    <row r="254" spans="2:11">
      <c r="B254" s="94"/>
      <c r="C254" s="94"/>
      <c r="D254" s="114"/>
      <c r="E254" s="114"/>
      <c r="F254" s="114"/>
      <c r="G254" s="114"/>
      <c r="H254" s="114"/>
      <c r="I254" s="94"/>
      <c r="J254" s="94"/>
      <c r="K254" s="94"/>
    </row>
    <row r="255" spans="2:11">
      <c r="B255" s="94"/>
      <c r="C255" s="94"/>
      <c r="D255" s="114"/>
      <c r="E255" s="114"/>
      <c r="F255" s="114"/>
      <c r="G255" s="114"/>
      <c r="H255" s="114"/>
      <c r="I255" s="94"/>
      <c r="J255" s="94"/>
      <c r="K255" s="94"/>
    </row>
    <row r="256" spans="2:11">
      <c r="B256" s="94"/>
      <c r="C256" s="94"/>
      <c r="D256" s="114"/>
      <c r="E256" s="114"/>
      <c r="F256" s="114"/>
      <c r="G256" s="114"/>
      <c r="H256" s="114"/>
      <c r="I256" s="94"/>
      <c r="J256" s="94"/>
      <c r="K256" s="94"/>
    </row>
    <row r="257" spans="2:11">
      <c r="B257" s="94"/>
      <c r="C257" s="94"/>
      <c r="D257" s="114"/>
      <c r="E257" s="114"/>
      <c r="F257" s="114"/>
      <c r="G257" s="114"/>
      <c r="H257" s="114"/>
      <c r="I257" s="94"/>
      <c r="J257" s="94"/>
      <c r="K257" s="94"/>
    </row>
    <row r="258" spans="2:11">
      <c r="B258" s="94"/>
      <c r="C258" s="94"/>
      <c r="D258" s="114"/>
      <c r="E258" s="114"/>
      <c r="F258" s="114"/>
      <c r="G258" s="114"/>
      <c r="H258" s="114"/>
      <c r="I258" s="94"/>
      <c r="J258" s="94"/>
      <c r="K258" s="94"/>
    </row>
    <row r="259" spans="2:11">
      <c r="B259" s="94"/>
      <c r="C259" s="94"/>
      <c r="D259" s="114"/>
      <c r="E259" s="114"/>
      <c r="F259" s="114"/>
      <c r="G259" s="114"/>
      <c r="H259" s="114"/>
      <c r="I259" s="94"/>
      <c r="J259" s="94"/>
      <c r="K259" s="94"/>
    </row>
    <row r="260" spans="2:11">
      <c r="B260" s="94"/>
      <c r="C260" s="94"/>
      <c r="D260" s="114"/>
      <c r="E260" s="114"/>
      <c r="F260" s="114"/>
      <c r="G260" s="114"/>
      <c r="H260" s="114"/>
      <c r="I260" s="94"/>
      <c r="J260" s="94"/>
      <c r="K260" s="94"/>
    </row>
    <row r="261" spans="2:11">
      <c r="B261" s="94"/>
      <c r="C261" s="94"/>
      <c r="D261" s="114"/>
      <c r="E261" s="114"/>
      <c r="F261" s="114"/>
      <c r="G261" s="114"/>
      <c r="H261" s="114"/>
      <c r="I261" s="94"/>
      <c r="J261" s="94"/>
      <c r="K261" s="94"/>
    </row>
    <row r="262" spans="2:11">
      <c r="B262" s="94"/>
      <c r="C262" s="94"/>
      <c r="D262" s="114"/>
      <c r="E262" s="114"/>
      <c r="F262" s="114"/>
      <c r="G262" s="114"/>
      <c r="H262" s="114"/>
      <c r="I262" s="94"/>
      <c r="J262" s="94"/>
      <c r="K262" s="94"/>
    </row>
    <row r="263" spans="2:11">
      <c r="B263" s="94"/>
      <c r="C263" s="94"/>
      <c r="D263" s="114"/>
      <c r="E263" s="114"/>
      <c r="F263" s="114"/>
      <c r="G263" s="114"/>
      <c r="H263" s="114"/>
      <c r="I263" s="94"/>
      <c r="J263" s="94"/>
      <c r="K263" s="94"/>
    </row>
    <row r="264" spans="2:11">
      <c r="B264" s="94"/>
      <c r="C264" s="94"/>
      <c r="D264" s="114"/>
      <c r="E264" s="114"/>
      <c r="F264" s="114"/>
      <c r="G264" s="114"/>
      <c r="H264" s="114"/>
      <c r="I264" s="94"/>
      <c r="J264" s="94"/>
      <c r="K264" s="94"/>
    </row>
    <row r="265" spans="2:11">
      <c r="B265" s="94"/>
      <c r="C265" s="94"/>
      <c r="D265" s="114"/>
      <c r="E265" s="114"/>
      <c r="F265" s="114"/>
      <c r="G265" s="114"/>
      <c r="H265" s="114"/>
      <c r="I265" s="94"/>
      <c r="J265" s="94"/>
      <c r="K265" s="94"/>
    </row>
    <row r="266" spans="2:11">
      <c r="B266" s="94"/>
      <c r="C266" s="94"/>
      <c r="D266" s="114"/>
      <c r="E266" s="114"/>
      <c r="F266" s="114"/>
      <c r="G266" s="114"/>
      <c r="H266" s="114"/>
      <c r="I266" s="94"/>
      <c r="J266" s="94"/>
      <c r="K266" s="94"/>
    </row>
    <row r="267" spans="2:11">
      <c r="B267" s="94"/>
      <c r="C267" s="94"/>
      <c r="D267" s="114"/>
      <c r="E267" s="114"/>
      <c r="F267" s="114"/>
      <c r="G267" s="114"/>
      <c r="H267" s="114"/>
      <c r="I267" s="94"/>
      <c r="J267" s="94"/>
      <c r="K267" s="94"/>
    </row>
    <row r="268" spans="2:11">
      <c r="B268" s="94"/>
      <c r="C268" s="94"/>
      <c r="D268" s="114"/>
      <c r="E268" s="114"/>
      <c r="F268" s="114"/>
      <c r="G268" s="114"/>
      <c r="H268" s="114"/>
      <c r="I268" s="94"/>
      <c r="J268" s="94"/>
      <c r="K268" s="94"/>
    </row>
    <row r="269" spans="2:11">
      <c r="B269" s="94"/>
      <c r="C269" s="94"/>
      <c r="D269" s="114"/>
      <c r="E269" s="114"/>
      <c r="F269" s="114"/>
      <c r="G269" s="114"/>
      <c r="H269" s="114"/>
      <c r="I269" s="94"/>
      <c r="J269" s="94"/>
      <c r="K269" s="94"/>
    </row>
    <row r="270" spans="2:11">
      <c r="B270" s="94"/>
      <c r="C270" s="94"/>
      <c r="D270" s="114"/>
      <c r="E270" s="114"/>
      <c r="F270" s="114"/>
      <c r="G270" s="114"/>
      <c r="H270" s="114"/>
      <c r="I270" s="94"/>
      <c r="J270" s="94"/>
      <c r="K270" s="94"/>
    </row>
    <row r="271" spans="2:11">
      <c r="B271" s="94"/>
      <c r="C271" s="94"/>
      <c r="D271" s="114"/>
      <c r="E271" s="114"/>
      <c r="F271" s="114"/>
      <c r="G271" s="114"/>
      <c r="H271" s="114"/>
      <c r="I271" s="94"/>
      <c r="J271" s="94"/>
      <c r="K271" s="94"/>
    </row>
    <row r="272" spans="2:11">
      <c r="B272" s="94"/>
      <c r="C272" s="94"/>
      <c r="D272" s="114"/>
      <c r="E272" s="114"/>
      <c r="F272" s="114"/>
      <c r="G272" s="114"/>
      <c r="H272" s="114"/>
      <c r="I272" s="94"/>
      <c r="J272" s="94"/>
      <c r="K272" s="94"/>
    </row>
    <row r="273" spans="2:11">
      <c r="B273" s="94"/>
      <c r="C273" s="94"/>
      <c r="D273" s="114"/>
      <c r="E273" s="114"/>
      <c r="F273" s="114"/>
      <c r="G273" s="114"/>
      <c r="H273" s="114"/>
      <c r="I273" s="94"/>
      <c r="J273" s="94"/>
      <c r="K273" s="94"/>
    </row>
    <row r="274" spans="2:11">
      <c r="B274" s="94"/>
      <c r="C274" s="94"/>
      <c r="D274" s="114"/>
      <c r="E274" s="114"/>
      <c r="F274" s="114"/>
      <c r="G274" s="114"/>
      <c r="H274" s="114"/>
      <c r="I274" s="94"/>
      <c r="J274" s="94"/>
      <c r="K274" s="94"/>
    </row>
    <row r="275" spans="2:11">
      <c r="B275" s="94"/>
      <c r="C275" s="94"/>
      <c r="D275" s="114"/>
      <c r="E275" s="114"/>
      <c r="F275" s="114"/>
      <c r="G275" s="114"/>
      <c r="H275" s="114"/>
      <c r="I275" s="94"/>
      <c r="J275" s="94"/>
      <c r="K275" s="94"/>
    </row>
    <row r="276" spans="2:11">
      <c r="B276" s="94"/>
      <c r="C276" s="94"/>
      <c r="D276" s="114"/>
      <c r="E276" s="114"/>
      <c r="F276" s="114"/>
      <c r="G276" s="114"/>
      <c r="H276" s="114"/>
      <c r="I276" s="94"/>
      <c r="J276" s="94"/>
      <c r="K276" s="94"/>
    </row>
    <row r="277" spans="2:11">
      <c r="B277" s="94"/>
      <c r="C277" s="94"/>
      <c r="D277" s="114"/>
      <c r="E277" s="114"/>
      <c r="F277" s="114"/>
      <c r="G277" s="114"/>
      <c r="H277" s="114"/>
      <c r="I277" s="94"/>
      <c r="J277" s="94"/>
      <c r="K277" s="94"/>
    </row>
    <row r="278" spans="2:11">
      <c r="B278" s="94"/>
      <c r="C278" s="94"/>
      <c r="D278" s="114"/>
      <c r="E278" s="114"/>
      <c r="F278" s="114"/>
      <c r="G278" s="114"/>
      <c r="H278" s="114"/>
      <c r="I278" s="94"/>
      <c r="J278" s="94"/>
      <c r="K278" s="94"/>
    </row>
    <row r="279" spans="2:11">
      <c r="B279" s="94"/>
      <c r="C279" s="94"/>
      <c r="D279" s="114"/>
      <c r="E279" s="114"/>
      <c r="F279" s="114"/>
      <c r="G279" s="114"/>
      <c r="H279" s="114"/>
      <c r="I279" s="94"/>
      <c r="J279" s="94"/>
      <c r="K279" s="94"/>
    </row>
    <row r="280" spans="2:11">
      <c r="B280" s="94"/>
      <c r="C280" s="94"/>
      <c r="D280" s="114"/>
      <c r="E280" s="114"/>
      <c r="F280" s="114"/>
      <c r="G280" s="114"/>
      <c r="H280" s="114"/>
      <c r="I280" s="94"/>
      <c r="J280" s="94"/>
      <c r="K280" s="94"/>
    </row>
    <row r="281" spans="2:11">
      <c r="B281" s="94"/>
      <c r="C281" s="94"/>
      <c r="D281" s="114"/>
      <c r="E281" s="114"/>
      <c r="F281" s="114"/>
      <c r="G281" s="114"/>
      <c r="H281" s="114"/>
      <c r="I281" s="94"/>
      <c r="J281" s="94"/>
      <c r="K281" s="94"/>
    </row>
    <row r="282" spans="2:11">
      <c r="B282" s="94"/>
      <c r="C282" s="94"/>
      <c r="D282" s="114"/>
      <c r="E282" s="114"/>
      <c r="F282" s="114"/>
      <c r="G282" s="114"/>
      <c r="H282" s="114"/>
      <c r="I282" s="94"/>
      <c r="J282" s="94"/>
      <c r="K282" s="94"/>
    </row>
    <row r="283" spans="2:11">
      <c r="B283" s="94"/>
      <c r="C283" s="94"/>
      <c r="D283" s="114"/>
      <c r="E283" s="114"/>
      <c r="F283" s="114"/>
      <c r="G283" s="114"/>
      <c r="H283" s="114"/>
      <c r="I283" s="94"/>
      <c r="J283" s="94"/>
      <c r="K283" s="94"/>
    </row>
    <row r="284" spans="2:11">
      <c r="B284" s="94"/>
      <c r="C284" s="94"/>
      <c r="D284" s="114"/>
      <c r="E284" s="114"/>
      <c r="F284" s="114"/>
      <c r="G284" s="114"/>
      <c r="H284" s="114"/>
      <c r="I284" s="94"/>
      <c r="J284" s="94"/>
      <c r="K284" s="94"/>
    </row>
    <row r="285" spans="2:11">
      <c r="B285" s="94"/>
      <c r="C285" s="94"/>
      <c r="D285" s="114"/>
      <c r="E285" s="114"/>
      <c r="F285" s="114"/>
      <c r="G285" s="114"/>
      <c r="H285" s="114"/>
      <c r="I285" s="94"/>
      <c r="J285" s="94"/>
      <c r="K285" s="94"/>
    </row>
    <row r="286" spans="2:11">
      <c r="B286" s="94"/>
      <c r="C286" s="94"/>
      <c r="D286" s="114"/>
      <c r="E286" s="114"/>
      <c r="F286" s="114"/>
      <c r="G286" s="114"/>
      <c r="H286" s="114"/>
      <c r="I286" s="94"/>
      <c r="J286" s="94"/>
      <c r="K286" s="94"/>
    </row>
    <row r="287" spans="2:11">
      <c r="B287" s="94"/>
      <c r="C287" s="94"/>
      <c r="D287" s="114"/>
      <c r="E287" s="114"/>
      <c r="F287" s="114"/>
      <c r="G287" s="114"/>
      <c r="H287" s="114"/>
      <c r="I287" s="94"/>
      <c r="J287" s="94"/>
      <c r="K287" s="94"/>
    </row>
    <row r="288" spans="2:11">
      <c r="B288" s="94"/>
      <c r="C288" s="94"/>
      <c r="D288" s="114"/>
      <c r="E288" s="114"/>
      <c r="F288" s="114"/>
      <c r="G288" s="114"/>
      <c r="H288" s="114"/>
      <c r="I288" s="94"/>
      <c r="J288" s="94"/>
      <c r="K288" s="94"/>
    </row>
    <row r="289" spans="2:11">
      <c r="B289" s="94"/>
      <c r="C289" s="94"/>
      <c r="D289" s="114"/>
      <c r="E289" s="114"/>
      <c r="F289" s="114"/>
      <c r="G289" s="114"/>
      <c r="H289" s="114"/>
      <c r="I289" s="94"/>
      <c r="J289" s="94"/>
      <c r="K289" s="94"/>
    </row>
    <row r="290" spans="2:11">
      <c r="B290" s="94"/>
      <c r="C290" s="94"/>
      <c r="D290" s="114"/>
      <c r="E290" s="114"/>
      <c r="F290" s="114"/>
      <c r="G290" s="114"/>
      <c r="H290" s="114"/>
      <c r="I290" s="94"/>
      <c r="J290" s="94"/>
      <c r="K290" s="94"/>
    </row>
    <row r="291" spans="2:11">
      <c r="B291" s="94"/>
      <c r="C291" s="94"/>
      <c r="D291" s="114"/>
      <c r="E291" s="114"/>
      <c r="F291" s="114"/>
      <c r="G291" s="114"/>
      <c r="H291" s="114"/>
      <c r="I291" s="94"/>
      <c r="J291" s="94"/>
      <c r="K291" s="94"/>
    </row>
    <row r="292" spans="2:11">
      <c r="B292" s="94"/>
      <c r="C292" s="94"/>
      <c r="D292" s="114"/>
      <c r="E292" s="114"/>
      <c r="F292" s="114"/>
      <c r="G292" s="114"/>
      <c r="H292" s="114"/>
      <c r="I292" s="94"/>
      <c r="J292" s="94"/>
      <c r="K292" s="94"/>
    </row>
    <row r="293" spans="2:11">
      <c r="B293" s="94"/>
      <c r="C293" s="94"/>
      <c r="D293" s="114"/>
      <c r="E293" s="114"/>
      <c r="F293" s="114"/>
      <c r="G293" s="114"/>
      <c r="H293" s="114"/>
      <c r="I293" s="94"/>
      <c r="J293" s="94"/>
      <c r="K293" s="94"/>
    </row>
    <row r="294" spans="2:11">
      <c r="B294" s="94"/>
      <c r="C294" s="94"/>
      <c r="D294" s="114"/>
      <c r="E294" s="114"/>
      <c r="F294" s="114"/>
      <c r="G294" s="114"/>
      <c r="H294" s="114"/>
      <c r="I294" s="94"/>
      <c r="J294" s="94"/>
      <c r="K294" s="94"/>
    </row>
    <row r="295" spans="2:11">
      <c r="B295" s="94"/>
      <c r="C295" s="94"/>
      <c r="D295" s="114"/>
      <c r="E295" s="114"/>
      <c r="F295" s="114"/>
      <c r="G295" s="114"/>
      <c r="H295" s="114"/>
      <c r="I295" s="94"/>
      <c r="J295" s="94"/>
      <c r="K295" s="94"/>
    </row>
    <row r="296" spans="2:11">
      <c r="B296" s="94"/>
      <c r="C296" s="94"/>
      <c r="D296" s="114"/>
      <c r="E296" s="114"/>
      <c r="F296" s="114"/>
      <c r="G296" s="114"/>
      <c r="H296" s="114"/>
      <c r="I296" s="94"/>
      <c r="J296" s="94"/>
      <c r="K296" s="94"/>
    </row>
    <row r="297" spans="2:11">
      <c r="B297" s="94"/>
      <c r="C297" s="94"/>
      <c r="D297" s="114"/>
      <c r="E297" s="114"/>
      <c r="F297" s="114"/>
      <c r="G297" s="114"/>
      <c r="H297" s="114"/>
      <c r="I297" s="94"/>
      <c r="J297" s="94"/>
      <c r="K297" s="94"/>
    </row>
    <row r="298" spans="2:11">
      <c r="B298" s="94"/>
      <c r="C298" s="94"/>
      <c r="D298" s="114"/>
      <c r="E298" s="114"/>
      <c r="F298" s="114"/>
      <c r="G298" s="114"/>
      <c r="H298" s="114"/>
      <c r="I298" s="94"/>
      <c r="J298" s="94"/>
      <c r="K298" s="94"/>
    </row>
    <row r="299" spans="2:11">
      <c r="B299" s="94"/>
      <c r="C299" s="94"/>
      <c r="D299" s="114"/>
      <c r="E299" s="114"/>
      <c r="F299" s="114"/>
      <c r="G299" s="114"/>
      <c r="H299" s="114"/>
      <c r="I299" s="94"/>
      <c r="J299" s="94"/>
      <c r="K299" s="94"/>
    </row>
    <row r="300" spans="2:11">
      <c r="B300" s="94"/>
      <c r="C300" s="94"/>
      <c r="D300" s="114"/>
      <c r="E300" s="114"/>
      <c r="F300" s="114"/>
      <c r="G300" s="114"/>
      <c r="H300" s="114"/>
      <c r="I300" s="94"/>
      <c r="J300" s="94"/>
      <c r="K300" s="94"/>
    </row>
    <row r="301" spans="2:11">
      <c r="B301" s="94"/>
      <c r="C301" s="94"/>
      <c r="D301" s="114"/>
      <c r="E301" s="114"/>
      <c r="F301" s="114"/>
      <c r="G301" s="114"/>
      <c r="H301" s="114"/>
      <c r="I301" s="94"/>
      <c r="J301" s="94"/>
      <c r="K301" s="94"/>
    </row>
    <row r="302" spans="2:11">
      <c r="B302" s="94"/>
      <c r="C302" s="94"/>
      <c r="D302" s="114"/>
      <c r="E302" s="114"/>
      <c r="F302" s="114"/>
      <c r="G302" s="114"/>
      <c r="H302" s="114"/>
      <c r="I302" s="94"/>
      <c r="J302" s="94"/>
      <c r="K302" s="94"/>
    </row>
    <row r="303" spans="2:11">
      <c r="B303" s="94"/>
      <c r="C303" s="94"/>
      <c r="D303" s="114"/>
      <c r="E303" s="114"/>
      <c r="F303" s="114"/>
      <c r="G303" s="114"/>
      <c r="H303" s="114"/>
      <c r="I303" s="94"/>
      <c r="J303" s="94"/>
      <c r="K303" s="94"/>
    </row>
    <row r="304" spans="2:11">
      <c r="B304" s="1"/>
      <c r="D304" s="3"/>
      <c r="E304" s="3"/>
      <c r="F304" s="3"/>
      <c r="G304" s="3"/>
      <c r="H304" s="3"/>
    </row>
    <row r="305" spans="4:8" s="1" customFormat="1">
      <c r="D305" s="3"/>
      <c r="E305" s="3"/>
      <c r="F305" s="3"/>
      <c r="G305" s="3"/>
      <c r="H305" s="3"/>
    </row>
    <row r="306" spans="4:8" s="1" customFormat="1">
      <c r="D306" s="3"/>
      <c r="E306" s="3"/>
      <c r="F306" s="3"/>
      <c r="G306" s="3"/>
      <c r="H306" s="3"/>
    </row>
    <row r="307" spans="4:8" s="1" customFormat="1">
      <c r="D307" s="3"/>
      <c r="E307" s="3"/>
      <c r="F307" s="3"/>
      <c r="G307" s="3"/>
      <c r="H307" s="3"/>
    </row>
    <row r="308" spans="4:8" s="1" customFormat="1">
      <c r="D308" s="3"/>
      <c r="E308" s="3"/>
      <c r="F308" s="3"/>
      <c r="G308" s="3"/>
      <c r="H308" s="3"/>
    </row>
    <row r="309" spans="4:8" s="1" customFormat="1">
      <c r="D309" s="3"/>
      <c r="E309" s="3"/>
      <c r="F309" s="3"/>
      <c r="G309" s="3"/>
      <c r="H309" s="3"/>
    </row>
    <row r="310" spans="4:8" s="1" customFormat="1">
      <c r="D310" s="3"/>
      <c r="E310" s="3"/>
      <c r="F310" s="3"/>
      <c r="G310" s="3"/>
      <c r="H310" s="3"/>
    </row>
    <row r="311" spans="4:8" s="1" customFormat="1">
      <c r="D311" s="3"/>
      <c r="E311" s="3"/>
      <c r="F311" s="3"/>
      <c r="G311" s="3"/>
      <c r="H311" s="3"/>
    </row>
    <row r="312" spans="4:8" s="1" customFormat="1">
      <c r="D312" s="3"/>
      <c r="E312" s="3"/>
      <c r="F312" s="3"/>
      <c r="G312" s="3"/>
      <c r="H312" s="3"/>
    </row>
    <row r="313" spans="4:8" s="1" customFormat="1">
      <c r="D313" s="3"/>
      <c r="E313" s="3"/>
      <c r="F313" s="3"/>
      <c r="G313" s="3"/>
      <c r="H313" s="3"/>
    </row>
    <row r="314" spans="4:8" s="1" customFormat="1">
      <c r="D314" s="3"/>
      <c r="E314" s="3"/>
      <c r="F314" s="3"/>
      <c r="G314" s="3"/>
      <c r="H314" s="3"/>
    </row>
    <row r="315" spans="4:8" s="1" customFormat="1">
      <c r="D315" s="3"/>
      <c r="E315" s="3"/>
      <c r="F315" s="3"/>
      <c r="G315" s="3"/>
      <c r="H315" s="3"/>
    </row>
    <row r="316" spans="4:8" s="1" customFormat="1">
      <c r="D316" s="3"/>
      <c r="E316" s="3"/>
      <c r="F316" s="3"/>
      <c r="G316" s="3"/>
      <c r="H316" s="3"/>
    </row>
    <row r="317" spans="4:8" s="1" customFormat="1">
      <c r="D317" s="3"/>
      <c r="E317" s="3"/>
      <c r="F317" s="3"/>
      <c r="G317" s="3"/>
      <c r="H317" s="3"/>
    </row>
    <row r="318" spans="4:8" s="1" customFormat="1">
      <c r="D318" s="3"/>
      <c r="E318" s="3"/>
      <c r="F318" s="3"/>
      <c r="G318" s="3"/>
      <c r="H318" s="3"/>
    </row>
    <row r="319" spans="4:8" s="1" customFormat="1">
      <c r="D319" s="3"/>
      <c r="E319" s="3"/>
      <c r="F319" s="3"/>
      <c r="G319" s="3"/>
      <c r="H319" s="3"/>
    </row>
    <row r="320" spans="4:8" s="1" customFormat="1">
      <c r="D320" s="3"/>
      <c r="E320" s="3"/>
      <c r="F320" s="3"/>
      <c r="G320" s="3"/>
      <c r="H320" s="3"/>
    </row>
    <row r="321" spans="4:8" s="1" customFormat="1">
      <c r="D321" s="3"/>
      <c r="E321" s="3"/>
      <c r="F321" s="3"/>
      <c r="G321" s="3"/>
      <c r="H321" s="3"/>
    </row>
    <row r="322" spans="4:8" s="1" customFormat="1">
      <c r="D322" s="3"/>
      <c r="E322" s="3"/>
      <c r="F322" s="3"/>
      <c r="G322" s="3"/>
      <c r="H322" s="3"/>
    </row>
    <row r="323" spans="4:8" s="1" customFormat="1">
      <c r="D323" s="3"/>
      <c r="E323" s="3"/>
      <c r="F323" s="3"/>
      <c r="G323" s="3"/>
      <c r="H323" s="3"/>
    </row>
    <row r="324" spans="4:8" s="1" customFormat="1">
      <c r="D324" s="3"/>
      <c r="E324" s="3"/>
      <c r="F324" s="3"/>
      <c r="G324" s="3"/>
      <c r="H324" s="3"/>
    </row>
    <row r="325" spans="4:8" s="1" customFormat="1">
      <c r="D325" s="3"/>
      <c r="E325" s="3"/>
      <c r="F325" s="3"/>
      <c r="G325" s="3"/>
      <c r="H325" s="3"/>
    </row>
    <row r="326" spans="4:8" s="1" customFormat="1">
      <c r="D326" s="3"/>
      <c r="E326" s="3"/>
      <c r="F326" s="3"/>
      <c r="G326" s="3"/>
      <c r="H326" s="3"/>
    </row>
    <row r="327" spans="4:8" s="1" customFormat="1">
      <c r="D327" s="3"/>
      <c r="E327" s="3"/>
      <c r="F327" s="3"/>
      <c r="G327" s="3"/>
      <c r="H327" s="3"/>
    </row>
    <row r="328" spans="4:8" s="1" customFormat="1">
      <c r="D328" s="3"/>
      <c r="E328" s="3"/>
      <c r="F328" s="3"/>
      <c r="G328" s="3"/>
      <c r="H328" s="3"/>
    </row>
    <row r="329" spans="4:8" s="1" customFormat="1">
      <c r="D329" s="3"/>
      <c r="E329" s="3"/>
      <c r="F329" s="3"/>
      <c r="G329" s="3"/>
      <c r="H329" s="3"/>
    </row>
    <row r="330" spans="4:8" s="1" customFormat="1">
      <c r="D330" s="3"/>
      <c r="E330" s="3"/>
      <c r="F330" s="3"/>
      <c r="G330" s="3"/>
      <c r="H330" s="3"/>
    </row>
    <row r="331" spans="4:8" s="1" customFormat="1">
      <c r="D331" s="3"/>
      <c r="E331" s="3"/>
      <c r="F331" s="3"/>
      <c r="G331" s="3"/>
      <c r="H331" s="3"/>
    </row>
    <row r="332" spans="4:8" s="1" customFormat="1">
      <c r="D332" s="3"/>
      <c r="E332" s="3"/>
      <c r="F332" s="3"/>
      <c r="G332" s="3"/>
      <c r="H332" s="3"/>
    </row>
    <row r="333" spans="4:8" s="1" customFormat="1">
      <c r="D333" s="3"/>
      <c r="E333" s="3"/>
      <c r="F333" s="3"/>
      <c r="G333" s="3"/>
      <c r="H333" s="3"/>
    </row>
    <row r="334" spans="4:8" s="1" customFormat="1">
      <c r="D334" s="3"/>
      <c r="E334" s="3"/>
      <c r="F334" s="3"/>
      <c r="G334" s="3"/>
      <c r="H334" s="3"/>
    </row>
    <row r="335" spans="4:8" s="1" customFormat="1">
      <c r="D335" s="3"/>
      <c r="E335" s="3"/>
      <c r="F335" s="3"/>
      <c r="G335" s="3"/>
      <c r="H335" s="3"/>
    </row>
    <row r="336" spans="4:8" s="1" customFormat="1">
      <c r="D336" s="3"/>
      <c r="E336" s="3"/>
      <c r="F336" s="3"/>
      <c r="G336" s="3"/>
      <c r="H336" s="3"/>
    </row>
    <row r="337" spans="4:8" s="1" customFormat="1">
      <c r="D337" s="3"/>
      <c r="E337" s="3"/>
      <c r="F337" s="3"/>
      <c r="G337" s="3"/>
      <c r="H337" s="3"/>
    </row>
    <row r="338" spans="4:8" s="1" customFormat="1">
      <c r="D338" s="3"/>
      <c r="E338" s="3"/>
      <c r="F338" s="3"/>
      <c r="G338" s="3"/>
      <c r="H338" s="3"/>
    </row>
    <row r="339" spans="4:8" s="1" customFormat="1">
      <c r="D339" s="3"/>
      <c r="E339" s="3"/>
      <c r="F339" s="3"/>
      <c r="G339" s="3"/>
      <c r="H339" s="3"/>
    </row>
    <row r="340" spans="4:8" s="1" customFormat="1">
      <c r="D340" s="3"/>
      <c r="E340" s="3"/>
      <c r="F340" s="3"/>
      <c r="G340" s="3"/>
      <c r="H340" s="3"/>
    </row>
    <row r="341" spans="4:8" s="1" customFormat="1">
      <c r="D341" s="3"/>
      <c r="E341" s="3"/>
      <c r="F341" s="3"/>
      <c r="G341" s="3"/>
      <c r="H341" s="3"/>
    </row>
    <row r="342" spans="4:8" s="1" customFormat="1">
      <c r="D342" s="3"/>
      <c r="E342" s="3"/>
      <c r="F342" s="3"/>
      <c r="G342" s="3"/>
      <c r="H342" s="3"/>
    </row>
    <row r="343" spans="4:8" s="1" customFormat="1">
      <c r="D343" s="3"/>
      <c r="E343" s="3"/>
      <c r="F343" s="3"/>
      <c r="G343" s="3"/>
      <c r="H343" s="3"/>
    </row>
    <row r="344" spans="4:8" s="1" customFormat="1">
      <c r="D344" s="3"/>
      <c r="E344" s="3"/>
      <c r="F344" s="3"/>
      <c r="G344" s="3"/>
      <c r="H344" s="3"/>
    </row>
    <row r="345" spans="4:8" s="1" customFormat="1">
      <c r="D345" s="3"/>
      <c r="E345" s="3"/>
      <c r="F345" s="3"/>
      <c r="G345" s="3"/>
      <c r="H345" s="3"/>
    </row>
    <row r="346" spans="4:8" s="1" customFormat="1">
      <c r="D346" s="3"/>
      <c r="E346" s="3"/>
      <c r="F346" s="3"/>
      <c r="G346" s="3"/>
      <c r="H346" s="3"/>
    </row>
    <row r="347" spans="4:8" s="1" customFormat="1">
      <c r="D347" s="3"/>
      <c r="E347" s="3"/>
      <c r="F347" s="3"/>
      <c r="G347" s="3"/>
      <c r="H347" s="3"/>
    </row>
    <row r="348" spans="4:8" s="1" customFormat="1">
      <c r="D348" s="3"/>
      <c r="E348" s="3"/>
      <c r="F348" s="3"/>
      <c r="G348" s="3"/>
      <c r="H348" s="3"/>
    </row>
    <row r="349" spans="4:8" s="1" customFormat="1">
      <c r="D349" s="3"/>
      <c r="E349" s="3"/>
      <c r="F349" s="3"/>
      <c r="G349" s="3"/>
      <c r="H349" s="3"/>
    </row>
    <row r="350" spans="4:8" s="1" customFormat="1">
      <c r="D350" s="3"/>
      <c r="E350" s="3"/>
      <c r="F350" s="3"/>
      <c r="G350" s="3"/>
      <c r="H350" s="3"/>
    </row>
    <row r="351" spans="4:8" s="1" customFormat="1">
      <c r="D351" s="3"/>
      <c r="E351" s="3"/>
      <c r="F351" s="3"/>
      <c r="G351" s="3"/>
      <c r="H351" s="3"/>
    </row>
    <row r="352" spans="4:8" s="1" customFormat="1">
      <c r="D352" s="3"/>
      <c r="E352" s="3"/>
      <c r="F352" s="3"/>
      <c r="G352" s="3"/>
      <c r="H352" s="3"/>
    </row>
    <row r="353" spans="4:8" s="1" customFormat="1">
      <c r="D353" s="3"/>
      <c r="E353" s="3"/>
      <c r="F353" s="3"/>
      <c r="G353" s="3"/>
      <c r="H353" s="3"/>
    </row>
    <row r="354" spans="4:8" s="1" customFormat="1">
      <c r="D354" s="3"/>
      <c r="E354" s="3"/>
      <c r="F354" s="3"/>
      <c r="G354" s="3"/>
      <c r="H354" s="3"/>
    </row>
    <row r="355" spans="4:8" s="1" customFormat="1">
      <c r="D355" s="3"/>
      <c r="E355" s="3"/>
      <c r="F355" s="3"/>
      <c r="G355" s="3"/>
      <c r="H355" s="3"/>
    </row>
    <row r="356" spans="4:8" s="1" customFormat="1">
      <c r="D356" s="3"/>
      <c r="E356" s="3"/>
      <c r="F356" s="3"/>
      <c r="G356" s="3"/>
      <c r="H356" s="3"/>
    </row>
    <row r="357" spans="4:8" s="1" customFormat="1">
      <c r="D357" s="3"/>
      <c r="E357" s="3"/>
      <c r="F357" s="3"/>
      <c r="G357" s="3"/>
      <c r="H357" s="3"/>
    </row>
    <row r="358" spans="4:8" s="1" customFormat="1">
      <c r="D358" s="3"/>
      <c r="E358" s="3"/>
      <c r="F358" s="3"/>
      <c r="G358" s="3"/>
      <c r="H358" s="3"/>
    </row>
    <row r="359" spans="4:8" s="1" customFormat="1">
      <c r="D359" s="3"/>
      <c r="E359" s="3"/>
      <c r="F359" s="3"/>
      <c r="G359" s="3"/>
      <c r="H359" s="3"/>
    </row>
    <row r="360" spans="4:8" s="1" customFormat="1">
      <c r="D360" s="3"/>
      <c r="E360" s="3"/>
      <c r="F360" s="3"/>
      <c r="G360" s="3"/>
      <c r="H360" s="3"/>
    </row>
    <row r="361" spans="4:8" s="1" customFormat="1">
      <c r="D361" s="3"/>
      <c r="E361" s="3"/>
      <c r="F361" s="3"/>
      <c r="G361" s="3"/>
      <c r="H361" s="3"/>
    </row>
    <row r="362" spans="4:8" s="1" customFormat="1">
      <c r="D362" s="3"/>
      <c r="E362" s="3"/>
      <c r="F362" s="3"/>
      <c r="G362" s="3"/>
      <c r="H362" s="3"/>
    </row>
    <row r="363" spans="4:8" s="1" customFormat="1">
      <c r="D363" s="3"/>
      <c r="E363" s="3"/>
      <c r="F363" s="3"/>
      <c r="G363" s="3"/>
      <c r="H363" s="3"/>
    </row>
    <row r="364" spans="4:8" s="1" customFormat="1">
      <c r="D364" s="3"/>
      <c r="E364" s="3"/>
      <c r="F364" s="3"/>
      <c r="G364" s="3"/>
      <c r="H364" s="3"/>
    </row>
    <row r="365" spans="4:8" s="1" customFormat="1">
      <c r="D365" s="3"/>
      <c r="E365" s="3"/>
      <c r="F365" s="3"/>
      <c r="G365" s="3"/>
      <c r="H365" s="3"/>
    </row>
    <row r="366" spans="4:8" s="1" customFormat="1">
      <c r="D366" s="3"/>
      <c r="E366" s="3"/>
      <c r="F366" s="3"/>
      <c r="G366" s="3"/>
      <c r="H366" s="3"/>
    </row>
    <row r="367" spans="4:8" s="1" customFormat="1">
      <c r="D367" s="3"/>
      <c r="E367" s="3"/>
      <c r="F367" s="3"/>
      <c r="G367" s="3"/>
      <c r="H367" s="3"/>
    </row>
    <row r="368" spans="4:8" s="1" customFormat="1">
      <c r="D368" s="3"/>
      <c r="E368" s="3"/>
      <c r="F368" s="3"/>
      <c r="G368" s="3"/>
      <c r="H368" s="3"/>
    </row>
    <row r="369" spans="4:8" s="1" customFormat="1">
      <c r="D369" s="3"/>
      <c r="E369" s="3"/>
      <c r="F369" s="3"/>
      <c r="G369" s="3"/>
      <c r="H369" s="3"/>
    </row>
    <row r="370" spans="4:8" s="1" customFormat="1">
      <c r="D370" s="3"/>
      <c r="E370" s="3"/>
      <c r="F370" s="3"/>
      <c r="G370" s="3"/>
      <c r="H370" s="3"/>
    </row>
    <row r="371" spans="4:8" s="1" customFormat="1">
      <c r="D371" s="3"/>
      <c r="E371" s="3"/>
      <c r="F371" s="3"/>
      <c r="G371" s="3"/>
      <c r="H371" s="3"/>
    </row>
    <row r="372" spans="4:8" s="1" customFormat="1">
      <c r="D372" s="3"/>
      <c r="E372" s="3"/>
      <c r="F372" s="3"/>
      <c r="G372" s="3"/>
      <c r="H372" s="3"/>
    </row>
    <row r="373" spans="4:8" s="1" customFormat="1">
      <c r="D373" s="3"/>
      <c r="E373" s="3"/>
      <c r="F373" s="3"/>
      <c r="G373" s="3"/>
      <c r="H373" s="3"/>
    </row>
    <row r="374" spans="4:8" s="1" customFormat="1">
      <c r="D374" s="3"/>
      <c r="E374" s="3"/>
      <c r="F374" s="3"/>
      <c r="G374" s="3"/>
      <c r="H374" s="3"/>
    </row>
    <row r="375" spans="4:8" s="1" customFormat="1">
      <c r="D375" s="3"/>
      <c r="E375" s="3"/>
      <c r="F375" s="3"/>
      <c r="G375" s="3"/>
      <c r="H375" s="3"/>
    </row>
    <row r="376" spans="4:8" s="1" customFormat="1">
      <c r="D376" s="3"/>
      <c r="E376" s="3"/>
      <c r="F376" s="3"/>
      <c r="G376" s="3"/>
      <c r="H376" s="3"/>
    </row>
    <row r="377" spans="4:8" s="1" customFormat="1">
      <c r="D377" s="3"/>
      <c r="E377" s="3"/>
      <c r="F377" s="3"/>
      <c r="G377" s="3"/>
      <c r="H377" s="3"/>
    </row>
    <row r="378" spans="4:8" s="1" customFormat="1">
      <c r="D378" s="3"/>
      <c r="E378" s="3"/>
      <c r="F378" s="3"/>
      <c r="G378" s="3"/>
      <c r="H378" s="3"/>
    </row>
    <row r="379" spans="4:8" s="1" customFormat="1">
      <c r="D379" s="3"/>
      <c r="E379" s="3"/>
      <c r="F379" s="3"/>
      <c r="G379" s="3"/>
      <c r="H379" s="3"/>
    </row>
    <row r="380" spans="4:8" s="1" customFormat="1">
      <c r="D380" s="3"/>
      <c r="E380" s="3"/>
      <c r="F380" s="3"/>
      <c r="G380" s="3"/>
      <c r="H380" s="3"/>
    </row>
    <row r="381" spans="4:8" s="1" customFormat="1">
      <c r="D381" s="3"/>
      <c r="E381" s="3"/>
      <c r="F381" s="3"/>
      <c r="G381" s="3"/>
      <c r="H381" s="3"/>
    </row>
    <row r="382" spans="4:8" s="1" customFormat="1">
      <c r="D382" s="3"/>
      <c r="E382" s="3"/>
      <c r="F382" s="3"/>
      <c r="G382" s="3"/>
      <c r="H382" s="3"/>
    </row>
    <row r="383" spans="4:8" s="1" customFormat="1">
      <c r="D383" s="3"/>
      <c r="E383" s="3"/>
      <c r="F383" s="3"/>
      <c r="G383" s="3"/>
      <c r="H383" s="3"/>
    </row>
    <row r="384" spans="4:8" s="1" customFormat="1">
      <c r="D384" s="3"/>
      <c r="E384" s="3"/>
      <c r="F384" s="3"/>
      <c r="G384" s="3"/>
      <c r="H384" s="3"/>
    </row>
    <row r="385" spans="4:8" s="1" customFormat="1">
      <c r="D385" s="3"/>
      <c r="E385" s="3"/>
      <c r="F385" s="3"/>
      <c r="G385" s="3"/>
      <c r="H385" s="3"/>
    </row>
    <row r="386" spans="4:8" s="1" customFormat="1">
      <c r="D386" s="3"/>
      <c r="E386" s="3"/>
      <c r="F386" s="3"/>
      <c r="G386" s="3"/>
      <c r="H386" s="3"/>
    </row>
    <row r="387" spans="4:8" s="1" customFormat="1">
      <c r="D387" s="3"/>
      <c r="E387" s="3"/>
      <c r="F387" s="3"/>
      <c r="G387" s="3"/>
      <c r="H387" s="3"/>
    </row>
    <row r="388" spans="4:8" s="1" customFormat="1">
      <c r="D388" s="3"/>
      <c r="E388" s="3"/>
      <c r="F388" s="3"/>
      <c r="G388" s="3"/>
      <c r="H388" s="3"/>
    </row>
    <row r="389" spans="4:8" s="1" customFormat="1">
      <c r="D389" s="3"/>
      <c r="E389" s="3"/>
      <c r="F389" s="3"/>
      <c r="G389" s="3"/>
      <c r="H389" s="3"/>
    </row>
    <row r="390" spans="4:8" s="1" customFormat="1">
      <c r="D390" s="3"/>
      <c r="E390" s="3"/>
      <c r="F390" s="3"/>
      <c r="G390" s="3"/>
      <c r="H390" s="3"/>
    </row>
    <row r="391" spans="4:8" s="1" customFormat="1">
      <c r="D391" s="3"/>
      <c r="E391" s="3"/>
      <c r="F391" s="3"/>
      <c r="G391" s="3"/>
      <c r="H391" s="3"/>
    </row>
    <row r="392" spans="4:8" s="1" customFormat="1">
      <c r="D392" s="3"/>
      <c r="E392" s="3"/>
      <c r="F392" s="3"/>
      <c r="G392" s="3"/>
      <c r="H392" s="3"/>
    </row>
    <row r="393" spans="4:8" s="1" customFormat="1">
      <c r="D393" s="3"/>
      <c r="E393" s="3"/>
      <c r="F393" s="3"/>
      <c r="G393" s="3"/>
      <c r="H393" s="3"/>
    </row>
    <row r="394" spans="4:8" s="1" customFormat="1">
      <c r="D394" s="3"/>
      <c r="E394" s="3"/>
      <c r="F394" s="3"/>
      <c r="G394" s="3"/>
      <c r="H394" s="3"/>
    </row>
    <row r="395" spans="4:8" s="1" customFormat="1">
      <c r="D395" s="3"/>
      <c r="E395" s="3"/>
      <c r="F395" s="3"/>
      <c r="G395" s="3"/>
      <c r="H395" s="3"/>
    </row>
    <row r="396" spans="4:8" s="1" customFormat="1">
      <c r="D396" s="3"/>
      <c r="E396" s="3"/>
      <c r="F396" s="3"/>
      <c r="G396" s="3"/>
      <c r="H396" s="3"/>
    </row>
    <row r="397" spans="4:8" s="1" customFormat="1">
      <c r="D397" s="3"/>
      <c r="E397" s="3"/>
      <c r="F397" s="3"/>
      <c r="G397" s="3"/>
      <c r="H397" s="3"/>
    </row>
    <row r="398" spans="4:8" s="1" customFormat="1">
      <c r="D398" s="3"/>
      <c r="E398" s="3"/>
      <c r="F398" s="3"/>
      <c r="G398" s="3"/>
      <c r="H398" s="3"/>
    </row>
    <row r="399" spans="4:8" s="1" customFormat="1">
      <c r="D399" s="3"/>
      <c r="E399" s="3"/>
      <c r="F399" s="3"/>
      <c r="G399" s="3"/>
      <c r="H399" s="3"/>
    </row>
    <row r="400" spans="4:8" s="1" customFormat="1">
      <c r="D400" s="3"/>
      <c r="E400" s="3"/>
      <c r="F400" s="3"/>
      <c r="G400" s="3"/>
      <c r="H400" s="3"/>
    </row>
    <row r="401" spans="4:8" s="1" customFormat="1">
      <c r="D401" s="3"/>
      <c r="E401" s="3"/>
      <c r="F401" s="3"/>
      <c r="G401" s="3"/>
      <c r="H401" s="3"/>
    </row>
    <row r="402" spans="4:8" s="1" customFormat="1">
      <c r="D402" s="3"/>
      <c r="E402" s="3"/>
      <c r="F402" s="3"/>
      <c r="G402" s="3"/>
      <c r="H402" s="3"/>
    </row>
    <row r="403" spans="4:8" s="1" customFormat="1">
      <c r="D403" s="3"/>
      <c r="E403" s="3"/>
      <c r="F403" s="3"/>
      <c r="G403" s="3"/>
      <c r="H403" s="3"/>
    </row>
    <row r="404" spans="4:8" s="1" customFormat="1">
      <c r="D404" s="3"/>
      <c r="E404" s="3"/>
      <c r="F404" s="3"/>
      <c r="G404" s="3"/>
      <c r="H404" s="3"/>
    </row>
    <row r="405" spans="4:8" s="1" customFormat="1">
      <c r="D405" s="3"/>
      <c r="E405" s="3"/>
      <c r="F405" s="3"/>
      <c r="G405" s="3"/>
      <c r="H405" s="3"/>
    </row>
    <row r="406" spans="4:8" s="1" customFormat="1">
      <c r="D406" s="3"/>
      <c r="E406" s="3"/>
      <c r="F406" s="3"/>
      <c r="G406" s="3"/>
      <c r="H406" s="3"/>
    </row>
    <row r="407" spans="4:8" s="1" customFormat="1">
      <c r="D407" s="3"/>
      <c r="E407" s="3"/>
      <c r="F407" s="3"/>
      <c r="G407" s="3"/>
      <c r="H407" s="3"/>
    </row>
    <row r="408" spans="4:8" s="1" customFormat="1">
      <c r="D408" s="3"/>
      <c r="E408" s="3"/>
      <c r="F408" s="3"/>
      <c r="G408" s="3"/>
      <c r="H408" s="3"/>
    </row>
    <row r="409" spans="4:8" s="1" customFormat="1">
      <c r="D409" s="3"/>
      <c r="E409" s="3"/>
      <c r="F409" s="3"/>
      <c r="G409" s="3"/>
      <c r="H409" s="3"/>
    </row>
    <row r="410" spans="4:8" s="1" customFormat="1">
      <c r="D410" s="3"/>
      <c r="E410" s="3"/>
      <c r="F410" s="3"/>
      <c r="G410" s="3"/>
      <c r="H410" s="3"/>
    </row>
    <row r="411" spans="4:8" s="1" customFormat="1">
      <c r="D411" s="3"/>
      <c r="E411" s="3"/>
      <c r="F411" s="3"/>
      <c r="G411" s="3"/>
      <c r="H411" s="3"/>
    </row>
    <row r="412" spans="4:8" s="1" customFormat="1">
      <c r="D412" s="3"/>
      <c r="E412" s="3"/>
      <c r="F412" s="3"/>
      <c r="G412" s="3"/>
      <c r="H412" s="3"/>
    </row>
    <row r="413" spans="4:8" s="1" customFormat="1">
      <c r="D413" s="3"/>
      <c r="E413" s="3"/>
      <c r="F413" s="3"/>
      <c r="G413" s="3"/>
      <c r="H413" s="3"/>
    </row>
    <row r="414" spans="4:8" s="1" customFormat="1">
      <c r="D414" s="3"/>
      <c r="E414" s="3"/>
      <c r="F414" s="3"/>
      <c r="G414" s="3"/>
      <c r="H414" s="3"/>
    </row>
    <row r="415" spans="4:8" s="1" customFormat="1">
      <c r="D415" s="3"/>
      <c r="E415" s="3"/>
      <c r="F415" s="3"/>
      <c r="G415" s="3"/>
      <c r="H415" s="3"/>
    </row>
    <row r="416" spans="4:8" s="1" customFormat="1">
      <c r="D416" s="3"/>
      <c r="E416" s="3"/>
      <c r="F416" s="3"/>
      <c r="G416" s="3"/>
      <c r="H416" s="3"/>
    </row>
    <row r="417" spans="4:8" s="1" customFormat="1">
      <c r="D417" s="3"/>
      <c r="E417" s="3"/>
      <c r="F417" s="3"/>
      <c r="G417" s="3"/>
      <c r="H417" s="3"/>
    </row>
    <row r="418" spans="4:8" s="1" customFormat="1">
      <c r="D418" s="3"/>
      <c r="E418" s="3"/>
      <c r="F418" s="3"/>
      <c r="G418" s="3"/>
      <c r="H418" s="3"/>
    </row>
    <row r="419" spans="4:8" s="1" customFormat="1">
      <c r="D419" s="3"/>
      <c r="E419" s="3"/>
      <c r="F419" s="3"/>
      <c r="G419" s="3"/>
      <c r="H419" s="3"/>
    </row>
    <row r="420" spans="4:8" s="1" customFormat="1">
      <c r="D420" s="3"/>
      <c r="E420" s="3"/>
      <c r="F420" s="3"/>
      <c r="G420" s="3"/>
      <c r="H420" s="3"/>
    </row>
    <row r="421" spans="4:8" s="1" customFormat="1">
      <c r="D421" s="3"/>
      <c r="E421" s="3"/>
      <c r="F421" s="3"/>
      <c r="G421" s="3"/>
      <c r="H421" s="3"/>
    </row>
    <row r="422" spans="4:8" s="1" customFormat="1">
      <c r="D422" s="3"/>
      <c r="E422" s="3"/>
      <c r="F422" s="3"/>
      <c r="G422" s="3"/>
      <c r="H422" s="3"/>
    </row>
    <row r="423" spans="4:8" s="1" customFormat="1">
      <c r="D423" s="3"/>
      <c r="E423" s="3"/>
      <c r="F423" s="3"/>
      <c r="G423" s="3"/>
      <c r="H423" s="3"/>
    </row>
    <row r="424" spans="4:8" s="1" customFormat="1">
      <c r="D424" s="3"/>
      <c r="E424" s="3"/>
      <c r="F424" s="3"/>
      <c r="G424" s="3"/>
      <c r="H424" s="3"/>
    </row>
    <row r="425" spans="4:8" s="1" customFormat="1">
      <c r="D425" s="3"/>
      <c r="E425" s="3"/>
      <c r="F425" s="3"/>
      <c r="G425" s="3"/>
      <c r="H425" s="3"/>
    </row>
    <row r="426" spans="4:8" s="1" customFormat="1">
      <c r="D426" s="3"/>
      <c r="E426" s="3"/>
      <c r="F426" s="3"/>
      <c r="G426" s="3"/>
      <c r="H426" s="3"/>
    </row>
    <row r="427" spans="4:8" s="1" customFormat="1">
      <c r="D427" s="3"/>
      <c r="E427" s="3"/>
      <c r="F427" s="3"/>
      <c r="G427" s="3"/>
      <c r="H427" s="3"/>
    </row>
    <row r="428" spans="4:8" s="1" customFormat="1">
      <c r="D428" s="3"/>
      <c r="E428" s="3"/>
      <c r="F428" s="3"/>
      <c r="G428" s="3"/>
      <c r="H428" s="3"/>
    </row>
    <row r="429" spans="4:8" s="1" customFormat="1">
      <c r="D429" s="3"/>
      <c r="E429" s="3"/>
      <c r="F429" s="3"/>
      <c r="G429" s="3"/>
      <c r="H429" s="3"/>
    </row>
    <row r="430" spans="4:8" s="1" customFormat="1">
      <c r="D430" s="3"/>
      <c r="E430" s="3"/>
      <c r="F430" s="3"/>
      <c r="G430" s="3"/>
      <c r="H430" s="3"/>
    </row>
    <row r="431" spans="4:8" s="1" customFormat="1">
      <c r="D431" s="3"/>
      <c r="E431" s="3"/>
      <c r="F431" s="3"/>
      <c r="G431" s="3"/>
      <c r="H431" s="3"/>
    </row>
    <row r="432" spans="4:8" s="1" customFormat="1">
      <c r="D432" s="3"/>
      <c r="E432" s="3"/>
      <c r="F432" s="3"/>
      <c r="G432" s="3"/>
      <c r="H432" s="3"/>
    </row>
    <row r="433" spans="4:8" s="1" customFormat="1">
      <c r="D433" s="3"/>
      <c r="E433" s="3"/>
      <c r="F433" s="3"/>
      <c r="G433" s="3"/>
      <c r="H433" s="3"/>
    </row>
    <row r="434" spans="4:8" s="1" customFormat="1">
      <c r="D434" s="3"/>
      <c r="E434" s="3"/>
      <c r="F434" s="3"/>
      <c r="G434" s="3"/>
      <c r="H434" s="3"/>
    </row>
    <row r="435" spans="4:8" s="1" customFormat="1">
      <c r="D435" s="3"/>
      <c r="E435" s="3"/>
      <c r="F435" s="3"/>
      <c r="G435" s="3"/>
      <c r="H435" s="3"/>
    </row>
    <row r="436" spans="4:8" s="1" customFormat="1">
      <c r="D436" s="3"/>
      <c r="E436" s="3"/>
      <c r="F436" s="3"/>
      <c r="G436" s="3"/>
      <c r="H436" s="3"/>
    </row>
    <row r="437" spans="4:8" s="1" customFormat="1">
      <c r="D437" s="3"/>
      <c r="E437" s="3"/>
      <c r="F437" s="3"/>
      <c r="G437" s="3"/>
      <c r="H437" s="3"/>
    </row>
    <row r="438" spans="4:8" s="1" customFormat="1">
      <c r="D438" s="3"/>
      <c r="E438" s="3"/>
      <c r="F438" s="3"/>
      <c r="G438" s="3"/>
      <c r="H438" s="3"/>
    </row>
    <row r="439" spans="4:8" s="1" customFormat="1">
      <c r="D439" s="3"/>
      <c r="E439" s="3"/>
      <c r="F439" s="3"/>
      <c r="G439" s="3"/>
      <c r="H439" s="3"/>
    </row>
    <row r="440" spans="4:8" s="1" customFormat="1">
      <c r="D440" s="3"/>
      <c r="E440" s="3"/>
      <c r="F440" s="3"/>
      <c r="G440" s="3"/>
      <c r="H440" s="3"/>
    </row>
    <row r="441" spans="4:8" s="1" customFormat="1">
      <c r="D441" s="3"/>
      <c r="E441" s="3"/>
      <c r="F441" s="3"/>
      <c r="G441" s="3"/>
      <c r="H441" s="3"/>
    </row>
    <row r="442" spans="4:8" s="1" customFormat="1">
      <c r="D442" s="3"/>
      <c r="E442" s="3"/>
      <c r="F442" s="3"/>
      <c r="G442" s="3"/>
      <c r="H442" s="3"/>
    </row>
    <row r="443" spans="4:8" s="1" customFormat="1">
      <c r="D443" s="3"/>
      <c r="E443" s="3"/>
      <c r="F443" s="3"/>
      <c r="G443" s="3"/>
      <c r="H443" s="3"/>
    </row>
    <row r="444" spans="4:8" s="1" customFormat="1">
      <c r="D444" s="3"/>
      <c r="E444" s="3"/>
      <c r="F444" s="3"/>
      <c r="G444" s="3"/>
      <c r="H444" s="3"/>
    </row>
    <row r="445" spans="4:8" s="1" customFormat="1">
      <c r="D445" s="3"/>
      <c r="E445" s="3"/>
      <c r="F445" s="3"/>
      <c r="G445" s="3"/>
      <c r="H445" s="3"/>
    </row>
    <row r="446" spans="4:8" s="1" customFormat="1">
      <c r="D446" s="3"/>
      <c r="E446" s="3"/>
      <c r="F446" s="3"/>
      <c r="G446" s="3"/>
      <c r="H446" s="3"/>
    </row>
    <row r="447" spans="4:8" s="1" customFormat="1">
      <c r="D447" s="3"/>
      <c r="E447" s="3"/>
      <c r="F447" s="3"/>
      <c r="G447" s="3"/>
      <c r="H447" s="3"/>
    </row>
    <row r="448" spans="4:8" s="1" customFormat="1">
      <c r="D448" s="3"/>
      <c r="E448" s="3"/>
      <c r="F448" s="3"/>
      <c r="G448" s="3"/>
      <c r="H448" s="3"/>
    </row>
    <row r="449" spans="4:8" s="1" customFormat="1">
      <c r="D449" s="3"/>
      <c r="E449" s="3"/>
      <c r="F449" s="3"/>
      <c r="G449" s="3"/>
      <c r="H449" s="3"/>
    </row>
    <row r="450" spans="4:8" s="1" customFormat="1">
      <c r="D450" s="3"/>
      <c r="E450" s="3"/>
      <c r="F450" s="3"/>
      <c r="G450" s="3"/>
      <c r="H450" s="3"/>
    </row>
    <row r="451" spans="4:8" s="1" customFormat="1">
      <c r="D451" s="3"/>
      <c r="E451" s="3"/>
      <c r="F451" s="3"/>
      <c r="G451" s="3"/>
      <c r="H451" s="3"/>
    </row>
    <row r="452" spans="4:8" s="1" customFormat="1">
      <c r="D452" s="3"/>
      <c r="E452" s="3"/>
      <c r="F452" s="3"/>
      <c r="G452" s="3"/>
      <c r="H452" s="3"/>
    </row>
    <row r="453" spans="4:8" s="1" customFormat="1">
      <c r="D453" s="3"/>
      <c r="E453" s="3"/>
      <c r="F453" s="3"/>
      <c r="G453" s="3"/>
      <c r="H453" s="3"/>
    </row>
    <row r="454" spans="4:8" s="1" customFormat="1">
      <c r="D454" s="3"/>
      <c r="E454" s="3"/>
      <c r="F454" s="3"/>
      <c r="G454" s="3"/>
      <c r="H454" s="3"/>
    </row>
    <row r="455" spans="4:8" s="1" customFormat="1">
      <c r="D455" s="3"/>
      <c r="E455" s="3"/>
      <c r="F455" s="3"/>
      <c r="G455" s="3"/>
      <c r="H455" s="3"/>
    </row>
    <row r="456" spans="4:8" s="1" customFormat="1">
      <c r="D456" s="3"/>
      <c r="E456" s="3"/>
      <c r="F456" s="3"/>
      <c r="G456" s="3"/>
      <c r="H456" s="3"/>
    </row>
    <row r="457" spans="4:8" s="1" customFormat="1">
      <c r="D457" s="3"/>
      <c r="E457" s="3"/>
      <c r="F457" s="3"/>
      <c r="G457" s="3"/>
      <c r="H457" s="3"/>
    </row>
    <row r="458" spans="4:8" s="1" customFormat="1">
      <c r="D458" s="3"/>
      <c r="E458" s="3"/>
      <c r="F458" s="3"/>
      <c r="G458" s="3"/>
      <c r="H458" s="3"/>
    </row>
    <row r="459" spans="4:8" s="1" customFormat="1">
      <c r="D459" s="3"/>
      <c r="E459" s="3"/>
      <c r="F459" s="3"/>
      <c r="G459" s="3"/>
      <c r="H459" s="3"/>
    </row>
    <row r="460" spans="4:8" s="1" customFormat="1">
      <c r="D460" s="3"/>
      <c r="E460" s="3"/>
      <c r="F460" s="3"/>
      <c r="G460" s="3"/>
      <c r="H460" s="3"/>
    </row>
    <row r="461" spans="4:8" s="1" customFormat="1">
      <c r="D461" s="3"/>
      <c r="E461" s="3"/>
      <c r="F461" s="3"/>
      <c r="G461" s="3"/>
      <c r="H461" s="3"/>
    </row>
    <row r="462" spans="4:8" s="1" customFormat="1">
      <c r="D462" s="3"/>
      <c r="E462" s="3"/>
      <c r="F462" s="3"/>
      <c r="G462" s="3"/>
      <c r="H462" s="3"/>
    </row>
    <row r="463" spans="4:8" s="1" customFormat="1">
      <c r="D463" s="3"/>
      <c r="E463" s="3"/>
      <c r="F463" s="3"/>
      <c r="G463" s="3"/>
      <c r="H463" s="3"/>
    </row>
    <row r="464" spans="4:8" s="1" customFormat="1">
      <c r="D464" s="3"/>
      <c r="E464" s="3"/>
      <c r="F464" s="3"/>
      <c r="G464" s="3"/>
      <c r="H464" s="3"/>
    </row>
    <row r="465" spans="4:8" s="1" customFormat="1">
      <c r="D465" s="3"/>
      <c r="E465" s="3"/>
      <c r="F465" s="3"/>
      <c r="G465" s="3"/>
      <c r="H465" s="3"/>
    </row>
    <row r="466" spans="4:8" s="1" customFormat="1">
      <c r="D466" s="3"/>
      <c r="E466" s="3"/>
      <c r="F466" s="3"/>
      <c r="G466" s="3"/>
      <c r="H466" s="3"/>
    </row>
    <row r="467" spans="4:8" s="1" customFormat="1">
      <c r="D467" s="3"/>
      <c r="E467" s="3"/>
      <c r="F467" s="3"/>
      <c r="G467" s="3"/>
      <c r="H467" s="3"/>
    </row>
    <row r="468" spans="4:8" s="1" customFormat="1">
      <c r="D468" s="3"/>
      <c r="E468" s="3"/>
      <c r="F468" s="3"/>
      <c r="G468" s="3"/>
      <c r="H468" s="3"/>
    </row>
    <row r="469" spans="4:8" s="1" customFormat="1">
      <c r="D469" s="3"/>
      <c r="E469" s="3"/>
      <c r="F469" s="3"/>
      <c r="G469" s="3"/>
      <c r="H469" s="3"/>
    </row>
    <row r="470" spans="4:8" s="1" customFormat="1">
      <c r="D470" s="3"/>
      <c r="E470" s="3"/>
      <c r="F470" s="3"/>
      <c r="G470" s="3"/>
      <c r="H470" s="3"/>
    </row>
    <row r="471" spans="4:8" s="1" customFormat="1">
      <c r="D471" s="3"/>
      <c r="E471" s="3"/>
      <c r="F471" s="3"/>
      <c r="G471" s="3"/>
      <c r="H471" s="3"/>
    </row>
    <row r="472" spans="4:8" s="1" customFormat="1">
      <c r="D472" s="3"/>
      <c r="E472" s="3"/>
      <c r="F472" s="3"/>
      <c r="G472" s="3"/>
      <c r="H472" s="3"/>
    </row>
    <row r="473" spans="4:8" s="1" customFormat="1">
      <c r="D473" s="3"/>
      <c r="E473" s="3"/>
      <c r="F473" s="3"/>
      <c r="G473" s="3"/>
      <c r="H473" s="3"/>
    </row>
    <row r="474" spans="4:8" s="1" customFormat="1">
      <c r="D474" s="3"/>
      <c r="E474" s="3"/>
      <c r="F474" s="3"/>
      <c r="G474" s="3"/>
      <c r="H474" s="3"/>
    </row>
    <row r="475" spans="4:8" s="1" customFormat="1">
      <c r="D475" s="3"/>
      <c r="E475" s="3"/>
      <c r="F475" s="3"/>
      <c r="G475" s="3"/>
      <c r="H475" s="3"/>
    </row>
    <row r="476" spans="4:8" s="1" customFormat="1">
      <c r="D476" s="3"/>
      <c r="E476" s="3"/>
      <c r="F476" s="3"/>
      <c r="G476" s="3"/>
      <c r="H476" s="3"/>
    </row>
    <row r="477" spans="4:8" s="1" customFormat="1">
      <c r="D477" s="3"/>
      <c r="E477" s="3"/>
      <c r="F477" s="3"/>
      <c r="G477" s="3"/>
      <c r="H477" s="3"/>
    </row>
    <row r="478" spans="4:8" s="1" customFormat="1">
      <c r="D478" s="3"/>
      <c r="E478" s="3"/>
      <c r="F478" s="3"/>
      <c r="G478" s="3"/>
      <c r="H478" s="3"/>
    </row>
    <row r="479" spans="4:8" s="1" customFormat="1">
      <c r="D479" s="3"/>
      <c r="E479" s="3"/>
      <c r="F479" s="3"/>
      <c r="G479" s="3"/>
      <c r="H479" s="3"/>
    </row>
    <row r="480" spans="4:8" s="1" customFormat="1">
      <c r="D480" s="3"/>
      <c r="E480" s="3"/>
      <c r="F480" s="3"/>
      <c r="G480" s="3"/>
      <c r="H480" s="3"/>
    </row>
    <row r="481" spans="4:8" s="1" customFormat="1">
      <c r="D481" s="3"/>
      <c r="E481" s="3"/>
      <c r="F481" s="3"/>
      <c r="G481" s="3"/>
      <c r="H481" s="3"/>
    </row>
    <row r="482" spans="4:8" s="1" customFormat="1">
      <c r="D482" s="3"/>
      <c r="E482" s="3"/>
      <c r="F482" s="3"/>
      <c r="G482" s="3"/>
      <c r="H482" s="3"/>
    </row>
    <row r="483" spans="4:8" s="1" customFormat="1">
      <c r="D483" s="3"/>
      <c r="E483" s="3"/>
      <c r="F483" s="3"/>
      <c r="G483" s="3"/>
      <c r="H483" s="3"/>
    </row>
    <row r="484" spans="4:8" s="1" customFormat="1">
      <c r="D484" s="3"/>
      <c r="E484" s="3"/>
      <c r="F484" s="3"/>
      <c r="G484" s="3"/>
      <c r="H484" s="3"/>
    </row>
    <row r="485" spans="4:8" s="1" customFormat="1">
      <c r="D485" s="3"/>
      <c r="E485" s="3"/>
      <c r="F485" s="3"/>
      <c r="G485" s="3"/>
      <c r="H485" s="3"/>
    </row>
    <row r="486" spans="4:8" s="1" customFormat="1">
      <c r="D486" s="3"/>
      <c r="E486" s="3"/>
      <c r="F486" s="3"/>
      <c r="G486" s="3"/>
      <c r="H486" s="3"/>
    </row>
    <row r="487" spans="4:8" s="1" customFormat="1">
      <c r="D487" s="3"/>
      <c r="E487" s="3"/>
      <c r="F487" s="3"/>
      <c r="G487" s="3"/>
      <c r="H487" s="3"/>
    </row>
    <row r="488" spans="4:8" s="1" customFormat="1">
      <c r="D488" s="3"/>
      <c r="E488" s="3"/>
      <c r="F488" s="3"/>
      <c r="G488" s="3"/>
      <c r="H488" s="3"/>
    </row>
    <row r="489" spans="4:8" s="1" customFormat="1">
      <c r="D489" s="3"/>
      <c r="E489" s="3"/>
      <c r="F489" s="3"/>
      <c r="G489" s="3"/>
      <c r="H489" s="3"/>
    </row>
    <row r="490" spans="4:8" s="1" customFormat="1">
      <c r="D490" s="3"/>
      <c r="E490" s="3"/>
      <c r="F490" s="3"/>
      <c r="G490" s="3"/>
      <c r="H490" s="3"/>
    </row>
    <row r="491" spans="4:8" s="1" customFormat="1">
      <c r="D491" s="3"/>
      <c r="E491" s="3"/>
      <c r="F491" s="3"/>
      <c r="G491" s="3"/>
      <c r="H491" s="3"/>
    </row>
    <row r="492" spans="4:8" s="1" customFormat="1">
      <c r="D492" s="3"/>
      <c r="E492" s="3"/>
      <c r="F492" s="3"/>
      <c r="G492" s="3"/>
      <c r="H492" s="3"/>
    </row>
    <row r="493" spans="4:8" s="1" customFormat="1">
      <c r="D493" s="3"/>
      <c r="E493" s="3"/>
      <c r="F493" s="3"/>
      <c r="G493" s="3"/>
      <c r="H493" s="3"/>
    </row>
    <row r="494" spans="4:8" s="1" customFormat="1">
      <c r="D494" s="3"/>
      <c r="E494" s="3"/>
      <c r="F494" s="3"/>
      <c r="G494" s="3"/>
      <c r="H494" s="3"/>
    </row>
    <row r="495" spans="4:8" s="1" customFormat="1">
      <c r="D495" s="3"/>
      <c r="E495" s="3"/>
      <c r="F495" s="3"/>
      <c r="G495" s="3"/>
      <c r="H495" s="3"/>
    </row>
    <row r="496" spans="4:8" s="1" customFormat="1">
      <c r="D496" s="3"/>
      <c r="E496" s="3"/>
      <c r="F496" s="3"/>
      <c r="G496" s="3"/>
      <c r="H496" s="3"/>
    </row>
    <row r="497" spans="4:8" s="1" customFormat="1">
      <c r="D497" s="3"/>
      <c r="E497" s="3"/>
      <c r="F497" s="3"/>
      <c r="G497" s="3"/>
      <c r="H497" s="3"/>
    </row>
    <row r="498" spans="4:8" s="1" customFormat="1">
      <c r="D498" s="3"/>
      <c r="E498" s="3"/>
      <c r="F498" s="3"/>
      <c r="G498" s="3"/>
      <c r="H498" s="3"/>
    </row>
    <row r="499" spans="4:8" s="1" customFormat="1">
      <c r="D499" s="3"/>
      <c r="E499" s="3"/>
      <c r="F499" s="3"/>
      <c r="G499" s="3"/>
      <c r="H499" s="3"/>
    </row>
    <row r="500" spans="4:8" s="1" customFormat="1">
      <c r="D500" s="3"/>
      <c r="E500" s="3"/>
      <c r="F500" s="3"/>
      <c r="G500" s="3"/>
      <c r="H500" s="3"/>
    </row>
    <row r="501" spans="4:8" s="1" customFormat="1">
      <c r="D501" s="3"/>
      <c r="E501" s="3"/>
      <c r="F501" s="3"/>
      <c r="G501" s="3"/>
      <c r="H501" s="3"/>
    </row>
    <row r="502" spans="4:8" s="1" customFormat="1">
      <c r="D502" s="3"/>
      <c r="E502" s="3"/>
      <c r="F502" s="3"/>
      <c r="G502" s="3"/>
      <c r="H502" s="3"/>
    </row>
    <row r="503" spans="4:8" s="1" customFormat="1">
      <c r="D503" s="3"/>
      <c r="E503" s="3"/>
      <c r="F503" s="3"/>
      <c r="G503" s="3"/>
      <c r="H503" s="3"/>
    </row>
    <row r="504" spans="4:8" s="1" customFormat="1">
      <c r="D504" s="3"/>
      <c r="E504" s="3"/>
      <c r="F504" s="3"/>
      <c r="G504" s="3"/>
      <c r="H504" s="3"/>
    </row>
    <row r="505" spans="4:8" s="1" customFormat="1">
      <c r="D505" s="3"/>
      <c r="E505" s="3"/>
      <c r="F505" s="3"/>
      <c r="G505" s="3"/>
      <c r="H505" s="3"/>
    </row>
    <row r="506" spans="4:8" s="1" customFormat="1">
      <c r="D506" s="3"/>
      <c r="E506" s="3"/>
      <c r="F506" s="3"/>
      <c r="G506" s="3"/>
      <c r="H506" s="3"/>
    </row>
    <row r="507" spans="4:8" s="1" customFormat="1">
      <c r="D507" s="3"/>
      <c r="E507" s="3"/>
      <c r="F507" s="3"/>
      <c r="G507" s="3"/>
      <c r="H507" s="3"/>
    </row>
    <row r="508" spans="4:8" s="1" customFormat="1">
      <c r="D508" s="3"/>
      <c r="E508" s="3"/>
      <c r="F508" s="3"/>
      <c r="G508" s="3"/>
      <c r="H508" s="3"/>
    </row>
    <row r="509" spans="4:8" s="1" customFormat="1">
      <c r="D509" s="3"/>
      <c r="E509" s="3"/>
      <c r="F509" s="3"/>
      <c r="G509" s="3"/>
      <c r="H509" s="3"/>
    </row>
    <row r="510" spans="4:8" s="1" customFormat="1">
      <c r="D510" s="3"/>
      <c r="E510" s="3"/>
      <c r="F510" s="3"/>
      <c r="G510" s="3"/>
      <c r="H510" s="3"/>
    </row>
    <row r="511" spans="4:8" s="1" customFormat="1">
      <c r="D511" s="3"/>
      <c r="E511" s="3"/>
      <c r="F511" s="3"/>
      <c r="G511" s="3"/>
      <c r="H511" s="3"/>
    </row>
    <row r="512" spans="4:8" s="1" customFormat="1">
      <c r="D512" s="3"/>
      <c r="E512" s="3"/>
      <c r="F512" s="3"/>
      <c r="G512" s="3"/>
      <c r="H512" s="3"/>
    </row>
    <row r="513" spans="4:8" s="1" customFormat="1">
      <c r="D513" s="3"/>
      <c r="E513" s="3"/>
      <c r="F513" s="3"/>
      <c r="G513" s="3"/>
      <c r="H513" s="3"/>
    </row>
    <row r="514" spans="4:8" s="1" customFormat="1">
      <c r="D514" s="3"/>
      <c r="E514" s="3"/>
      <c r="F514" s="3"/>
      <c r="G514" s="3"/>
      <c r="H514" s="3"/>
    </row>
    <row r="515" spans="4:8" s="1" customFormat="1">
      <c r="D515" s="3"/>
      <c r="E515" s="3"/>
      <c r="F515" s="3"/>
      <c r="G515" s="3"/>
      <c r="H515" s="3"/>
    </row>
    <row r="516" spans="4:8" s="1" customFormat="1">
      <c r="D516" s="3"/>
      <c r="E516" s="3"/>
      <c r="F516" s="3"/>
      <c r="G516" s="3"/>
      <c r="H516" s="3"/>
    </row>
    <row r="517" spans="4:8" s="1" customFormat="1">
      <c r="D517" s="3"/>
      <c r="E517" s="3"/>
      <c r="F517" s="3"/>
      <c r="G517" s="3"/>
      <c r="H517" s="3"/>
    </row>
    <row r="518" spans="4:8" s="1" customFormat="1">
      <c r="D518" s="3"/>
      <c r="E518" s="3"/>
      <c r="F518" s="3"/>
      <c r="G518" s="3"/>
      <c r="H518" s="3"/>
    </row>
    <row r="519" spans="4:8" s="1" customFormat="1">
      <c r="D519" s="3"/>
      <c r="E519" s="3"/>
      <c r="F519" s="3"/>
      <c r="G519" s="3"/>
      <c r="H519" s="3"/>
    </row>
    <row r="520" spans="4:8" s="1" customFormat="1">
      <c r="D520" s="3"/>
      <c r="E520" s="3"/>
      <c r="F520" s="3"/>
      <c r="G520" s="3"/>
      <c r="H520" s="3"/>
    </row>
    <row r="521" spans="4:8" s="1" customFormat="1">
      <c r="D521" s="3"/>
      <c r="E521" s="3"/>
      <c r="F521" s="3"/>
      <c r="G521" s="3"/>
      <c r="H521" s="3"/>
    </row>
    <row r="522" spans="4:8" s="1" customFormat="1">
      <c r="D522" s="3"/>
      <c r="E522" s="3"/>
      <c r="F522" s="3"/>
      <c r="G522" s="3"/>
      <c r="H522" s="3"/>
    </row>
    <row r="523" spans="4:8" s="1" customFormat="1">
      <c r="D523" s="3"/>
      <c r="E523" s="3"/>
      <c r="F523" s="3"/>
      <c r="G523" s="3"/>
      <c r="H523" s="3"/>
    </row>
    <row r="524" spans="4:8" s="1" customFormat="1">
      <c r="D524" s="3"/>
      <c r="E524" s="3"/>
      <c r="F524" s="3"/>
      <c r="G524" s="3"/>
      <c r="H524" s="3"/>
    </row>
    <row r="525" spans="4:8" s="1" customFormat="1">
      <c r="D525" s="3"/>
      <c r="E525" s="3"/>
      <c r="F525" s="3"/>
      <c r="G525" s="3"/>
      <c r="H525" s="3"/>
    </row>
    <row r="526" spans="4:8" s="1" customFormat="1">
      <c r="D526" s="3"/>
      <c r="E526" s="3"/>
      <c r="F526" s="3"/>
      <c r="G526" s="3"/>
      <c r="H526" s="3"/>
    </row>
    <row r="527" spans="4:8" s="1" customFormat="1">
      <c r="D527" s="3"/>
      <c r="E527" s="3"/>
      <c r="F527" s="3"/>
      <c r="G527" s="3"/>
      <c r="H527" s="3"/>
    </row>
    <row r="528" spans="4:8" s="1" customFormat="1">
      <c r="D528" s="3"/>
      <c r="E528" s="3"/>
      <c r="F528" s="3"/>
      <c r="G528" s="3"/>
      <c r="H528" s="3"/>
    </row>
    <row r="529" spans="4:8" s="1" customFormat="1">
      <c r="D529" s="3"/>
      <c r="E529" s="3"/>
      <c r="F529" s="3"/>
      <c r="G529" s="3"/>
      <c r="H529" s="3"/>
    </row>
    <row r="530" spans="4:8" s="1" customFormat="1">
      <c r="D530" s="3"/>
      <c r="E530" s="3"/>
      <c r="F530" s="3"/>
      <c r="G530" s="3"/>
      <c r="H530" s="3"/>
    </row>
    <row r="531" spans="4:8" s="1" customFormat="1">
      <c r="D531" s="3"/>
      <c r="E531" s="3"/>
      <c r="F531" s="3"/>
      <c r="G531" s="3"/>
      <c r="H531" s="3"/>
    </row>
    <row r="532" spans="4:8" s="1" customFormat="1">
      <c r="D532" s="3"/>
      <c r="E532" s="3"/>
      <c r="F532" s="3"/>
      <c r="G532" s="3"/>
      <c r="H532" s="3"/>
    </row>
    <row r="533" spans="4:8" s="1" customFormat="1">
      <c r="D533" s="3"/>
      <c r="E533" s="3"/>
      <c r="F533" s="3"/>
      <c r="G533" s="3"/>
      <c r="H533" s="3"/>
    </row>
    <row r="534" spans="4:8" s="1" customFormat="1">
      <c r="D534" s="3"/>
      <c r="E534" s="3"/>
      <c r="F534" s="3"/>
      <c r="G534" s="3"/>
      <c r="H534" s="3"/>
    </row>
    <row r="535" spans="4:8" s="1" customFormat="1">
      <c r="D535" s="3"/>
      <c r="E535" s="3"/>
      <c r="F535" s="3"/>
      <c r="G535" s="3"/>
      <c r="H535" s="3"/>
    </row>
    <row r="536" spans="4:8" s="1" customFormat="1">
      <c r="D536" s="3"/>
      <c r="E536" s="3"/>
      <c r="F536" s="3"/>
      <c r="G536" s="3"/>
      <c r="H536" s="3"/>
    </row>
    <row r="537" spans="4:8" s="1" customFormat="1">
      <c r="D537" s="3"/>
      <c r="E537" s="3"/>
      <c r="F537" s="3"/>
      <c r="G537" s="3"/>
      <c r="H537" s="3"/>
    </row>
    <row r="538" spans="4:8" s="1" customFormat="1">
      <c r="D538" s="3"/>
      <c r="E538" s="3"/>
      <c r="F538" s="3"/>
      <c r="G538" s="3"/>
      <c r="H538" s="3"/>
    </row>
    <row r="539" spans="4:8" s="1" customFormat="1">
      <c r="D539" s="3"/>
      <c r="E539" s="3"/>
      <c r="F539" s="3"/>
      <c r="G539" s="3"/>
      <c r="H539" s="3"/>
    </row>
    <row r="540" spans="4:8" s="1" customFormat="1">
      <c r="D540" s="3"/>
      <c r="E540" s="3"/>
      <c r="F540" s="3"/>
      <c r="G540" s="3"/>
      <c r="H540" s="3"/>
    </row>
    <row r="541" spans="4:8" s="1" customFormat="1">
      <c r="D541" s="3"/>
      <c r="E541" s="3"/>
      <c r="F541" s="3"/>
      <c r="G541" s="3"/>
      <c r="H541" s="3"/>
    </row>
    <row r="542" spans="4:8" s="1" customFormat="1">
      <c r="D542" s="3"/>
      <c r="E542" s="3"/>
      <c r="F542" s="3"/>
      <c r="G542" s="3"/>
      <c r="H542" s="3"/>
    </row>
    <row r="543" spans="4:8" s="1" customFormat="1">
      <c r="D543" s="3"/>
      <c r="E543" s="3"/>
      <c r="F543" s="3"/>
      <c r="G543" s="3"/>
      <c r="H543" s="3"/>
    </row>
    <row r="544" spans="4:8" s="1" customFormat="1">
      <c r="D544" s="3"/>
      <c r="E544" s="3"/>
      <c r="F544" s="3"/>
      <c r="G544" s="3"/>
      <c r="H544" s="3"/>
    </row>
    <row r="545" spans="4:8" s="1" customFormat="1">
      <c r="D545" s="3"/>
      <c r="E545" s="3"/>
      <c r="F545" s="3"/>
      <c r="G545" s="3"/>
      <c r="H545" s="3"/>
    </row>
    <row r="546" spans="4:8" s="1" customFormat="1">
      <c r="D546" s="3"/>
      <c r="E546" s="3"/>
      <c r="F546" s="3"/>
      <c r="G546" s="3"/>
      <c r="H546" s="3"/>
    </row>
    <row r="547" spans="4:8" s="1" customFormat="1">
      <c r="D547" s="3"/>
      <c r="E547" s="3"/>
      <c r="F547" s="3"/>
      <c r="G547" s="3"/>
      <c r="H547" s="3"/>
    </row>
    <row r="548" spans="4:8" s="1" customFormat="1">
      <c r="D548" s="3"/>
      <c r="E548" s="3"/>
      <c r="F548" s="3"/>
      <c r="G548" s="3"/>
      <c r="H548" s="3"/>
    </row>
    <row r="549" spans="4:8" s="1" customFormat="1">
      <c r="D549" s="3"/>
      <c r="E549" s="3"/>
      <c r="F549" s="3"/>
      <c r="G549" s="3"/>
      <c r="H549" s="3"/>
    </row>
    <row r="550" spans="4:8" s="1" customFormat="1">
      <c r="D550" s="3"/>
      <c r="E550" s="3"/>
      <c r="F550" s="3"/>
      <c r="G550" s="3"/>
      <c r="H550" s="3"/>
    </row>
    <row r="551" spans="4:8" s="1" customFormat="1">
      <c r="D551" s="3"/>
      <c r="E551" s="3"/>
      <c r="F551" s="3"/>
      <c r="G551" s="3"/>
      <c r="H551" s="3"/>
    </row>
    <row r="552" spans="4:8" s="1" customFormat="1">
      <c r="D552" s="3"/>
      <c r="E552" s="3"/>
      <c r="F552" s="3"/>
      <c r="G552" s="3"/>
      <c r="H552" s="3"/>
    </row>
    <row r="553" spans="4:8" s="1" customFormat="1">
      <c r="D553" s="3"/>
      <c r="E553" s="3"/>
      <c r="F553" s="3"/>
      <c r="G553" s="3"/>
      <c r="H553" s="3"/>
    </row>
    <row r="554" spans="4:8" s="1" customFormat="1">
      <c r="D554" s="3"/>
      <c r="E554" s="3"/>
      <c r="F554" s="3"/>
      <c r="G554" s="3"/>
      <c r="H554" s="3"/>
    </row>
    <row r="555" spans="4:8" s="1" customFormat="1">
      <c r="D555" s="3"/>
      <c r="E555" s="3"/>
      <c r="F555" s="3"/>
      <c r="G555" s="3"/>
      <c r="H555" s="3"/>
    </row>
    <row r="556" spans="4:8" s="1" customFormat="1">
      <c r="D556" s="3"/>
      <c r="E556" s="3"/>
      <c r="F556" s="3"/>
      <c r="G556" s="3"/>
      <c r="H556" s="3"/>
    </row>
    <row r="557" spans="4:8" s="1" customFormat="1">
      <c r="D557" s="3"/>
      <c r="E557" s="3"/>
      <c r="F557" s="3"/>
      <c r="G557" s="3"/>
      <c r="H557" s="3"/>
    </row>
    <row r="558" spans="4:8" s="1" customFormat="1">
      <c r="D558" s="3"/>
      <c r="E558" s="3"/>
      <c r="F558" s="3"/>
      <c r="G558" s="3"/>
      <c r="H558" s="3"/>
    </row>
    <row r="559" spans="4:8" s="1" customFormat="1">
      <c r="D559" s="3"/>
      <c r="E559" s="3"/>
      <c r="F559" s="3"/>
      <c r="G559" s="3"/>
      <c r="H559" s="3"/>
    </row>
    <row r="560" spans="4:8" s="1" customFormat="1">
      <c r="D560" s="3"/>
      <c r="E560" s="3"/>
      <c r="F560" s="3"/>
      <c r="G560" s="3"/>
      <c r="H560" s="3"/>
    </row>
    <row r="561" spans="4:8" s="1" customFormat="1">
      <c r="D561" s="3"/>
      <c r="E561" s="3"/>
      <c r="F561" s="3"/>
      <c r="G561" s="3"/>
      <c r="H561" s="3"/>
    </row>
    <row r="562" spans="4:8" s="1" customFormat="1">
      <c r="D562" s="3"/>
      <c r="E562" s="3"/>
      <c r="F562" s="3"/>
      <c r="G562" s="3"/>
      <c r="H562" s="3"/>
    </row>
    <row r="563" spans="4:8" s="1" customFormat="1">
      <c r="D563" s="3"/>
      <c r="E563" s="3"/>
      <c r="F563" s="3"/>
      <c r="G563" s="3"/>
      <c r="H563" s="3"/>
    </row>
    <row r="564" spans="4:8" s="1" customFormat="1">
      <c r="D564" s="3"/>
      <c r="E564" s="3"/>
      <c r="F564" s="3"/>
      <c r="G564" s="3"/>
      <c r="H564" s="3"/>
    </row>
    <row r="565" spans="4:8" s="1" customFormat="1">
      <c r="D565" s="3"/>
      <c r="E565" s="3"/>
      <c r="F565" s="3"/>
      <c r="G565" s="3"/>
      <c r="H565" s="3"/>
    </row>
    <row r="566" spans="4:8" s="1" customFormat="1">
      <c r="D566" s="3"/>
      <c r="E566" s="3"/>
      <c r="F566" s="3"/>
      <c r="G566" s="3"/>
      <c r="H566" s="3"/>
    </row>
    <row r="567" spans="4:8" s="1" customFormat="1">
      <c r="D567" s="3"/>
      <c r="E567" s="3"/>
      <c r="F567" s="3"/>
      <c r="G567" s="3"/>
      <c r="H567" s="3"/>
    </row>
    <row r="568" spans="4:8" s="1" customFormat="1">
      <c r="D568" s="3"/>
      <c r="E568" s="3"/>
      <c r="F568" s="3"/>
      <c r="G568" s="3"/>
      <c r="H568" s="3"/>
    </row>
    <row r="569" spans="4:8" s="1" customFormat="1">
      <c r="D569" s="3"/>
      <c r="E569" s="3"/>
      <c r="F569" s="3"/>
      <c r="G569" s="3"/>
      <c r="H569" s="3"/>
    </row>
    <row r="570" spans="4:8" s="1" customFormat="1">
      <c r="D570" s="3"/>
      <c r="E570" s="3"/>
      <c r="F570" s="3"/>
      <c r="G570" s="3"/>
      <c r="H570" s="3"/>
    </row>
    <row r="571" spans="4:8" s="1" customFormat="1">
      <c r="D571" s="3"/>
      <c r="E571" s="3"/>
      <c r="F571" s="3"/>
      <c r="G571" s="3"/>
      <c r="H571" s="3"/>
    </row>
    <row r="572" spans="4:8" s="1" customFormat="1">
      <c r="D572" s="3"/>
      <c r="E572" s="3"/>
      <c r="F572" s="3"/>
      <c r="G572" s="3"/>
      <c r="H572" s="3"/>
    </row>
    <row r="573" spans="4:8" s="1" customFormat="1">
      <c r="D573" s="3"/>
      <c r="E573" s="3"/>
      <c r="F573" s="3"/>
      <c r="G573" s="3"/>
      <c r="H573" s="3"/>
    </row>
    <row r="574" spans="4:8" s="1" customFormat="1">
      <c r="D574" s="3"/>
      <c r="E574" s="3"/>
      <c r="F574" s="3"/>
      <c r="G574" s="3"/>
      <c r="H574" s="3"/>
    </row>
    <row r="575" spans="4:8" s="1" customFormat="1">
      <c r="D575" s="3"/>
      <c r="E575" s="3"/>
      <c r="F575" s="3"/>
      <c r="G575" s="3"/>
      <c r="H575" s="3"/>
    </row>
    <row r="576" spans="4:8" s="1" customFormat="1">
      <c r="D576" s="3"/>
      <c r="E576" s="3"/>
      <c r="F576" s="3"/>
      <c r="G576" s="3"/>
      <c r="H576" s="3"/>
    </row>
    <row r="577" spans="4:8" s="1" customFormat="1">
      <c r="D577" s="3"/>
      <c r="E577" s="3"/>
      <c r="F577" s="3"/>
      <c r="G577" s="3"/>
      <c r="H577" s="3"/>
    </row>
    <row r="578" spans="4:8" s="1" customFormat="1">
      <c r="D578" s="3"/>
      <c r="E578" s="3"/>
      <c r="F578" s="3"/>
      <c r="G578" s="3"/>
      <c r="H578" s="3"/>
    </row>
    <row r="579" spans="4:8" s="1" customFormat="1">
      <c r="D579" s="3"/>
      <c r="E579" s="3"/>
      <c r="F579" s="3"/>
      <c r="G579" s="3"/>
      <c r="H579" s="3"/>
    </row>
    <row r="580" spans="4:8" s="1" customFormat="1">
      <c r="D580" s="3"/>
      <c r="E580" s="3"/>
      <c r="F580" s="3"/>
      <c r="G580" s="3"/>
      <c r="H580" s="3"/>
    </row>
    <row r="581" spans="4:8" s="1" customFormat="1">
      <c r="D581" s="3"/>
      <c r="E581" s="3"/>
      <c r="F581" s="3"/>
      <c r="G581" s="3"/>
      <c r="H581" s="3"/>
    </row>
    <row r="582" spans="4:8" s="1" customFormat="1">
      <c r="D582" s="3"/>
      <c r="E582" s="3"/>
      <c r="F582" s="3"/>
      <c r="G582" s="3"/>
      <c r="H582" s="3"/>
    </row>
    <row r="583" spans="4:8" s="1" customFormat="1">
      <c r="D583" s="3"/>
      <c r="E583" s="3"/>
      <c r="F583" s="3"/>
      <c r="G583" s="3"/>
      <c r="H583" s="3"/>
    </row>
    <row r="584" spans="4:8" s="1" customFormat="1">
      <c r="D584" s="3"/>
      <c r="E584" s="3"/>
      <c r="F584" s="3"/>
      <c r="G584" s="3"/>
      <c r="H584" s="3"/>
    </row>
    <row r="585" spans="4:8" s="1" customFormat="1">
      <c r="D585" s="3"/>
      <c r="E585" s="3"/>
      <c r="F585" s="3"/>
      <c r="G585" s="3"/>
      <c r="H585" s="3"/>
    </row>
    <row r="586" spans="4:8" s="1" customFormat="1">
      <c r="D586" s="3"/>
      <c r="E586" s="3"/>
      <c r="F586" s="3"/>
      <c r="G586" s="3"/>
      <c r="H586" s="3"/>
    </row>
    <row r="587" spans="4:8" s="1" customFormat="1">
      <c r="D587" s="3"/>
      <c r="E587" s="3"/>
      <c r="F587" s="3"/>
      <c r="G587" s="3"/>
      <c r="H587" s="3"/>
    </row>
    <row r="588" spans="4:8" s="1" customFormat="1">
      <c r="D588" s="3"/>
      <c r="E588" s="3"/>
      <c r="F588" s="3"/>
      <c r="G588" s="3"/>
      <c r="H588" s="3"/>
    </row>
    <row r="589" spans="4:8" s="1" customFormat="1">
      <c r="D589" s="3"/>
      <c r="E589" s="3"/>
      <c r="F589" s="3"/>
      <c r="G589" s="3"/>
      <c r="H589" s="3"/>
    </row>
    <row r="590" spans="4:8" s="1" customFormat="1">
      <c r="D590" s="3"/>
      <c r="E590" s="3"/>
      <c r="F590" s="3"/>
      <c r="G590" s="3"/>
      <c r="H590" s="3"/>
    </row>
    <row r="591" spans="4:8" s="1" customFormat="1">
      <c r="D591" s="3"/>
      <c r="E591" s="3"/>
      <c r="F591" s="3"/>
      <c r="G591" s="3"/>
      <c r="H591" s="3"/>
    </row>
    <row r="592" spans="4:8" s="1" customFormat="1">
      <c r="D592" s="3"/>
      <c r="E592" s="3"/>
      <c r="F592" s="3"/>
      <c r="G592" s="3"/>
      <c r="H592" s="3"/>
    </row>
    <row r="593" spans="4:8" s="1" customFormat="1">
      <c r="D593" s="3"/>
      <c r="E593" s="3"/>
      <c r="F593" s="3"/>
      <c r="G593" s="3"/>
      <c r="H593" s="3"/>
    </row>
    <row r="594" spans="4:8" s="1" customFormat="1">
      <c r="D594" s="3"/>
      <c r="E594" s="3"/>
      <c r="F594" s="3"/>
      <c r="G594" s="3"/>
      <c r="H594" s="3"/>
    </row>
    <row r="595" spans="4:8" s="1" customFormat="1">
      <c r="D595" s="3"/>
      <c r="E595" s="3"/>
      <c r="F595" s="3"/>
      <c r="G595" s="3"/>
      <c r="H595" s="3"/>
    </row>
    <row r="596" spans="4:8" s="1" customFormat="1">
      <c r="D596" s="3"/>
      <c r="E596" s="3"/>
      <c r="F596" s="3"/>
      <c r="G596" s="3"/>
      <c r="H596" s="3"/>
    </row>
    <row r="597" spans="4:8" s="1" customFormat="1">
      <c r="D597" s="3"/>
      <c r="E597" s="3"/>
      <c r="F597" s="3"/>
      <c r="G597" s="3"/>
      <c r="H597" s="3"/>
    </row>
    <row r="598" spans="4:8" s="1" customFormat="1">
      <c r="D598" s="3"/>
      <c r="E598" s="3"/>
      <c r="F598" s="3"/>
      <c r="G598" s="3"/>
      <c r="H598" s="3"/>
    </row>
    <row r="599" spans="4:8" s="1" customFormat="1">
      <c r="D599" s="3"/>
      <c r="E599" s="3"/>
      <c r="F599" s="3"/>
      <c r="G599" s="3"/>
      <c r="H599" s="3"/>
    </row>
    <row r="600" spans="4:8" s="1" customFormat="1">
      <c r="D600" s="3"/>
      <c r="E600" s="3"/>
      <c r="F600" s="3"/>
      <c r="G600" s="3"/>
      <c r="H600" s="3"/>
    </row>
    <row r="601" spans="4:8" s="1" customFormat="1">
      <c r="D601" s="3"/>
      <c r="E601" s="3"/>
      <c r="F601" s="3"/>
      <c r="G601" s="3"/>
      <c r="H601" s="3"/>
    </row>
    <row r="602" spans="4:8" s="1" customFormat="1">
      <c r="D602" s="3"/>
      <c r="E602" s="3"/>
      <c r="F602" s="3"/>
      <c r="G602" s="3"/>
      <c r="H602" s="3"/>
    </row>
    <row r="603" spans="4:8" s="1" customFormat="1">
      <c r="D603" s="3"/>
      <c r="E603" s="3"/>
      <c r="F603" s="3"/>
      <c r="G603" s="3"/>
      <c r="H603" s="3"/>
    </row>
    <row r="604" spans="4:8" s="1" customFormat="1">
      <c r="D604" s="3"/>
      <c r="E604" s="3"/>
      <c r="F604" s="3"/>
      <c r="G604" s="3"/>
      <c r="H604" s="3"/>
    </row>
    <row r="605" spans="4:8" s="1" customFormat="1">
      <c r="D605" s="3"/>
      <c r="E605" s="3"/>
      <c r="F605" s="3"/>
      <c r="G605" s="3"/>
      <c r="H605" s="3"/>
    </row>
    <row r="606" spans="4:8" s="1" customFormat="1">
      <c r="E606" s="20"/>
      <c r="G606" s="20"/>
    </row>
    <row r="607" spans="4:8" s="1" customFormat="1">
      <c r="E607" s="20"/>
      <c r="G607" s="20"/>
    </row>
    <row r="608" spans="4:8" s="1" customFormat="1">
      <c r="E608" s="20"/>
      <c r="G608" s="20"/>
    </row>
    <row r="609" spans="5:7" s="1" customFormat="1">
      <c r="E609" s="20"/>
      <c r="G609" s="20"/>
    </row>
    <row r="610" spans="5:7" s="1" customFormat="1">
      <c r="E610" s="20"/>
      <c r="G610" s="20"/>
    </row>
    <row r="611" spans="5:7" s="1" customFormat="1">
      <c r="E611" s="20"/>
      <c r="G611" s="20"/>
    </row>
    <row r="612" spans="5:7" s="1" customFormat="1"/>
    <row r="613" spans="5:7" s="1" customFormat="1"/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B17:C1048576 C5:C16 B1:B16 D1:H16 I1:I11 I13:I16 D17:K25 A1:A1048576 J1:K16 L1:XFD25 D26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7" sqref="C7"/>
    </sheetView>
  </sheetViews>
  <sheetFormatPr defaultColWidth="9.140625" defaultRowHeight="18"/>
  <cols>
    <col min="1" max="1" width="6.28515625" style="1" customWidth="1"/>
    <col min="2" max="2" width="57.28515625" style="2" bestFit="1" customWidth="1"/>
    <col min="3" max="3" width="38.7109375" style="1" customWidth="1"/>
    <col min="4" max="4" width="11.85546875" style="1" customWidth="1"/>
    <col min="5" max="16384" width="9.140625" style="1"/>
  </cols>
  <sheetData>
    <row r="1" spans="2:6">
      <c r="B1" s="46" t="s">
        <v>146</v>
      </c>
      <c r="C1" s="46" t="s" vm="1">
        <v>231</v>
      </c>
    </row>
    <row r="2" spans="2:6">
      <c r="B2" s="46" t="s">
        <v>145</v>
      </c>
      <c r="C2" s="46" t="s">
        <v>232</v>
      </c>
    </row>
    <row r="3" spans="2:6">
      <c r="B3" s="46" t="s">
        <v>147</v>
      </c>
      <c r="C3" s="46" t="s">
        <v>233</v>
      </c>
    </row>
    <row r="4" spans="2:6">
      <c r="B4" s="46" t="s">
        <v>148</v>
      </c>
      <c r="C4" s="46">
        <v>12152</v>
      </c>
    </row>
    <row r="6" spans="2:6" ht="26.25" customHeight="1">
      <c r="B6" s="149" t="s">
        <v>180</v>
      </c>
      <c r="C6" s="150"/>
      <c r="D6" s="151"/>
    </row>
    <row r="7" spans="2:6" s="3" customFormat="1" ht="31.5">
      <c r="B7" s="47" t="s">
        <v>116</v>
      </c>
      <c r="C7" s="52" t="s">
        <v>108</v>
      </c>
      <c r="D7" s="53" t="s">
        <v>107</v>
      </c>
    </row>
    <row r="8" spans="2:6" s="3" customFormat="1">
      <c r="B8" s="14"/>
      <c r="C8" s="31" t="s">
        <v>210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0" t="s">
        <v>3151</v>
      </c>
      <c r="C10" s="83">
        <v>11721.341005527232</v>
      </c>
      <c r="D10" s="80"/>
    </row>
    <row r="11" spans="2:6">
      <c r="B11" s="79" t="s">
        <v>26</v>
      </c>
      <c r="C11" s="83">
        <v>4056.0162660776159</v>
      </c>
      <c r="D11" s="99"/>
    </row>
    <row r="12" spans="2:6">
      <c r="B12" s="86" t="s">
        <v>3215</v>
      </c>
      <c r="C12" s="90">
        <v>141.18910637341563</v>
      </c>
      <c r="D12" s="101">
        <v>46698</v>
      </c>
      <c r="E12" s="3"/>
      <c r="F12" s="3"/>
    </row>
    <row r="13" spans="2:6">
      <c r="B13" s="86" t="s">
        <v>2086</v>
      </c>
      <c r="C13" s="90">
        <v>45.117719080011781</v>
      </c>
      <c r="D13" s="101">
        <v>48274</v>
      </c>
      <c r="E13" s="3"/>
      <c r="F13" s="3"/>
    </row>
    <row r="14" spans="2:6">
      <c r="B14" s="86" t="s">
        <v>2087</v>
      </c>
      <c r="C14" s="90">
        <v>23.752295245790005</v>
      </c>
      <c r="D14" s="101">
        <v>48274</v>
      </c>
    </row>
    <row r="15" spans="2:6">
      <c r="B15" s="86" t="s">
        <v>3155</v>
      </c>
      <c r="C15" s="90">
        <v>10.600876901387478</v>
      </c>
      <c r="D15" s="101">
        <v>46054</v>
      </c>
      <c r="E15" s="3"/>
      <c r="F15" s="3"/>
    </row>
    <row r="16" spans="2:6">
      <c r="B16" s="86" t="s">
        <v>3156</v>
      </c>
      <c r="C16" s="90">
        <v>133.43761135043891</v>
      </c>
      <c r="D16" s="101">
        <v>48297</v>
      </c>
      <c r="E16" s="3"/>
      <c r="F16" s="3"/>
    </row>
    <row r="17" spans="2:4">
      <c r="B17" s="86" t="s">
        <v>3157</v>
      </c>
      <c r="C17" s="90">
        <v>0.31062351999999999</v>
      </c>
      <c r="D17" s="101">
        <v>47907</v>
      </c>
    </row>
    <row r="18" spans="2:4">
      <c r="B18" s="86" t="s">
        <v>3158</v>
      </c>
      <c r="C18" s="90">
        <v>7.7180939199999994</v>
      </c>
      <c r="D18" s="101">
        <v>47848</v>
      </c>
    </row>
    <row r="19" spans="2:4">
      <c r="B19" s="86" t="s">
        <v>3159</v>
      </c>
      <c r="C19" s="90">
        <v>0.55730975999999999</v>
      </c>
      <c r="D19" s="101">
        <v>47848</v>
      </c>
    </row>
    <row r="20" spans="2:4">
      <c r="B20" s="86" t="s">
        <v>3216</v>
      </c>
      <c r="C20" s="90">
        <v>362.78755361673808</v>
      </c>
      <c r="D20" s="101">
        <v>46022</v>
      </c>
    </row>
    <row r="21" spans="2:4">
      <c r="B21" s="86" t="s">
        <v>3160</v>
      </c>
      <c r="C21" s="90">
        <v>131.75564000000003</v>
      </c>
      <c r="D21" s="101">
        <v>47969</v>
      </c>
    </row>
    <row r="22" spans="2:4">
      <c r="B22" s="86" t="s">
        <v>3161</v>
      </c>
      <c r="C22" s="90">
        <v>104.22084947627302</v>
      </c>
      <c r="D22" s="101">
        <v>47308</v>
      </c>
    </row>
    <row r="23" spans="2:4">
      <c r="B23" s="86" t="s">
        <v>3162</v>
      </c>
      <c r="C23" s="90">
        <v>61.047629999999998</v>
      </c>
      <c r="D23" s="101">
        <v>48700</v>
      </c>
    </row>
    <row r="24" spans="2:4">
      <c r="B24" s="86" t="s">
        <v>3163</v>
      </c>
      <c r="C24" s="90">
        <v>644.80408999999997</v>
      </c>
      <c r="D24" s="101">
        <v>47938</v>
      </c>
    </row>
    <row r="25" spans="2:4">
      <c r="B25" s="86" t="s">
        <v>2097</v>
      </c>
      <c r="C25" s="90">
        <v>12.055247176392873</v>
      </c>
      <c r="D25" s="101">
        <v>46752</v>
      </c>
    </row>
    <row r="26" spans="2:4">
      <c r="B26" s="86" t="s">
        <v>2098</v>
      </c>
      <c r="C26" s="90">
        <v>110.03620450441041</v>
      </c>
      <c r="D26" s="101">
        <v>48233</v>
      </c>
    </row>
    <row r="27" spans="2:4">
      <c r="B27" s="86" t="s">
        <v>2099</v>
      </c>
      <c r="C27" s="90">
        <v>6.8419752094223298</v>
      </c>
      <c r="D27" s="101">
        <v>45230</v>
      </c>
    </row>
    <row r="28" spans="2:4">
      <c r="B28" s="86" t="s">
        <v>3164</v>
      </c>
      <c r="C28" s="90">
        <v>34.516159800252417</v>
      </c>
      <c r="D28" s="101">
        <v>48212</v>
      </c>
    </row>
    <row r="29" spans="2:4">
      <c r="B29" s="86" t="s">
        <v>3165</v>
      </c>
      <c r="C29" s="90">
        <v>0.56044543999999996</v>
      </c>
      <c r="D29" s="101">
        <v>47566</v>
      </c>
    </row>
    <row r="30" spans="2:4">
      <c r="B30" s="86" t="s">
        <v>3166</v>
      </c>
      <c r="C30" s="90">
        <v>25.571979620971522</v>
      </c>
      <c r="D30" s="101">
        <v>48212</v>
      </c>
    </row>
    <row r="31" spans="2:4">
      <c r="B31" s="86" t="s">
        <v>3167</v>
      </c>
      <c r="C31" s="90">
        <v>0.39016271999999996</v>
      </c>
      <c r="D31" s="101">
        <v>48297</v>
      </c>
    </row>
    <row r="32" spans="2:4">
      <c r="B32" s="86" t="s">
        <v>3217</v>
      </c>
      <c r="C32" s="90">
        <v>12.423211641087391</v>
      </c>
      <c r="D32" s="101">
        <v>45383</v>
      </c>
    </row>
    <row r="33" spans="2:4">
      <c r="B33" s="86" t="s">
        <v>3218</v>
      </c>
      <c r="C33" s="90">
        <v>341.93986862496456</v>
      </c>
      <c r="D33" s="101">
        <v>46871</v>
      </c>
    </row>
    <row r="34" spans="2:4">
      <c r="B34" s="86" t="s">
        <v>3219</v>
      </c>
      <c r="C34" s="90">
        <v>11.516545562347542</v>
      </c>
      <c r="D34" s="101">
        <v>48482</v>
      </c>
    </row>
    <row r="35" spans="2:4">
      <c r="B35" s="86" t="s">
        <v>3220</v>
      </c>
      <c r="C35" s="90">
        <v>106.34052650094601</v>
      </c>
      <c r="D35" s="101">
        <v>45473</v>
      </c>
    </row>
    <row r="36" spans="2:4">
      <c r="B36" s="86" t="s">
        <v>3221</v>
      </c>
      <c r="C36" s="90">
        <v>290.88433373598735</v>
      </c>
      <c r="D36" s="101">
        <v>46022</v>
      </c>
    </row>
    <row r="37" spans="2:4">
      <c r="B37" s="86" t="s">
        <v>3222</v>
      </c>
      <c r="C37" s="90">
        <v>4.2896905696710004</v>
      </c>
      <c r="D37" s="101">
        <v>48844</v>
      </c>
    </row>
    <row r="38" spans="2:4">
      <c r="B38" s="86" t="s">
        <v>3223</v>
      </c>
      <c r="C38" s="90">
        <v>8.1815912787989902</v>
      </c>
      <c r="D38" s="101">
        <v>45340</v>
      </c>
    </row>
    <row r="39" spans="2:4">
      <c r="B39" s="86" t="s">
        <v>3224</v>
      </c>
      <c r="C39" s="90">
        <v>148.25060000000002</v>
      </c>
      <c r="D39" s="101">
        <v>45838</v>
      </c>
    </row>
    <row r="40" spans="2:4">
      <c r="B40" s="86" t="s">
        <v>3225</v>
      </c>
      <c r="C40" s="90">
        <v>414.81476989336005</v>
      </c>
      <c r="D40" s="101">
        <v>45935</v>
      </c>
    </row>
    <row r="41" spans="2:4">
      <c r="B41" s="86" t="s">
        <v>3226</v>
      </c>
      <c r="C41" s="90">
        <v>798.85035515335471</v>
      </c>
      <c r="D41" s="101">
        <v>47391</v>
      </c>
    </row>
    <row r="42" spans="2:4">
      <c r="B42" s="86" t="s">
        <v>3227</v>
      </c>
      <c r="C42" s="90">
        <v>17.466924401594593</v>
      </c>
      <c r="D42" s="101">
        <v>52047</v>
      </c>
    </row>
    <row r="43" spans="2:4">
      <c r="B43" s="86" t="s">
        <v>3228</v>
      </c>
      <c r="C43" s="90">
        <v>43.786275000000003</v>
      </c>
      <c r="D43" s="101">
        <v>45363</v>
      </c>
    </row>
    <row r="44" spans="2:4">
      <c r="B44" s="79" t="s">
        <v>41</v>
      </c>
      <c r="C44" s="83">
        <v>7665.3247394496157</v>
      </c>
      <c r="D44" s="99"/>
    </row>
    <row r="45" spans="2:4">
      <c r="B45" s="86" t="s">
        <v>3168</v>
      </c>
      <c r="C45" s="90">
        <v>117.593198265</v>
      </c>
      <c r="D45" s="101">
        <v>48366</v>
      </c>
    </row>
    <row r="46" spans="2:4">
      <c r="B46" s="86" t="s">
        <v>3169</v>
      </c>
      <c r="C46" s="90">
        <v>134.57474335999999</v>
      </c>
      <c r="D46" s="101">
        <v>48914</v>
      </c>
    </row>
    <row r="47" spans="2:4">
      <c r="B47" s="86" t="s">
        <v>2128</v>
      </c>
      <c r="C47" s="90">
        <v>8.1511861826786554</v>
      </c>
      <c r="D47" s="101">
        <v>47467</v>
      </c>
    </row>
    <row r="48" spans="2:4">
      <c r="B48" s="86" t="s">
        <v>2131</v>
      </c>
      <c r="C48" s="90">
        <v>44.233943715307838</v>
      </c>
      <c r="D48" s="101">
        <v>47848</v>
      </c>
    </row>
    <row r="49" spans="2:4">
      <c r="B49" s="86" t="s">
        <v>3170</v>
      </c>
      <c r="C49" s="90">
        <v>31.963679159430981</v>
      </c>
      <c r="D49" s="101">
        <v>45778</v>
      </c>
    </row>
    <row r="50" spans="2:4">
      <c r="B50" s="86" t="s">
        <v>3171</v>
      </c>
      <c r="C50" s="90">
        <v>76.821945330436591</v>
      </c>
      <c r="D50" s="101">
        <v>46997</v>
      </c>
    </row>
    <row r="51" spans="2:4">
      <c r="B51" s="86" t="s">
        <v>3172</v>
      </c>
      <c r="C51" s="90">
        <v>188.76594752000003</v>
      </c>
      <c r="D51" s="101">
        <v>47398</v>
      </c>
    </row>
    <row r="52" spans="2:4">
      <c r="B52" s="86" t="s">
        <v>2132</v>
      </c>
      <c r="C52" s="90">
        <v>79.035247345000002</v>
      </c>
      <c r="D52" s="101">
        <v>48054</v>
      </c>
    </row>
    <row r="53" spans="2:4">
      <c r="B53" s="86" t="s">
        <v>2133</v>
      </c>
      <c r="C53" s="90">
        <v>84.725855963354292</v>
      </c>
      <c r="D53" s="101">
        <v>48757</v>
      </c>
    </row>
    <row r="54" spans="2:4">
      <c r="B54" s="86" t="s">
        <v>3173</v>
      </c>
      <c r="C54" s="90">
        <v>5.1203697689485725</v>
      </c>
      <c r="D54" s="101">
        <v>46326</v>
      </c>
    </row>
    <row r="55" spans="2:4">
      <c r="B55" s="86" t="s">
        <v>3174</v>
      </c>
      <c r="C55" s="90">
        <v>105.01665071059793</v>
      </c>
      <c r="D55" s="101">
        <v>47301</v>
      </c>
    </row>
    <row r="56" spans="2:4">
      <c r="B56" s="86" t="s">
        <v>3175</v>
      </c>
      <c r="C56" s="90">
        <v>64.05842432</v>
      </c>
      <c r="D56" s="101">
        <v>47301</v>
      </c>
    </row>
    <row r="57" spans="2:4">
      <c r="B57" s="86" t="s">
        <v>3176</v>
      </c>
      <c r="C57" s="90">
        <v>0.40072939969458743</v>
      </c>
      <c r="D57" s="101">
        <v>48122</v>
      </c>
    </row>
    <row r="58" spans="2:4">
      <c r="B58" s="86" t="s">
        <v>3177</v>
      </c>
      <c r="C58" s="90">
        <v>111.19802612322204</v>
      </c>
      <c r="D58" s="101">
        <v>48395</v>
      </c>
    </row>
    <row r="59" spans="2:4">
      <c r="B59" s="86" t="s">
        <v>2136</v>
      </c>
      <c r="C59" s="90">
        <v>261.80507408</v>
      </c>
      <c r="D59" s="101">
        <v>48365</v>
      </c>
    </row>
    <row r="60" spans="2:4">
      <c r="B60" s="86" t="s">
        <v>2103</v>
      </c>
      <c r="C60" s="90">
        <v>35.993006970726391</v>
      </c>
      <c r="D60" s="101">
        <v>48395</v>
      </c>
    </row>
    <row r="61" spans="2:4">
      <c r="B61" s="86" t="s">
        <v>3178</v>
      </c>
      <c r="C61" s="90">
        <v>158.72850231252747</v>
      </c>
      <c r="D61" s="101">
        <v>48669</v>
      </c>
    </row>
    <row r="62" spans="2:4">
      <c r="B62" s="86" t="s">
        <v>2140</v>
      </c>
      <c r="C62" s="90">
        <v>13.440450475792874</v>
      </c>
      <c r="D62" s="101">
        <v>46753</v>
      </c>
    </row>
    <row r="63" spans="2:4">
      <c r="B63" s="86" t="s">
        <v>3179</v>
      </c>
      <c r="C63" s="90">
        <v>177.14624771599998</v>
      </c>
      <c r="D63" s="101">
        <v>49427</v>
      </c>
    </row>
    <row r="64" spans="2:4">
      <c r="B64" s="86" t="s">
        <v>2143</v>
      </c>
      <c r="C64" s="90">
        <v>142.38929615040001</v>
      </c>
      <c r="D64" s="101">
        <v>46149</v>
      </c>
    </row>
    <row r="65" spans="2:4">
      <c r="B65" s="86" t="s">
        <v>3180</v>
      </c>
      <c r="C65" s="90">
        <v>241.310654369921</v>
      </c>
      <c r="D65" s="101">
        <v>48693</v>
      </c>
    </row>
    <row r="66" spans="2:4">
      <c r="B66" s="86" t="s">
        <v>2146</v>
      </c>
      <c r="C66" s="90">
        <v>222.69617811319495</v>
      </c>
      <c r="D66" s="101">
        <v>49126</v>
      </c>
    </row>
    <row r="67" spans="2:4">
      <c r="B67" s="86" t="s">
        <v>3181</v>
      </c>
      <c r="C67" s="90">
        <v>2.3882449931411642</v>
      </c>
      <c r="D67" s="101">
        <v>49126</v>
      </c>
    </row>
    <row r="68" spans="2:4">
      <c r="B68" s="86" t="s">
        <v>3229</v>
      </c>
      <c r="C68" s="90">
        <v>2.5719208448292794</v>
      </c>
      <c r="D68" s="101">
        <v>45515</v>
      </c>
    </row>
    <row r="69" spans="2:4">
      <c r="B69" s="86" t="s">
        <v>3230</v>
      </c>
      <c r="C69" s="90">
        <v>16.262031765994838</v>
      </c>
      <c r="D69" s="101">
        <v>45515</v>
      </c>
    </row>
    <row r="70" spans="2:4">
      <c r="B70" s="86" t="s">
        <v>2148</v>
      </c>
      <c r="C70" s="90">
        <v>123.41809467351868</v>
      </c>
      <c r="D70" s="101">
        <v>47665</v>
      </c>
    </row>
    <row r="71" spans="2:4">
      <c r="B71" s="86" t="s">
        <v>3182</v>
      </c>
      <c r="C71" s="90">
        <v>180.69225219200001</v>
      </c>
      <c r="D71" s="101">
        <v>46752</v>
      </c>
    </row>
    <row r="72" spans="2:4">
      <c r="B72" s="86" t="s">
        <v>3183</v>
      </c>
      <c r="C72" s="90">
        <v>503.47925578720003</v>
      </c>
      <c r="D72" s="101">
        <v>47927</v>
      </c>
    </row>
    <row r="73" spans="2:4">
      <c r="B73" s="86" t="s">
        <v>3231</v>
      </c>
      <c r="C73" s="90">
        <v>5.111089999999999</v>
      </c>
      <c r="D73" s="101">
        <v>45615</v>
      </c>
    </row>
    <row r="74" spans="2:4">
      <c r="B74" s="86" t="s">
        <v>3184</v>
      </c>
      <c r="C74" s="90">
        <v>224.8645362</v>
      </c>
      <c r="D74" s="101">
        <v>47528</v>
      </c>
    </row>
    <row r="75" spans="2:4">
      <c r="B75" s="86" t="s">
        <v>3185</v>
      </c>
      <c r="C75" s="90">
        <v>175.12187353518848</v>
      </c>
      <c r="D75" s="101">
        <v>48332</v>
      </c>
    </row>
    <row r="76" spans="2:4">
      <c r="B76" s="86" t="s">
        <v>2153</v>
      </c>
      <c r="C76" s="90">
        <v>14.532390049999998</v>
      </c>
      <c r="D76" s="101">
        <v>48466</v>
      </c>
    </row>
    <row r="77" spans="2:4">
      <c r="B77" s="86" t="s">
        <v>2154</v>
      </c>
      <c r="C77" s="90">
        <v>15.63293264</v>
      </c>
      <c r="D77" s="101">
        <v>48466</v>
      </c>
    </row>
    <row r="78" spans="2:4">
      <c r="B78" s="86" t="s">
        <v>2156</v>
      </c>
      <c r="C78" s="90">
        <v>5.8360546368999993</v>
      </c>
      <c r="D78" s="101">
        <v>48319</v>
      </c>
    </row>
    <row r="79" spans="2:4">
      <c r="B79" s="86" t="s">
        <v>3186</v>
      </c>
      <c r="C79" s="90">
        <v>158.46763071999999</v>
      </c>
      <c r="D79" s="101">
        <v>50678</v>
      </c>
    </row>
    <row r="80" spans="2:4">
      <c r="B80" s="86" t="s">
        <v>3232</v>
      </c>
      <c r="C80" s="90">
        <v>81.28049688401299</v>
      </c>
      <c r="D80" s="101">
        <v>46418</v>
      </c>
    </row>
    <row r="81" spans="2:4">
      <c r="B81" s="86" t="s">
        <v>3187</v>
      </c>
      <c r="C81" s="90">
        <v>0.68753090367038561</v>
      </c>
      <c r="D81" s="101">
        <v>48944</v>
      </c>
    </row>
    <row r="82" spans="2:4">
      <c r="B82" s="86" t="s">
        <v>2105</v>
      </c>
      <c r="C82" s="90">
        <v>105.11958575331052</v>
      </c>
      <c r="D82" s="101">
        <v>48760</v>
      </c>
    </row>
    <row r="83" spans="2:4">
      <c r="B83" s="86" t="s">
        <v>2106</v>
      </c>
      <c r="C83" s="90">
        <v>0.27444847999999994</v>
      </c>
      <c r="D83" s="101">
        <v>47453</v>
      </c>
    </row>
    <row r="84" spans="2:4">
      <c r="B84" s="86" t="s">
        <v>3233</v>
      </c>
      <c r="C84" s="90">
        <v>0.7253506519718198</v>
      </c>
      <c r="D84" s="101">
        <v>45239</v>
      </c>
    </row>
    <row r="85" spans="2:4">
      <c r="B85" s="86" t="s">
        <v>2158</v>
      </c>
      <c r="C85" s="90">
        <v>65.914885530000006</v>
      </c>
      <c r="D85" s="101">
        <v>45930</v>
      </c>
    </row>
    <row r="86" spans="2:4">
      <c r="B86" s="86" t="s">
        <v>3188</v>
      </c>
      <c r="C86" s="90">
        <v>314.29037507201627</v>
      </c>
      <c r="D86" s="101">
        <v>47665</v>
      </c>
    </row>
    <row r="87" spans="2:4">
      <c r="B87" s="86" t="s">
        <v>3189</v>
      </c>
      <c r="C87" s="90">
        <v>32.196923529954567</v>
      </c>
      <c r="D87" s="101">
        <v>45485</v>
      </c>
    </row>
    <row r="88" spans="2:4">
      <c r="B88" s="86" t="s">
        <v>3190</v>
      </c>
      <c r="C88" s="90">
        <v>83.006526274556862</v>
      </c>
      <c r="D88" s="101">
        <v>46417</v>
      </c>
    </row>
    <row r="89" spans="2:4">
      <c r="B89" s="86" t="s">
        <v>3191</v>
      </c>
      <c r="C89" s="90">
        <v>72.719710899199995</v>
      </c>
      <c r="D89" s="101">
        <v>47987</v>
      </c>
    </row>
    <row r="90" spans="2:4">
      <c r="B90" s="86" t="s">
        <v>2162</v>
      </c>
      <c r="C90" s="90">
        <v>113.41417595430921</v>
      </c>
      <c r="D90" s="101">
        <v>48180</v>
      </c>
    </row>
    <row r="91" spans="2:4">
      <c r="B91" s="86" t="s">
        <v>3192</v>
      </c>
      <c r="C91" s="90">
        <v>224.46073135999998</v>
      </c>
      <c r="D91" s="101">
        <v>47735</v>
      </c>
    </row>
    <row r="92" spans="2:4">
      <c r="B92" s="86" t="s">
        <v>3193</v>
      </c>
      <c r="C92" s="90">
        <v>6.3529006816000004</v>
      </c>
      <c r="D92" s="101">
        <v>48151</v>
      </c>
    </row>
    <row r="93" spans="2:4">
      <c r="B93" s="86" t="s">
        <v>3194</v>
      </c>
      <c r="C93" s="90">
        <v>104.18167132696585</v>
      </c>
      <c r="D93" s="101">
        <v>47848</v>
      </c>
    </row>
    <row r="94" spans="2:4">
      <c r="B94" s="86" t="s">
        <v>3195</v>
      </c>
      <c r="C94" s="90">
        <v>50.577459500999993</v>
      </c>
      <c r="D94" s="101">
        <v>46573</v>
      </c>
    </row>
    <row r="95" spans="2:4">
      <c r="B95" s="86" t="s">
        <v>3196</v>
      </c>
      <c r="C95" s="90">
        <v>84.6484406083393</v>
      </c>
      <c r="D95" s="101">
        <v>47832</v>
      </c>
    </row>
    <row r="96" spans="2:4">
      <c r="B96" s="86" t="s">
        <v>3197</v>
      </c>
      <c r="C96" s="90">
        <v>91.777580283996556</v>
      </c>
      <c r="D96" s="101">
        <v>48121</v>
      </c>
    </row>
    <row r="97" spans="2:4">
      <c r="B97" s="86" t="s">
        <v>3198</v>
      </c>
      <c r="C97" s="90">
        <v>22.003088081952896</v>
      </c>
      <c r="D97" s="101">
        <v>48121</v>
      </c>
    </row>
    <row r="98" spans="2:4">
      <c r="B98" s="86" t="s">
        <v>3199</v>
      </c>
      <c r="C98" s="90">
        <v>17.67783275635</v>
      </c>
      <c r="D98" s="101">
        <v>48029</v>
      </c>
    </row>
    <row r="99" spans="2:4">
      <c r="B99" s="86" t="s">
        <v>3234</v>
      </c>
      <c r="C99" s="90">
        <v>0.84683382785287986</v>
      </c>
      <c r="D99" s="101">
        <v>45371</v>
      </c>
    </row>
    <row r="100" spans="2:4">
      <c r="B100" s="86" t="s">
        <v>3200</v>
      </c>
      <c r="C100" s="90">
        <v>27.530620319999997</v>
      </c>
      <c r="D100" s="101">
        <v>48294</v>
      </c>
    </row>
    <row r="101" spans="2:4">
      <c r="B101" s="86" t="s">
        <v>2174</v>
      </c>
      <c r="C101" s="90">
        <v>127.84753061711801</v>
      </c>
      <c r="D101" s="101">
        <v>47937</v>
      </c>
    </row>
    <row r="102" spans="2:4">
      <c r="B102" s="86" t="s">
        <v>3201</v>
      </c>
      <c r="C102" s="90">
        <v>39.017703518964566</v>
      </c>
      <c r="D102" s="101">
        <v>46572</v>
      </c>
    </row>
    <row r="103" spans="2:4">
      <c r="B103" s="86" t="s">
        <v>3202</v>
      </c>
      <c r="C103" s="90">
        <v>510.87704259999998</v>
      </c>
      <c r="D103" s="101">
        <v>48781</v>
      </c>
    </row>
    <row r="104" spans="2:4">
      <c r="B104" s="86" t="s">
        <v>3235</v>
      </c>
      <c r="C104" s="90">
        <v>33.928536589896758</v>
      </c>
      <c r="D104" s="101">
        <v>45553</v>
      </c>
    </row>
    <row r="105" spans="2:4">
      <c r="B105" s="86" t="s">
        <v>3236</v>
      </c>
      <c r="C105" s="90">
        <v>46.287377890809019</v>
      </c>
      <c r="D105" s="101">
        <v>45602</v>
      </c>
    </row>
    <row r="106" spans="2:4">
      <c r="B106" s="86" t="s">
        <v>3203</v>
      </c>
      <c r="C106" s="90">
        <v>71.900496381141068</v>
      </c>
      <c r="D106" s="101">
        <v>50678</v>
      </c>
    </row>
    <row r="107" spans="2:4">
      <c r="B107" s="86" t="s">
        <v>2177</v>
      </c>
      <c r="C107" s="90">
        <v>145.16196812049884</v>
      </c>
      <c r="D107" s="101">
        <v>47312</v>
      </c>
    </row>
    <row r="108" spans="2:4">
      <c r="B108" s="86" t="s">
        <v>3204</v>
      </c>
      <c r="C108" s="90">
        <v>78.361761337600015</v>
      </c>
      <c r="D108" s="101">
        <v>46660</v>
      </c>
    </row>
    <row r="109" spans="2:4">
      <c r="B109" s="86" t="s">
        <v>2181</v>
      </c>
      <c r="C109" s="90">
        <v>38.373381119999998</v>
      </c>
      <c r="D109" s="101">
        <v>47301</v>
      </c>
    </row>
    <row r="110" spans="2:4">
      <c r="B110" s="86" t="s">
        <v>3205</v>
      </c>
      <c r="C110" s="90">
        <v>90.72622009765044</v>
      </c>
      <c r="D110" s="101">
        <v>50678</v>
      </c>
    </row>
    <row r="111" spans="2:4">
      <c r="B111" s="86" t="s">
        <v>3206</v>
      </c>
      <c r="C111" s="90">
        <v>111.16710324479999</v>
      </c>
      <c r="D111" s="101">
        <v>48176</v>
      </c>
    </row>
    <row r="112" spans="2:4">
      <c r="B112" s="86" t="s">
        <v>3207</v>
      </c>
      <c r="C112" s="90">
        <v>13.842112084181256</v>
      </c>
      <c r="D112" s="101">
        <v>46722</v>
      </c>
    </row>
    <row r="113" spans="2:4">
      <c r="B113" s="86" t="s">
        <v>3208</v>
      </c>
      <c r="C113" s="90">
        <v>19.865852832584473</v>
      </c>
      <c r="D113" s="101">
        <v>46794</v>
      </c>
    </row>
    <row r="114" spans="2:4">
      <c r="B114" s="86" t="s">
        <v>3209</v>
      </c>
      <c r="C114" s="90">
        <v>138.448262191</v>
      </c>
      <c r="D114" s="101">
        <v>48234</v>
      </c>
    </row>
    <row r="115" spans="2:4">
      <c r="B115" s="86" t="s">
        <v>2189</v>
      </c>
      <c r="C115" s="90">
        <v>14.397918622514458</v>
      </c>
      <c r="D115" s="101">
        <v>47467</v>
      </c>
    </row>
    <row r="116" spans="2:4">
      <c r="B116" s="86" t="s">
        <v>3210</v>
      </c>
      <c r="C116" s="90">
        <v>2.1875191999999997</v>
      </c>
      <c r="D116" s="101">
        <v>47599</v>
      </c>
    </row>
    <row r="117" spans="2:4">
      <c r="B117" s="86" t="s">
        <v>2192</v>
      </c>
      <c r="C117" s="90">
        <v>0.42021448157207553</v>
      </c>
      <c r="D117" s="101">
        <v>46082</v>
      </c>
    </row>
    <row r="118" spans="2:4">
      <c r="B118" s="86" t="s">
        <v>2113</v>
      </c>
      <c r="C118" s="90">
        <v>70.564357055850465</v>
      </c>
      <c r="D118" s="101">
        <v>47236</v>
      </c>
    </row>
    <row r="119" spans="2:4">
      <c r="B119" s="86" t="s">
        <v>3237</v>
      </c>
      <c r="C119" s="90">
        <v>1.1045179765701201</v>
      </c>
      <c r="D119" s="101">
        <v>46014</v>
      </c>
    </row>
    <row r="120" spans="2:4">
      <c r="B120" s="86" t="s">
        <v>2200</v>
      </c>
      <c r="C120" s="90">
        <v>29.789879689999999</v>
      </c>
      <c r="D120" s="101">
        <v>47848</v>
      </c>
    </row>
    <row r="121" spans="2:4">
      <c r="B121" s="86" t="s">
        <v>3211</v>
      </c>
      <c r="C121" s="90">
        <v>43.738579694399995</v>
      </c>
      <c r="D121" s="101">
        <v>48942</v>
      </c>
    </row>
    <row r="122" spans="2:4">
      <c r="B122" s="86" t="s">
        <v>3212</v>
      </c>
      <c r="C122" s="90">
        <v>62.133976817600001</v>
      </c>
      <c r="D122" s="101">
        <v>48942</v>
      </c>
    </row>
    <row r="123" spans="2:4">
      <c r="B123" s="86" t="s">
        <v>2202</v>
      </c>
      <c r="C123" s="90">
        <v>278.64937343999998</v>
      </c>
      <c r="D123" s="101">
        <v>49405</v>
      </c>
    </row>
    <row r="124" spans="2:4">
      <c r="B124" s="86" t="s">
        <v>2204</v>
      </c>
      <c r="C124" s="90">
        <v>91.732750177599996</v>
      </c>
      <c r="D124" s="101">
        <v>46742</v>
      </c>
    </row>
    <row r="125" spans="2:4">
      <c r="B125" s="86" t="s">
        <v>3213</v>
      </c>
      <c r="C125" s="90">
        <v>43.804034720000004</v>
      </c>
      <c r="D125" s="101">
        <v>46112</v>
      </c>
    </row>
    <row r="126" spans="2:4">
      <c r="B126" s="86" t="s">
        <v>2205</v>
      </c>
      <c r="C126" s="90">
        <v>303.75975624479997</v>
      </c>
      <c r="D126" s="101">
        <v>46722</v>
      </c>
    </row>
    <row r="127" spans="2:4">
      <c r="B127" s="86" t="s">
        <v>2206</v>
      </c>
      <c r="C127" s="90">
        <v>23.484178240000002</v>
      </c>
      <c r="D127" s="101">
        <v>46722</v>
      </c>
    </row>
    <row r="128" spans="2:4">
      <c r="B128" s="86" t="s">
        <v>2115</v>
      </c>
      <c r="C128" s="90">
        <v>0.51750039040000007</v>
      </c>
      <c r="D128" s="101">
        <v>48030</v>
      </c>
    </row>
    <row r="129" spans="2:4">
      <c r="B129" s="86"/>
      <c r="C129" s="90"/>
      <c r="D129" s="101"/>
    </row>
    <row r="130" spans="2:4">
      <c r="B130" s="86"/>
      <c r="C130" s="90"/>
      <c r="D130" s="101"/>
    </row>
    <row r="131" spans="2:4">
      <c r="B131" s="86"/>
      <c r="C131" s="90"/>
      <c r="D131" s="101"/>
    </row>
    <row r="132" spans="2:4">
      <c r="B132" s="93"/>
      <c r="C132" s="94"/>
      <c r="D132" s="94"/>
    </row>
    <row r="133" spans="2:4">
      <c r="B133" s="93"/>
      <c r="C133" s="94"/>
      <c r="D133" s="94"/>
    </row>
    <row r="134" spans="2:4">
      <c r="B134" s="93"/>
      <c r="C134" s="94"/>
      <c r="D134" s="94"/>
    </row>
    <row r="135" spans="2:4">
      <c r="B135" s="93"/>
      <c r="C135" s="94"/>
      <c r="D135" s="94"/>
    </row>
    <row r="136" spans="2:4">
      <c r="B136" s="93"/>
      <c r="C136" s="94"/>
      <c r="D136" s="94"/>
    </row>
    <row r="137" spans="2:4">
      <c r="B137" s="93"/>
      <c r="C137" s="94"/>
      <c r="D137" s="94"/>
    </row>
    <row r="138" spans="2:4">
      <c r="B138" s="93"/>
      <c r="C138" s="94"/>
      <c r="D138" s="94"/>
    </row>
    <row r="139" spans="2:4">
      <c r="B139" s="93"/>
      <c r="C139" s="94"/>
      <c r="D139" s="94"/>
    </row>
    <row r="140" spans="2:4">
      <c r="B140" s="93"/>
      <c r="C140" s="94"/>
      <c r="D140" s="94"/>
    </row>
    <row r="141" spans="2:4">
      <c r="B141" s="93"/>
      <c r="C141" s="94"/>
      <c r="D141" s="94"/>
    </row>
    <row r="142" spans="2:4">
      <c r="B142" s="93"/>
      <c r="C142" s="94"/>
      <c r="D142" s="94"/>
    </row>
    <row r="143" spans="2:4">
      <c r="B143" s="93"/>
      <c r="C143" s="94"/>
      <c r="D143" s="94"/>
    </row>
    <row r="144" spans="2:4">
      <c r="B144" s="93"/>
      <c r="C144" s="94"/>
      <c r="D144" s="94"/>
    </row>
    <row r="145" spans="2:4">
      <c r="B145" s="94"/>
      <c r="C145" s="94"/>
      <c r="D145" s="94"/>
    </row>
    <row r="146" spans="2:4">
      <c r="B146" s="94"/>
      <c r="C146" s="94"/>
      <c r="D146" s="94"/>
    </row>
    <row r="147" spans="2:4">
      <c r="B147" s="94"/>
      <c r="C147" s="94"/>
      <c r="D147" s="94"/>
    </row>
    <row r="148" spans="2:4">
      <c r="B148" s="94"/>
      <c r="C148" s="94"/>
      <c r="D148" s="94"/>
    </row>
    <row r="149" spans="2:4">
      <c r="B149" s="94"/>
      <c r="C149" s="94"/>
      <c r="D149" s="94"/>
    </row>
    <row r="150" spans="2:4">
      <c r="B150" s="94"/>
      <c r="C150" s="94"/>
      <c r="D150" s="94"/>
    </row>
    <row r="151" spans="2:4">
      <c r="B151" s="94"/>
      <c r="C151" s="94"/>
      <c r="D151" s="94"/>
    </row>
    <row r="152" spans="2:4">
      <c r="B152" s="94"/>
      <c r="C152" s="94"/>
      <c r="D152" s="94"/>
    </row>
    <row r="153" spans="2:4">
      <c r="B153" s="94"/>
      <c r="C153" s="94"/>
      <c r="D153" s="94"/>
    </row>
    <row r="154" spans="2:4">
      <c r="B154" s="94"/>
      <c r="C154" s="94"/>
      <c r="D154" s="94"/>
    </row>
    <row r="155" spans="2:4">
      <c r="B155" s="94"/>
      <c r="C155" s="94"/>
      <c r="D155" s="94"/>
    </row>
    <row r="156" spans="2:4">
      <c r="B156" s="94"/>
      <c r="C156" s="94"/>
      <c r="D156" s="94"/>
    </row>
    <row r="157" spans="2:4">
      <c r="B157" s="94"/>
      <c r="C157" s="94"/>
      <c r="D157" s="94"/>
    </row>
    <row r="158" spans="2:4">
      <c r="B158" s="94"/>
      <c r="C158" s="94"/>
      <c r="D158" s="94"/>
    </row>
    <row r="159" spans="2:4">
      <c r="B159" s="94"/>
      <c r="C159" s="94"/>
      <c r="D159" s="94"/>
    </row>
    <row r="160" spans="2:4">
      <c r="B160" s="94"/>
      <c r="C160" s="94"/>
      <c r="D160" s="94"/>
    </row>
    <row r="161" spans="2:4">
      <c r="B161" s="94"/>
      <c r="C161" s="94"/>
      <c r="D161" s="94"/>
    </row>
    <row r="162" spans="2:4">
      <c r="B162" s="94"/>
      <c r="C162" s="94"/>
      <c r="D162" s="94"/>
    </row>
    <row r="163" spans="2:4">
      <c r="B163" s="94"/>
      <c r="C163" s="94"/>
      <c r="D163" s="94"/>
    </row>
    <row r="164" spans="2:4">
      <c r="B164" s="94"/>
      <c r="C164" s="94"/>
      <c r="D164" s="94"/>
    </row>
    <row r="165" spans="2:4">
      <c r="B165" s="94"/>
      <c r="C165" s="94"/>
      <c r="D165" s="94"/>
    </row>
    <row r="166" spans="2:4">
      <c r="B166" s="94"/>
      <c r="C166" s="94"/>
      <c r="D166" s="94"/>
    </row>
    <row r="167" spans="2:4">
      <c r="B167" s="94"/>
      <c r="C167" s="94"/>
      <c r="D167" s="94"/>
    </row>
    <row r="168" spans="2:4">
      <c r="B168" s="94"/>
      <c r="C168" s="94"/>
      <c r="D168" s="94"/>
    </row>
    <row r="169" spans="2:4">
      <c r="B169" s="94"/>
      <c r="C169" s="94"/>
      <c r="D169" s="94"/>
    </row>
    <row r="170" spans="2:4">
      <c r="B170" s="94"/>
      <c r="C170" s="94"/>
      <c r="D170" s="94"/>
    </row>
    <row r="171" spans="2:4">
      <c r="B171" s="94"/>
      <c r="C171" s="94"/>
      <c r="D171" s="94"/>
    </row>
    <row r="172" spans="2:4">
      <c r="B172" s="94"/>
      <c r="C172" s="94"/>
      <c r="D172" s="94"/>
    </row>
    <row r="173" spans="2:4">
      <c r="B173" s="94"/>
      <c r="C173" s="94"/>
      <c r="D173" s="94"/>
    </row>
    <row r="174" spans="2:4">
      <c r="B174" s="94"/>
      <c r="C174" s="94"/>
      <c r="D174" s="94"/>
    </row>
    <row r="175" spans="2:4">
      <c r="B175" s="94"/>
      <c r="C175" s="94"/>
      <c r="D175" s="94"/>
    </row>
    <row r="176" spans="2:4">
      <c r="B176" s="94"/>
      <c r="C176" s="94"/>
      <c r="D176" s="94"/>
    </row>
    <row r="177" spans="2:4">
      <c r="B177" s="94"/>
      <c r="C177" s="94"/>
      <c r="D177" s="94"/>
    </row>
    <row r="178" spans="2:4">
      <c r="B178" s="94"/>
      <c r="C178" s="94"/>
      <c r="D178" s="94"/>
    </row>
    <row r="179" spans="2:4">
      <c r="B179" s="94"/>
      <c r="C179" s="94"/>
      <c r="D179" s="94"/>
    </row>
    <row r="180" spans="2:4">
      <c r="B180" s="94"/>
      <c r="C180" s="94"/>
      <c r="D180" s="94"/>
    </row>
    <row r="181" spans="2:4">
      <c r="B181" s="94"/>
      <c r="C181" s="94"/>
      <c r="D181" s="94"/>
    </row>
    <row r="182" spans="2:4">
      <c r="B182" s="94"/>
      <c r="C182" s="94"/>
      <c r="D182" s="94"/>
    </row>
    <row r="183" spans="2:4">
      <c r="B183" s="94"/>
      <c r="C183" s="94"/>
      <c r="D183" s="94"/>
    </row>
    <row r="184" spans="2:4">
      <c r="B184" s="94"/>
      <c r="C184" s="94"/>
      <c r="D184" s="94"/>
    </row>
    <row r="185" spans="2:4">
      <c r="B185" s="94"/>
      <c r="C185" s="94"/>
      <c r="D185" s="94"/>
    </row>
    <row r="186" spans="2:4">
      <c r="B186" s="94"/>
      <c r="C186" s="94"/>
      <c r="D186" s="94"/>
    </row>
    <row r="187" spans="2:4">
      <c r="B187" s="94"/>
      <c r="C187" s="94"/>
      <c r="D187" s="94"/>
    </row>
    <row r="188" spans="2:4">
      <c r="B188" s="94"/>
      <c r="C188" s="94"/>
      <c r="D188" s="94"/>
    </row>
    <row r="189" spans="2:4">
      <c r="B189" s="94"/>
      <c r="C189" s="94"/>
      <c r="D189" s="94"/>
    </row>
    <row r="190" spans="2:4">
      <c r="B190" s="94"/>
      <c r="C190" s="94"/>
      <c r="D190" s="94"/>
    </row>
    <row r="191" spans="2:4">
      <c r="B191" s="94"/>
      <c r="C191" s="94"/>
      <c r="D191" s="94"/>
    </row>
    <row r="192" spans="2:4">
      <c r="B192" s="94"/>
      <c r="C192" s="94"/>
      <c r="D192" s="94"/>
    </row>
    <row r="193" spans="2:4">
      <c r="B193" s="94"/>
      <c r="C193" s="94"/>
      <c r="D193" s="94"/>
    </row>
    <row r="194" spans="2:4">
      <c r="B194" s="94"/>
      <c r="C194" s="94"/>
      <c r="D194" s="94"/>
    </row>
    <row r="195" spans="2:4">
      <c r="B195" s="94"/>
      <c r="C195" s="94"/>
      <c r="D195" s="94"/>
    </row>
    <row r="196" spans="2:4">
      <c r="B196" s="94"/>
      <c r="C196" s="94"/>
      <c r="D196" s="94"/>
    </row>
    <row r="197" spans="2:4">
      <c r="B197" s="94"/>
      <c r="C197" s="94"/>
      <c r="D197" s="94"/>
    </row>
    <row r="198" spans="2:4">
      <c r="B198" s="94"/>
      <c r="C198" s="94"/>
      <c r="D198" s="94"/>
    </row>
    <row r="199" spans="2:4">
      <c r="B199" s="94"/>
      <c r="C199" s="94"/>
      <c r="D199" s="94"/>
    </row>
    <row r="200" spans="2:4">
      <c r="B200" s="94"/>
      <c r="C200" s="94"/>
      <c r="D200" s="94"/>
    </row>
    <row r="201" spans="2:4">
      <c r="B201" s="94"/>
      <c r="C201" s="94"/>
      <c r="D201" s="94"/>
    </row>
    <row r="202" spans="2:4">
      <c r="B202" s="94"/>
      <c r="C202" s="94"/>
      <c r="D202" s="94"/>
    </row>
    <row r="203" spans="2:4">
      <c r="B203" s="94"/>
      <c r="C203" s="94"/>
      <c r="D203" s="94"/>
    </row>
    <row r="204" spans="2:4">
      <c r="B204" s="94"/>
      <c r="C204" s="94"/>
      <c r="D204" s="94"/>
    </row>
    <row r="205" spans="2:4">
      <c r="B205" s="94"/>
      <c r="C205" s="94"/>
      <c r="D205" s="94"/>
    </row>
    <row r="206" spans="2:4">
      <c r="B206" s="94"/>
      <c r="C206" s="94"/>
      <c r="D206" s="94"/>
    </row>
    <row r="207" spans="2:4">
      <c r="B207" s="94"/>
      <c r="C207" s="94"/>
      <c r="D207" s="94"/>
    </row>
    <row r="208" spans="2:4">
      <c r="B208" s="94"/>
      <c r="C208" s="94"/>
      <c r="D208" s="94"/>
    </row>
    <row r="209" spans="2:4">
      <c r="B209" s="94"/>
      <c r="C209" s="94"/>
      <c r="D209" s="94"/>
    </row>
    <row r="210" spans="2:4">
      <c r="B210" s="94"/>
      <c r="C210" s="94"/>
      <c r="D210" s="94"/>
    </row>
    <row r="211" spans="2:4">
      <c r="B211" s="94"/>
      <c r="C211" s="94"/>
      <c r="D211" s="94"/>
    </row>
    <row r="212" spans="2:4">
      <c r="B212" s="94"/>
      <c r="C212" s="94"/>
      <c r="D212" s="94"/>
    </row>
    <row r="213" spans="2:4">
      <c r="B213" s="94"/>
      <c r="C213" s="94"/>
      <c r="D213" s="94"/>
    </row>
    <row r="214" spans="2:4">
      <c r="B214" s="94"/>
      <c r="C214" s="94"/>
      <c r="D214" s="94"/>
    </row>
    <row r="215" spans="2:4">
      <c r="B215" s="94"/>
      <c r="C215" s="94"/>
      <c r="D215" s="94"/>
    </row>
    <row r="216" spans="2:4">
      <c r="B216" s="94"/>
      <c r="C216" s="94"/>
      <c r="D216" s="94"/>
    </row>
    <row r="217" spans="2:4">
      <c r="B217" s="94"/>
      <c r="C217" s="94"/>
      <c r="D217" s="94"/>
    </row>
    <row r="218" spans="2:4">
      <c r="B218" s="94"/>
      <c r="C218" s="94"/>
      <c r="D218" s="94"/>
    </row>
    <row r="219" spans="2:4">
      <c r="B219" s="94"/>
      <c r="C219" s="94"/>
      <c r="D219" s="94"/>
    </row>
    <row r="220" spans="2:4">
      <c r="B220" s="94"/>
      <c r="C220" s="94"/>
      <c r="D220" s="94"/>
    </row>
    <row r="221" spans="2:4">
      <c r="B221" s="94"/>
      <c r="C221" s="94"/>
      <c r="D221" s="94"/>
    </row>
    <row r="222" spans="2:4">
      <c r="B222" s="94"/>
      <c r="C222" s="94"/>
      <c r="D222" s="94"/>
    </row>
    <row r="223" spans="2:4">
      <c r="B223" s="94"/>
      <c r="C223" s="94"/>
      <c r="D223" s="94"/>
    </row>
    <row r="224" spans="2:4">
      <c r="B224" s="94"/>
      <c r="C224" s="94"/>
      <c r="D224" s="94"/>
    </row>
    <row r="225" spans="2:4">
      <c r="B225" s="94"/>
      <c r="C225" s="94"/>
      <c r="D225" s="94"/>
    </row>
    <row r="226" spans="2:4">
      <c r="B226" s="94"/>
      <c r="C226" s="94"/>
      <c r="D226" s="94"/>
    </row>
    <row r="227" spans="2:4">
      <c r="B227" s="94"/>
      <c r="C227" s="94"/>
      <c r="D227" s="94"/>
    </row>
    <row r="228" spans="2:4">
      <c r="B228" s="94"/>
      <c r="C228" s="94"/>
      <c r="D228" s="94"/>
    </row>
    <row r="229" spans="2:4">
      <c r="B229" s="94"/>
      <c r="C229" s="94"/>
      <c r="D229" s="94"/>
    </row>
    <row r="230" spans="2:4">
      <c r="B230" s="94"/>
      <c r="C230" s="94"/>
      <c r="D230" s="94"/>
    </row>
    <row r="231" spans="2:4">
      <c r="B231" s="94"/>
      <c r="C231" s="94"/>
      <c r="D231" s="94"/>
    </row>
    <row r="232" spans="2:4">
      <c r="B232" s="94"/>
      <c r="C232" s="94"/>
      <c r="D232" s="94"/>
    </row>
    <row r="233" spans="2:4">
      <c r="B233" s="94"/>
      <c r="C233" s="94"/>
      <c r="D233" s="94"/>
    </row>
    <row r="234" spans="2:4">
      <c r="B234" s="94"/>
      <c r="C234" s="94"/>
      <c r="D234" s="94"/>
    </row>
    <row r="235" spans="2:4">
      <c r="B235" s="94"/>
      <c r="C235" s="94"/>
      <c r="D235" s="94"/>
    </row>
    <row r="236" spans="2:4">
      <c r="B236" s="94"/>
      <c r="C236" s="94"/>
      <c r="D236" s="94"/>
    </row>
    <row r="237" spans="2:4">
      <c r="B237" s="94"/>
      <c r="C237" s="94"/>
      <c r="D237" s="94"/>
    </row>
    <row r="238" spans="2:4">
      <c r="B238" s="94"/>
      <c r="C238" s="94"/>
      <c r="D238" s="94"/>
    </row>
    <row r="239" spans="2:4">
      <c r="B239" s="94"/>
      <c r="C239" s="94"/>
      <c r="D239" s="94"/>
    </row>
    <row r="240" spans="2:4">
      <c r="B240" s="94"/>
      <c r="C240" s="94"/>
      <c r="D240" s="94"/>
    </row>
    <row r="241" spans="2:4">
      <c r="B241" s="94"/>
      <c r="C241" s="94"/>
      <c r="D241" s="94"/>
    </row>
    <row r="242" spans="2:4">
      <c r="B242" s="94"/>
      <c r="C242" s="94"/>
      <c r="D242" s="94"/>
    </row>
    <row r="243" spans="2:4">
      <c r="B243" s="94"/>
      <c r="C243" s="94"/>
      <c r="D243" s="94"/>
    </row>
    <row r="244" spans="2:4">
      <c r="B244" s="94"/>
      <c r="C244" s="94"/>
      <c r="D244" s="94"/>
    </row>
    <row r="245" spans="2:4">
      <c r="B245" s="94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12152</v>
      </c>
    </row>
    <row r="6" spans="2:16" ht="26.25" customHeight="1">
      <c r="B6" s="149" t="s">
        <v>183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212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3152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6">
        <v>0</v>
      </c>
      <c r="N10" s="87"/>
      <c r="O10" s="117">
        <v>0</v>
      </c>
      <c r="P10" s="117">
        <v>0</v>
      </c>
    </row>
    <row r="11" spans="2:16" ht="20.25" customHeight="1">
      <c r="B11" s="111" t="s">
        <v>222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1"/>
      <c r="C218" s="1"/>
      <c r="D218" s="1"/>
    </row>
    <row r="219" spans="2:16">
      <c r="B219" s="1"/>
      <c r="C219" s="1"/>
      <c r="D219" s="1"/>
    </row>
    <row r="220" spans="2:16">
      <c r="B220" s="1"/>
      <c r="C220" s="1"/>
      <c r="D220" s="1"/>
    </row>
    <row r="221" spans="2:16">
      <c r="B221" s="1"/>
      <c r="C221" s="1"/>
      <c r="D221" s="1"/>
    </row>
    <row r="222" spans="2:16">
      <c r="B222" s="1"/>
      <c r="C222" s="1"/>
      <c r="D222" s="1"/>
    </row>
    <row r="223" spans="2:16">
      <c r="B223" s="1"/>
      <c r="C223" s="1"/>
      <c r="D223" s="1"/>
    </row>
    <row r="224" spans="2:16">
      <c r="B224" s="1"/>
      <c r="C224" s="1"/>
      <c r="D224" s="1"/>
    </row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12152</v>
      </c>
    </row>
    <row r="6" spans="2:16" ht="26.25" customHeight="1">
      <c r="B6" s="149" t="s">
        <v>184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3153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6">
        <v>0</v>
      </c>
      <c r="N10" s="87"/>
      <c r="O10" s="117">
        <v>0</v>
      </c>
      <c r="P10" s="117">
        <v>0</v>
      </c>
    </row>
    <row r="11" spans="2:16" ht="20.25" customHeight="1">
      <c r="B11" s="111" t="s">
        <v>222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4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7.8554687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12152</v>
      </c>
    </row>
    <row r="6" spans="2:18" ht="21.7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ht="27.75" customHeight="1">
      <c r="B7" s="155" t="s">
        <v>89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63</v>
      </c>
      <c r="P8" s="29" t="s">
        <v>209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7"/>
      <c r="H11" s="77">
        <v>5.9933067985166408</v>
      </c>
      <c r="I11" s="75"/>
      <c r="J11" s="76"/>
      <c r="K11" s="78">
        <v>3.2841461549817645E-2</v>
      </c>
      <c r="L11" s="77"/>
      <c r="M11" s="98"/>
      <c r="N11" s="77"/>
      <c r="O11" s="77">
        <v>44011.521966048</v>
      </c>
      <c r="P11" s="78"/>
      <c r="Q11" s="78">
        <f>IFERROR(O11/$O$11,0)</f>
        <v>1</v>
      </c>
      <c r="R11" s="78">
        <f>O11/'סכום נכסי הקרן'!$C$42</f>
        <v>0.26591013714804462</v>
      </c>
    </row>
    <row r="12" spans="2:18" ht="22.5" customHeight="1">
      <c r="B12" s="79" t="s">
        <v>199</v>
      </c>
      <c r="C12" s="80"/>
      <c r="D12" s="81"/>
      <c r="E12" s="80"/>
      <c r="F12" s="80"/>
      <c r="G12" s="99"/>
      <c r="H12" s="83">
        <v>5.9878575161451657</v>
      </c>
      <c r="I12" s="81"/>
      <c r="J12" s="82"/>
      <c r="K12" s="84">
        <v>3.282621810331729E-2</v>
      </c>
      <c r="L12" s="83"/>
      <c r="M12" s="100"/>
      <c r="N12" s="83"/>
      <c r="O12" s="83">
        <v>43988.836761875005</v>
      </c>
      <c r="P12" s="84"/>
      <c r="Q12" s="84">
        <f t="shared" ref="Q12:Q59" si="0">IFERROR(O12/$O$11,0)</f>
        <v>0.99948456215191794</v>
      </c>
      <c r="R12" s="84">
        <f>O12/'סכום נכסי הקרן'!$C$42</f>
        <v>0.2657730769991698</v>
      </c>
    </row>
    <row r="13" spans="2:18">
      <c r="B13" s="92" t="s">
        <v>25</v>
      </c>
      <c r="C13" s="87"/>
      <c r="D13" s="88"/>
      <c r="E13" s="87"/>
      <c r="F13" s="87"/>
      <c r="G13" s="101"/>
      <c r="H13" s="90">
        <v>5.2451433707188366</v>
      </c>
      <c r="I13" s="88"/>
      <c r="J13" s="89"/>
      <c r="K13" s="91">
        <v>1.5913937570722059E-2</v>
      </c>
      <c r="L13" s="90"/>
      <c r="M13" s="102"/>
      <c r="N13" s="90"/>
      <c r="O13" s="90">
        <v>17703.415986058004</v>
      </c>
      <c r="P13" s="91"/>
      <c r="Q13" s="91">
        <f t="shared" si="0"/>
        <v>0.40224503028354774</v>
      </c>
      <c r="R13" s="91">
        <f>O13/'סכום נכסי הקרן'!$C$42</f>
        <v>0.10696103116981753</v>
      </c>
    </row>
    <row r="14" spans="2:18">
      <c r="B14" s="103" t="s">
        <v>24</v>
      </c>
      <c r="C14" s="80"/>
      <c r="D14" s="81"/>
      <c r="E14" s="80"/>
      <c r="F14" s="80"/>
      <c r="G14" s="99"/>
      <c r="H14" s="83">
        <v>5.2451433707188366</v>
      </c>
      <c r="I14" s="81"/>
      <c r="J14" s="82"/>
      <c r="K14" s="84">
        <v>1.5913937570722059E-2</v>
      </c>
      <c r="L14" s="83"/>
      <c r="M14" s="100"/>
      <c r="N14" s="83"/>
      <c r="O14" s="83">
        <v>17703.415986058004</v>
      </c>
      <c r="P14" s="84"/>
      <c r="Q14" s="84">
        <f t="shared" si="0"/>
        <v>0.40224503028354774</v>
      </c>
      <c r="R14" s="84">
        <f>O14/'סכום נכסי הקרן'!$C$42</f>
        <v>0.10696103116981753</v>
      </c>
    </row>
    <row r="15" spans="2:18">
      <c r="B15" s="104" t="s">
        <v>234</v>
      </c>
      <c r="C15" s="87" t="s">
        <v>235</v>
      </c>
      <c r="D15" s="88" t="s">
        <v>120</v>
      </c>
      <c r="E15" s="87" t="s">
        <v>236</v>
      </c>
      <c r="F15" s="87"/>
      <c r="G15" s="101"/>
      <c r="H15" s="90">
        <v>0.83999999999819108</v>
      </c>
      <c r="I15" s="88" t="s">
        <v>133</v>
      </c>
      <c r="J15" s="89">
        <v>0.04</v>
      </c>
      <c r="K15" s="91">
        <v>2.0299999999862064E-2</v>
      </c>
      <c r="L15" s="90">
        <v>31437.352235000002</v>
      </c>
      <c r="M15" s="102">
        <v>140.66999999999999</v>
      </c>
      <c r="N15" s="90"/>
      <c r="O15" s="90">
        <v>44.222922787000002</v>
      </c>
      <c r="P15" s="91">
        <v>2.2293703459126789E-6</v>
      </c>
      <c r="Q15" s="91">
        <f t="shared" si="0"/>
        <v>1.0048033063049964E-3</v>
      </c>
      <c r="R15" s="91">
        <f>O15/'סכום נכסי הקרן'!$C$42</f>
        <v>2.6718738498637026E-4</v>
      </c>
    </row>
    <row r="16" spans="2:18">
      <c r="B16" s="104" t="s">
        <v>237</v>
      </c>
      <c r="C16" s="87" t="s">
        <v>238</v>
      </c>
      <c r="D16" s="88" t="s">
        <v>120</v>
      </c>
      <c r="E16" s="87" t="s">
        <v>236</v>
      </c>
      <c r="F16" s="87"/>
      <c r="G16" s="101"/>
      <c r="H16" s="90">
        <v>3.6299999999993409</v>
      </c>
      <c r="I16" s="88" t="s">
        <v>133</v>
      </c>
      <c r="J16" s="89">
        <v>7.4999999999999997E-3</v>
      </c>
      <c r="K16" s="91">
        <v>1.559999999999845E-2</v>
      </c>
      <c r="L16" s="90">
        <v>1646983.3566940003</v>
      </c>
      <c r="M16" s="102">
        <v>109.59</v>
      </c>
      <c r="N16" s="90"/>
      <c r="O16" s="90">
        <v>1804.9290803130002</v>
      </c>
      <c r="P16" s="91">
        <v>7.8654965856114552E-5</v>
      </c>
      <c r="Q16" s="91">
        <f t="shared" si="0"/>
        <v>4.1010376367020082E-2</v>
      </c>
      <c r="R16" s="91">
        <f>O16/'סכום נכסי הקרן'!$C$42</f>
        <v>1.0905074804247237E-2</v>
      </c>
    </row>
    <row r="17" spans="2:18">
      <c r="B17" s="104" t="s">
        <v>239</v>
      </c>
      <c r="C17" s="87" t="s">
        <v>240</v>
      </c>
      <c r="D17" s="88" t="s">
        <v>120</v>
      </c>
      <c r="E17" s="87" t="s">
        <v>236</v>
      </c>
      <c r="F17" s="87"/>
      <c r="G17" s="101"/>
      <c r="H17" s="90">
        <v>5.5999999999996213</v>
      </c>
      <c r="I17" s="88" t="s">
        <v>133</v>
      </c>
      <c r="J17" s="89">
        <v>5.0000000000000001E-3</v>
      </c>
      <c r="K17" s="91">
        <v>1.4999999999998646E-2</v>
      </c>
      <c r="L17" s="90">
        <v>3507950.8797060009</v>
      </c>
      <c r="M17" s="102">
        <v>105.57</v>
      </c>
      <c r="N17" s="90"/>
      <c r="O17" s="90">
        <v>3703.3438659490007</v>
      </c>
      <c r="P17" s="91">
        <v>1.72588268645372E-4</v>
      </c>
      <c r="Q17" s="91">
        <f t="shared" si="0"/>
        <v>8.4144871627159071E-2</v>
      </c>
      <c r="R17" s="91">
        <f>O17/'סכום נכסי הקרן'!$C$42</f>
        <v>2.2374974354682477E-2</v>
      </c>
    </row>
    <row r="18" spans="2:18">
      <c r="B18" s="104" t="s">
        <v>241</v>
      </c>
      <c r="C18" s="87" t="s">
        <v>242</v>
      </c>
      <c r="D18" s="88" t="s">
        <v>120</v>
      </c>
      <c r="E18" s="87" t="s">
        <v>236</v>
      </c>
      <c r="F18" s="87"/>
      <c r="G18" s="101"/>
      <c r="H18" s="90">
        <v>10.430000000015356</v>
      </c>
      <c r="I18" s="88" t="s">
        <v>133</v>
      </c>
      <c r="J18" s="89">
        <v>0.04</v>
      </c>
      <c r="K18" s="91">
        <v>1.4500000000007529E-2</v>
      </c>
      <c r="L18" s="90">
        <v>153623.65064800004</v>
      </c>
      <c r="M18" s="102">
        <v>172.93</v>
      </c>
      <c r="N18" s="90"/>
      <c r="O18" s="90">
        <v>265.66137214400004</v>
      </c>
      <c r="P18" s="91">
        <v>9.6422752346600518E-6</v>
      </c>
      <c r="Q18" s="91">
        <f t="shared" si="0"/>
        <v>6.036177807005637E-3</v>
      </c>
      <c r="R18" s="91">
        <f>O18/'סכום נכסי הקרן'!$C$42</f>
        <v>1.605080868510852E-3</v>
      </c>
    </row>
    <row r="19" spans="2:18">
      <c r="B19" s="104" t="s">
        <v>243</v>
      </c>
      <c r="C19" s="87" t="s">
        <v>244</v>
      </c>
      <c r="D19" s="88" t="s">
        <v>120</v>
      </c>
      <c r="E19" s="87" t="s">
        <v>236</v>
      </c>
      <c r="F19" s="87"/>
      <c r="G19" s="101"/>
      <c r="H19" s="90">
        <v>19.370000000065794</v>
      </c>
      <c r="I19" s="88" t="s">
        <v>133</v>
      </c>
      <c r="J19" s="89">
        <v>0.01</v>
      </c>
      <c r="K19" s="91">
        <v>1.6200000000051631E-2</v>
      </c>
      <c r="L19" s="90">
        <v>127817.20246100001</v>
      </c>
      <c r="M19" s="102">
        <v>100.01</v>
      </c>
      <c r="N19" s="90"/>
      <c r="O19" s="90">
        <v>127.829979507</v>
      </c>
      <c r="P19" s="91">
        <v>7.0597331261394585E-6</v>
      </c>
      <c r="Q19" s="91">
        <f t="shared" si="0"/>
        <v>2.9044662351284385E-3</v>
      </c>
      <c r="R19" s="91">
        <f>O19/'סכום נכסי הקרן'!$C$42</f>
        <v>7.7232701492486783E-4</v>
      </c>
    </row>
    <row r="20" spans="2:18">
      <c r="B20" s="104" t="s">
        <v>245</v>
      </c>
      <c r="C20" s="87" t="s">
        <v>246</v>
      </c>
      <c r="D20" s="88" t="s">
        <v>120</v>
      </c>
      <c r="E20" s="87" t="s">
        <v>236</v>
      </c>
      <c r="F20" s="87"/>
      <c r="G20" s="101"/>
      <c r="H20" s="90">
        <v>2.839999999999915</v>
      </c>
      <c r="I20" s="88" t="s">
        <v>133</v>
      </c>
      <c r="J20" s="89">
        <v>1E-3</v>
      </c>
      <c r="K20" s="91">
        <v>1.6399999999999151E-2</v>
      </c>
      <c r="L20" s="90">
        <v>4413775.6524360003</v>
      </c>
      <c r="M20" s="102">
        <v>106.72</v>
      </c>
      <c r="N20" s="90"/>
      <c r="O20" s="90">
        <v>4710.3813794100006</v>
      </c>
      <c r="P20" s="91">
        <v>2.3389427814516758E-4</v>
      </c>
      <c r="Q20" s="91">
        <f t="shared" si="0"/>
        <v>0.10702609609919309</v>
      </c>
      <c r="R20" s="91">
        <f>O20/'סכום נכסי הקרן'!$C$42</f>
        <v>2.8459323892156236E-2</v>
      </c>
    </row>
    <row r="21" spans="2:18">
      <c r="B21" s="104" t="s">
        <v>247</v>
      </c>
      <c r="C21" s="87" t="s">
        <v>248</v>
      </c>
      <c r="D21" s="88" t="s">
        <v>120</v>
      </c>
      <c r="E21" s="87" t="s">
        <v>236</v>
      </c>
      <c r="F21" s="87"/>
      <c r="G21" s="101"/>
      <c r="H21" s="90">
        <v>14.710000000007794</v>
      </c>
      <c r="I21" s="88" t="s">
        <v>133</v>
      </c>
      <c r="J21" s="89">
        <v>2.75E-2</v>
      </c>
      <c r="K21" s="91">
        <v>1.5400000000006775E-2</v>
      </c>
      <c r="L21" s="90">
        <v>228831.20632500004</v>
      </c>
      <c r="M21" s="102">
        <v>141.94</v>
      </c>
      <c r="N21" s="90"/>
      <c r="O21" s="90">
        <v>324.80302965699997</v>
      </c>
      <c r="P21" s="91">
        <v>1.2555574368821387E-5</v>
      </c>
      <c r="Q21" s="91">
        <f t="shared" si="0"/>
        <v>7.3799545016317364E-3</v>
      </c>
      <c r="R21" s="91">
        <f>O21/'סכום נכסי הקרן'!$C$42</f>
        <v>1.962404713675224E-3</v>
      </c>
    </row>
    <row r="22" spans="2:18">
      <c r="B22" s="104" t="s">
        <v>249</v>
      </c>
      <c r="C22" s="87" t="s">
        <v>250</v>
      </c>
      <c r="D22" s="88" t="s">
        <v>120</v>
      </c>
      <c r="E22" s="87" t="s">
        <v>236</v>
      </c>
      <c r="F22" s="87"/>
      <c r="G22" s="101"/>
      <c r="H22" s="90">
        <v>2.0700000000003289</v>
      </c>
      <c r="I22" s="88" t="s">
        <v>133</v>
      </c>
      <c r="J22" s="89">
        <v>7.4999999999999997E-3</v>
      </c>
      <c r="K22" s="91">
        <v>1.7400000000003118E-2</v>
      </c>
      <c r="L22" s="90">
        <v>2618851.5573610007</v>
      </c>
      <c r="M22" s="102">
        <v>110.36</v>
      </c>
      <c r="N22" s="90"/>
      <c r="O22" s="90">
        <v>2890.1646542150002</v>
      </c>
      <c r="P22" s="91">
        <v>1.206692346081137E-4</v>
      </c>
      <c r="Q22" s="91">
        <f t="shared" si="0"/>
        <v>6.5668364217092351E-2</v>
      </c>
      <c r="R22" s="91">
        <f>O22/'סכום נכסי הקרן'!$C$42</f>
        <v>1.7461883735254771E-2</v>
      </c>
    </row>
    <row r="23" spans="2:18">
      <c r="B23" s="104" t="s">
        <v>251</v>
      </c>
      <c r="C23" s="87" t="s">
        <v>252</v>
      </c>
      <c r="D23" s="88" t="s">
        <v>120</v>
      </c>
      <c r="E23" s="87" t="s">
        <v>236</v>
      </c>
      <c r="F23" s="87"/>
      <c r="G23" s="101"/>
      <c r="H23" s="90">
        <v>4.9700000000004687</v>
      </c>
      <c r="I23" s="88" t="s">
        <v>133</v>
      </c>
      <c r="J23" s="89">
        <v>1.1000000000000001E-2</v>
      </c>
      <c r="K23" s="91">
        <v>1.4999999999988847E-2</v>
      </c>
      <c r="L23" s="90">
        <v>452679.53600000008</v>
      </c>
      <c r="M23" s="102">
        <v>99.03</v>
      </c>
      <c r="N23" s="90"/>
      <c r="O23" s="90">
        <v>448.28856330700006</v>
      </c>
      <c r="P23" s="91">
        <v>1.7312641974288784E-4</v>
      </c>
      <c r="Q23" s="91">
        <f t="shared" si="0"/>
        <v>1.0185709179810352E-2</v>
      </c>
      <c r="R23" s="91">
        <f>O23/'סכום נכסי הקרן'!$C$42</f>
        <v>2.7084833249534676E-3</v>
      </c>
    </row>
    <row r="24" spans="2:18">
      <c r="B24" s="104" t="s">
        <v>253</v>
      </c>
      <c r="C24" s="87" t="s">
        <v>254</v>
      </c>
      <c r="D24" s="88" t="s">
        <v>120</v>
      </c>
      <c r="E24" s="87" t="s">
        <v>236</v>
      </c>
      <c r="F24" s="87"/>
      <c r="G24" s="101"/>
      <c r="H24" s="90">
        <v>8.1400000000009118</v>
      </c>
      <c r="I24" s="88" t="s">
        <v>133</v>
      </c>
      <c r="J24" s="89">
        <v>1E-3</v>
      </c>
      <c r="K24" s="91">
        <v>1.520000000000225E-2</v>
      </c>
      <c r="L24" s="90">
        <v>3041212.9613220003</v>
      </c>
      <c r="M24" s="102">
        <v>99.42</v>
      </c>
      <c r="N24" s="90"/>
      <c r="O24" s="90">
        <v>3023.5738312160006</v>
      </c>
      <c r="P24" s="91">
        <v>1.4122179744054927E-4</v>
      </c>
      <c r="Q24" s="91">
        <f t="shared" si="0"/>
        <v>6.8699597199762583E-2</v>
      </c>
      <c r="R24" s="91">
        <f>O24/'סכום נכסי הקרן'!$C$42</f>
        <v>1.8267919313404289E-2</v>
      </c>
    </row>
    <row r="25" spans="2:18">
      <c r="B25" s="104" t="s">
        <v>255</v>
      </c>
      <c r="C25" s="87" t="s">
        <v>256</v>
      </c>
      <c r="D25" s="88" t="s">
        <v>120</v>
      </c>
      <c r="E25" s="87" t="s">
        <v>236</v>
      </c>
      <c r="F25" s="87"/>
      <c r="G25" s="101"/>
      <c r="H25" s="90">
        <v>25.829999999994474</v>
      </c>
      <c r="I25" s="88" t="s">
        <v>133</v>
      </c>
      <c r="J25" s="89">
        <v>5.0000000000000001E-3</v>
      </c>
      <c r="K25" s="91">
        <v>1.6600000000000555E-2</v>
      </c>
      <c r="L25" s="90">
        <v>434258.38468800008</v>
      </c>
      <c r="M25" s="102">
        <v>82.95</v>
      </c>
      <c r="N25" s="90"/>
      <c r="O25" s="90">
        <v>360.21730755300007</v>
      </c>
      <c r="P25" s="91">
        <v>3.1528432956272417E-5</v>
      </c>
      <c r="Q25" s="91">
        <f t="shared" si="0"/>
        <v>8.1846137434393677E-3</v>
      </c>
      <c r="R25" s="91">
        <f>O25/'סכום נכסי הקרן'!$C$42</f>
        <v>2.1763717630217329E-3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48</v>
      </c>
      <c r="C27" s="87"/>
      <c r="D27" s="88"/>
      <c r="E27" s="87"/>
      <c r="F27" s="87"/>
      <c r="G27" s="101"/>
      <c r="H27" s="90">
        <v>6.4880807230458055</v>
      </c>
      <c r="I27" s="88"/>
      <c r="J27" s="89"/>
      <c r="K27" s="91">
        <v>4.4216758132902864E-2</v>
      </c>
      <c r="L27" s="90"/>
      <c r="M27" s="102"/>
      <c r="N27" s="90"/>
      <c r="O27" s="90">
        <v>26285.420775816998</v>
      </c>
      <c r="P27" s="91"/>
      <c r="Q27" s="91">
        <f t="shared" si="0"/>
        <v>0.5972395318683702</v>
      </c>
      <c r="R27" s="91">
        <f>O27/'סכום נכסי הקרן'!$C$42</f>
        <v>0.15881204582935227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0.49294927683350981</v>
      </c>
      <c r="I28" s="81"/>
      <c r="J28" s="82"/>
      <c r="K28" s="84">
        <v>4.7955189867850107E-2</v>
      </c>
      <c r="L28" s="83"/>
      <c r="M28" s="100"/>
      <c r="N28" s="83"/>
      <c r="O28" s="83">
        <v>6598.3407983040006</v>
      </c>
      <c r="P28" s="84"/>
      <c r="Q28" s="84">
        <f t="shared" si="0"/>
        <v>0.14992303159600315</v>
      </c>
      <c r="R28" s="84">
        <f>O28/'סכום נכסי הקרן'!$C$42</f>
        <v>3.9866053893343821E-2</v>
      </c>
    </row>
    <row r="29" spans="2:18">
      <c r="B29" s="104" t="s">
        <v>257</v>
      </c>
      <c r="C29" s="87" t="s">
        <v>258</v>
      </c>
      <c r="D29" s="88" t="s">
        <v>120</v>
      </c>
      <c r="E29" s="87" t="s">
        <v>236</v>
      </c>
      <c r="F29" s="87"/>
      <c r="G29" s="101"/>
      <c r="H29" s="90">
        <v>0.51000000000119539</v>
      </c>
      <c r="I29" s="88" t="s">
        <v>133</v>
      </c>
      <c r="J29" s="89">
        <v>0</v>
      </c>
      <c r="K29" s="91">
        <v>4.7699999999998084E-2</v>
      </c>
      <c r="L29" s="90">
        <v>693988.33415500016</v>
      </c>
      <c r="M29" s="102">
        <v>97.64</v>
      </c>
      <c r="N29" s="90"/>
      <c r="O29" s="90">
        <v>677.6102094690001</v>
      </c>
      <c r="P29" s="91">
        <v>3.4699416707750006E-5</v>
      </c>
      <c r="Q29" s="91">
        <f t="shared" si="0"/>
        <v>1.5396200340259351E-2</v>
      </c>
      <c r="R29" s="91">
        <f>O29/'סכום נכסי הקרן'!$C$42</f>
        <v>4.0940057440371352E-3</v>
      </c>
    </row>
    <row r="30" spans="2:18">
      <c r="B30" s="104" t="s">
        <v>259</v>
      </c>
      <c r="C30" s="87" t="s">
        <v>260</v>
      </c>
      <c r="D30" s="88" t="s">
        <v>120</v>
      </c>
      <c r="E30" s="87" t="s">
        <v>236</v>
      </c>
      <c r="F30" s="87"/>
      <c r="G30" s="101"/>
      <c r="H30" s="90">
        <v>0.26000000000030465</v>
      </c>
      <c r="I30" s="88" t="s">
        <v>133</v>
      </c>
      <c r="J30" s="89">
        <v>0</v>
      </c>
      <c r="K30" s="91">
        <v>4.7800000000018092E-2</v>
      </c>
      <c r="L30" s="90">
        <v>1129791.3733970001</v>
      </c>
      <c r="M30" s="102">
        <v>98.78</v>
      </c>
      <c r="N30" s="90"/>
      <c r="O30" s="90">
        <v>1116.0079186410003</v>
      </c>
      <c r="P30" s="91">
        <v>3.3229158041088242E-5</v>
      </c>
      <c r="Q30" s="91">
        <f t="shared" si="0"/>
        <v>2.5357176229941041E-2</v>
      </c>
      <c r="R30" s="91">
        <f>O30/'סכום נכסי הקרן'!$C$42</f>
        <v>6.7427302089907585E-3</v>
      </c>
    </row>
    <row r="31" spans="2:18">
      <c r="B31" s="104" t="s">
        <v>261</v>
      </c>
      <c r="C31" s="87" t="s">
        <v>262</v>
      </c>
      <c r="D31" s="88" t="s">
        <v>120</v>
      </c>
      <c r="E31" s="87" t="s">
        <v>236</v>
      </c>
      <c r="F31" s="87"/>
      <c r="G31" s="101"/>
      <c r="H31" s="90">
        <v>0.18999999856729444</v>
      </c>
      <c r="I31" s="88" t="s">
        <v>133</v>
      </c>
      <c r="J31" s="89">
        <v>0</v>
      </c>
      <c r="K31" s="91">
        <v>4.6900000065267698E-2</v>
      </c>
      <c r="L31" s="90">
        <v>126.71348100000002</v>
      </c>
      <c r="M31" s="102">
        <v>99.15</v>
      </c>
      <c r="N31" s="90"/>
      <c r="O31" s="90">
        <v>0.12563642200000003</v>
      </c>
      <c r="P31" s="91">
        <v>2.5859894081632654E-9</v>
      </c>
      <c r="Q31" s="91">
        <f t="shared" si="0"/>
        <v>2.8546257068074194E-6</v>
      </c>
      <c r="R31" s="91">
        <f>O31/'סכום נכסי הקרן'!$C$42</f>
        <v>7.5907391320349457E-7</v>
      </c>
    </row>
    <row r="32" spans="2:18">
      <c r="B32" s="104" t="s">
        <v>263</v>
      </c>
      <c r="C32" s="87" t="s">
        <v>264</v>
      </c>
      <c r="D32" s="88" t="s">
        <v>120</v>
      </c>
      <c r="E32" s="87" t="s">
        <v>236</v>
      </c>
      <c r="F32" s="87"/>
      <c r="G32" s="101"/>
      <c r="H32" s="90">
        <v>0.36000000000063603</v>
      </c>
      <c r="I32" s="88" t="s">
        <v>133</v>
      </c>
      <c r="J32" s="89">
        <v>0</v>
      </c>
      <c r="K32" s="91">
        <v>4.8000000000023441E-2</v>
      </c>
      <c r="L32" s="90">
        <v>1215295.8206390003</v>
      </c>
      <c r="M32" s="102">
        <v>98.33</v>
      </c>
      <c r="N32" s="90"/>
      <c r="O32" s="90">
        <v>1195.0003804339999</v>
      </c>
      <c r="P32" s="91">
        <v>3.7977994394968758E-5</v>
      </c>
      <c r="Q32" s="91">
        <f t="shared" si="0"/>
        <v>2.7151989457575774E-2</v>
      </c>
      <c r="R32" s="91">
        <f>O32/'סכום נכסי הקרן'!$C$42</f>
        <v>7.2199892405062352E-3</v>
      </c>
    </row>
    <row r="33" spans="2:18">
      <c r="B33" s="104" t="s">
        <v>265</v>
      </c>
      <c r="C33" s="87" t="s">
        <v>266</v>
      </c>
      <c r="D33" s="88" t="s">
        <v>120</v>
      </c>
      <c r="E33" s="87" t="s">
        <v>236</v>
      </c>
      <c r="F33" s="87"/>
      <c r="G33" s="101"/>
      <c r="H33" s="90">
        <v>0.44000000000031753</v>
      </c>
      <c r="I33" s="88" t="s">
        <v>133</v>
      </c>
      <c r="J33" s="89">
        <v>0</v>
      </c>
      <c r="K33" s="91">
        <v>4.8200000000012837E-2</v>
      </c>
      <c r="L33" s="90">
        <v>1543535.7890000001</v>
      </c>
      <c r="M33" s="102">
        <v>97.97</v>
      </c>
      <c r="N33" s="90"/>
      <c r="O33" s="90">
        <v>1512.2020124830001</v>
      </c>
      <c r="P33" s="91">
        <v>4.9791477064516131E-5</v>
      </c>
      <c r="Q33" s="91">
        <f t="shared" si="0"/>
        <v>3.4359230149994917E-2</v>
      </c>
      <c r="R33" s="91">
        <f>O33/'סכום נכסי הקרן'!$C$42</f>
        <v>9.1364676014863786E-3</v>
      </c>
    </row>
    <row r="34" spans="2:18">
      <c r="B34" s="104" t="s">
        <v>267</v>
      </c>
      <c r="C34" s="87" t="s">
        <v>268</v>
      </c>
      <c r="D34" s="88" t="s">
        <v>120</v>
      </c>
      <c r="E34" s="87" t="s">
        <v>236</v>
      </c>
      <c r="F34" s="87"/>
      <c r="G34" s="101"/>
      <c r="H34" s="90">
        <v>0.609999999999708</v>
      </c>
      <c r="I34" s="88" t="s">
        <v>133</v>
      </c>
      <c r="J34" s="89">
        <v>0</v>
      </c>
      <c r="K34" s="91">
        <v>4.7800000000005845E-2</v>
      </c>
      <c r="L34" s="90">
        <v>704450.06000000017</v>
      </c>
      <c r="M34" s="102">
        <v>97.2</v>
      </c>
      <c r="N34" s="90"/>
      <c r="O34" s="90">
        <v>684.72545832000003</v>
      </c>
      <c r="P34" s="91">
        <v>3.9136114444444453E-5</v>
      </c>
      <c r="Q34" s="91">
        <f t="shared" si="0"/>
        <v>1.5557868206607824E-2</v>
      </c>
      <c r="R34" s="91">
        <f>O34/'סכום נכסי הקרן'!$C$42</f>
        <v>4.1369948685502887E-3</v>
      </c>
    </row>
    <row r="35" spans="2:18">
      <c r="B35" s="104" t="s">
        <v>269</v>
      </c>
      <c r="C35" s="87" t="s">
        <v>270</v>
      </c>
      <c r="D35" s="88" t="s">
        <v>120</v>
      </c>
      <c r="E35" s="87" t="s">
        <v>236</v>
      </c>
      <c r="F35" s="87"/>
      <c r="G35" s="101"/>
      <c r="H35" s="90">
        <v>0.67999999999950222</v>
      </c>
      <c r="I35" s="88" t="s">
        <v>133</v>
      </c>
      <c r="J35" s="89">
        <v>0</v>
      </c>
      <c r="K35" s="91">
        <v>4.8000000000000008E-2</v>
      </c>
      <c r="L35" s="90">
        <v>829952.2</v>
      </c>
      <c r="M35" s="102">
        <v>96.84</v>
      </c>
      <c r="N35" s="90"/>
      <c r="O35" s="90">
        <v>803.72571048000009</v>
      </c>
      <c r="P35" s="91">
        <v>4.6108455555555552E-5</v>
      </c>
      <c r="Q35" s="91">
        <f t="shared" si="0"/>
        <v>1.8261711355949509E-2</v>
      </c>
      <c r="R35" s="91">
        <f>O35/'סכום נכסי הקרן'!$C$42</f>
        <v>4.8559741712185375E-3</v>
      </c>
    </row>
    <row r="36" spans="2:18">
      <c r="B36" s="104" t="s">
        <v>271</v>
      </c>
      <c r="C36" s="87" t="s">
        <v>272</v>
      </c>
      <c r="D36" s="88" t="s">
        <v>120</v>
      </c>
      <c r="E36" s="87" t="s">
        <v>236</v>
      </c>
      <c r="F36" s="87"/>
      <c r="G36" s="101"/>
      <c r="H36" s="90">
        <v>0.85999999999468679</v>
      </c>
      <c r="I36" s="88" t="s">
        <v>133</v>
      </c>
      <c r="J36" s="89">
        <v>0</v>
      </c>
      <c r="K36" s="91">
        <v>4.8099999999814042E-2</v>
      </c>
      <c r="L36" s="90">
        <v>137164.80900000001</v>
      </c>
      <c r="M36" s="102">
        <v>96.05</v>
      </c>
      <c r="N36" s="90"/>
      <c r="O36" s="90">
        <v>131.74679904500002</v>
      </c>
      <c r="P36" s="91">
        <v>7.6202671666666668E-6</v>
      </c>
      <c r="Q36" s="91">
        <f t="shared" si="0"/>
        <v>2.9934615564222939E-3</v>
      </c>
      <c r="R36" s="91">
        <f>O36/'סכום נכסי הקרן'!$C$42</f>
        <v>7.9599177301565118E-4</v>
      </c>
    </row>
    <row r="37" spans="2:18">
      <c r="B37" s="104" t="s">
        <v>273</v>
      </c>
      <c r="C37" s="87" t="s">
        <v>274</v>
      </c>
      <c r="D37" s="88" t="s">
        <v>120</v>
      </c>
      <c r="E37" s="87" t="s">
        <v>236</v>
      </c>
      <c r="F37" s="87"/>
      <c r="G37" s="101"/>
      <c r="H37" s="90">
        <v>0.92999999999937144</v>
      </c>
      <c r="I37" s="88" t="s">
        <v>133</v>
      </c>
      <c r="J37" s="89">
        <v>0</v>
      </c>
      <c r="K37" s="91">
        <v>4.7900000000002094E-2</v>
      </c>
      <c r="L37" s="90">
        <v>498533.92500000005</v>
      </c>
      <c r="M37" s="102">
        <v>95.72</v>
      </c>
      <c r="N37" s="90"/>
      <c r="O37" s="90">
        <v>477.1966730100001</v>
      </c>
      <c r="P37" s="91">
        <v>2.7696329166666669E-5</v>
      </c>
      <c r="Q37" s="91">
        <f t="shared" si="0"/>
        <v>1.0842539673545624E-2</v>
      </c>
      <c r="R37" s="91">
        <f>O37/'סכום נכסי הקרן'!$C$42</f>
        <v>2.8831412116256312E-3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2"/>
      <c r="N38" s="87"/>
      <c r="O38" s="87"/>
      <c r="P38" s="87"/>
      <c r="Q38" s="91"/>
      <c r="R38" s="87"/>
    </row>
    <row r="39" spans="2:18">
      <c r="B39" s="103" t="s">
        <v>23</v>
      </c>
      <c r="C39" s="80"/>
      <c r="D39" s="81"/>
      <c r="E39" s="80"/>
      <c r="F39" s="80"/>
      <c r="G39" s="99"/>
      <c r="H39" s="83">
        <v>8.4974147867018566</v>
      </c>
      <c r="I39" s="81"/>
      <c r="J39" s="82"/>
      <c r="K39" s="84">
        <v>4.2963781730787742E-2</v>
      </c>
      <c r="L39" s="83"/>
      <c r="M39" s="100"/>
      <c r="N39" s="83"/>
      <c r="O39" s="83">
        <v>19687.079977513</v>
      </c>
      <c r="P39" s="84"/>
      <c r="Q39" s="84">
        <f t="shared" si="0"/>
        <v>0.44731650027236708</v>
      </c>
      <c r="R39" s="84">
        <f>O39/'סכום נכסי הקרן'!$C$42</f>
        <v>0.11894599193600847</v>
      </c>
    </row>
    <row r="40" spans="2:18">
      <c r="B40" s="104" t="s">
        <v>275</v>
      </c>
      <c r="C40" s="87" t="s">
        <v>276</v>
      </c>
      <c r="D40" s="88" t="s">
        <v>120</v>
      </c>
      <c r="E40" s="87" t="s">
        <v>236</v>
      </c>
      <c r="F40" s="87"/>
      <c r="G40" s="101"/>
      <c r="H40" s="90">
        <v>12.049999998733099</v>
      </c>
      <c r="I40" s="88" t="s">
        <v>133</v>
      </c>
      <c r="J40" s="89">
        <v>5.5E-2</v>
      </c>
      <c r="K40" s="91">
        <v>4.3899999997629668E-2</v>
      </c>
      <c r="L40" s="90">
        <v>1042.7493950000003</v>
      </c>
      <c r="M40" s="102">
        <v>117.33</v>
      </c>
      <c r="N40" s="90"/>
      <c r="O40" s="90">
        <v>1.2234579110000001</v>
      </c>
      <c r="P40" s="91">
        <v>5.4005959568217472E-8</v>
      </c>
      <c r="Q40" s="91">
        <f t="shared" si="0"/>
        <v>2.7798582197266834E-5</v>
      </c>
      <c r="R40" s="91">
        <f>O40/'סכום נכסי הקרן'!$C$42</f>
        <v>7.3919248045964146E-6</v>
      </c>
    </row>
    <row r="41" spans="2:18">
      <c r="B41" s="104" t="s">
        <v>277</v>
      </c>
      <c r="C41" s="87" t="s">
        <v>278</v>
      </c>
      <c r="D41" s="88" t="s">
        <v>120</v>
      </c>
      <c r="E41" s="87" t="s">
        <v>236</v>
      </c>
      <c r="F41" s="87"/>
      <c r="G41" s="101"/>
      <c r="H41" s="90">
        <v>2.4000000000059152</v>
      </c>
      <c r="I41" s="88" t="s">
        <v>133</v>
      </c>
      <c r="J41" s="89">
        <v>5.0000000000000001E-3</v>
      </c>
      <c r="K41" s="91">
        <v>4.5600000000141964E-2</v>
      </c>
      <c r="L41" s="90">
        <v>148307.24129800004</v>
      </c>
      <c r="M41" s="102">
        <v>91.2</v>
      </c>
      <c r="N41" s="90"/>
      <c r="O41" s="90">
        <v>135.25620489300002</v>
      </c>
      <c r="P41" s="91">
        <v>7.0164976772174109E-6</v>
      </c>
      <c r="Q41" s="91">
        <f t="shared" si="0"/>
        <v>3.0731998997294684E-3</v>
      </c>
      <c r="R41" s="91">
        <f>O41/'סכום נכסי הקרן'!$C$42</f>
        <v>8.1719500682041993E-4</v>
      </c>
    </row>
    <row r="42" spans="2:18">
      <c r="B42" s="104" t="s">
        <v>279</v>
      </c>
      <c r="C42" s="87" t="s">
        <v>280</v>
      </c>
      <c r="D42" s="88" t="s">
        <v>120</v>
      </c>
      <c r="E42" s="87" t="s">
        <v>236</v>
      </c>
      <c r="F42" s="87"/>
      <c r="G42" s="101"/>
      <c r="H42" s="90">
        <v>0.5</v>
      </c>
      <c r="I42" s="88" t="s">
        <v>133</v>
      </c>
      <c r="J42" s="89">
        <v>3.7499999999999999E-2</v>
      </c>
      <c r="K42" s="91">
        <v>4.3399999959041445E-2</v>
      </c>
      <c r="L42" s="90">
        <v>230.78303000000002</v>
      </c>
      <c r="M42" s="102">
        <v>101.56</v>
      </c>
      <c r="N42" s="90"/>
      <c r="O42" s="90">
        <v>0.23438324400000002</v>
      </c>
      <c r="P42" s="91">
        <v>1.1813722956718059E-8</v>
      </c>
      <c r="Q42" s="91">
        <f t="shared" si="0"/>
        <v>5.3254973590963588E-6</v>
      </c>
      <c r="R42" s="91">
        <f>O42/'סכום נכסי הקרן'!$C$42</f>
        <v>1.4161037331388621E-6</v>
      </c>
    </row>
    <row r="43" spans="2:18">
      <c r="B43" s="104" t="s">
        <v>281</v>
      </c>
      <c r="C43" s="87" t="s">
        <v>282</v>
      </c>
      <c r="D43" s="88" t="s">
        <v>120</v>
      </c>
      <c r="E43" s="87" t="s">
        <v>236</v>
      </c>
      <c r="F43" s="87"/>
      <c r="G43" s="101"/>
      <c r="H43" s="90">
        <v>3.3799999999988968</v>
      </c>
      <c r="I43" s="88" t="s">
        <v>133</v>
      </c>
      <c r="J43" s="89">
        <v>0.02</v>
      </c>
      <c r="K43" s="91">
        <v>4.3199999999988963E-2</v>
      </c>
      <c r="L43" s="90">
        <v>968304.37807500025</v>
      </c>
      <c r="M43" s="102">
        <v>93.59</v>
      </c>
      <c r="N43" s="90"/>
      <c r="O43" s="90">
        <v>906.23606480000012</v>
      </c>
      <c r="P43" s="91">
        <v>3.8656294147365249E-5</v>
      </c>
      <c r="Q43" s="91">
        <f t="shared" si="0"/>
        <v>2.0590882212596549E-2</v>
      </c>
      <c r="R43" s="91">
        <f>O43/'סכום נכסי הקרן'!$C$42</f>
        <v>5.4753243131507806E-3</v>
      </c>
    </row>
    <row r="44" spans="2:18">
      <c r="B44" s="104" t="s">
        <v>283</v>
      </c>
      <c r="C44" s="87" t="s">
        <v>284</v>
      </c>
      <c r="D44" s="88" t="s">
        <v>120</v>
      </c>
      <c r="E44" s="87" t="s">
        <v>236</v>
      </c>
      <c r="F44" s="87"/>
      <c r="G44" s="101"/>
      <c r="H44" s="90">
        <v>6.2700000000006595</v>
      </c>
      <c r="I44" s="88" t="s">
        <v>133</v>
      </c>
      <c r="J44" s="89">
        <v>0.01</v>
      </c>
      <c r="K44" s="91">
        <v>4.2400000000003699E-2</v>
      </c>
      <c r="L44" s="90">
        <v>4341400.2383270003</v>
      </c>
      <c r="M44" s="102">
        <v>82.4</v>
      </c>
      <c r="N44" s="90"/>
      <c r="O44" s="90">
        <v>3577.3137938320006</v>
      </c>
      <c r="P44" s="91">
        <v>1.8384451838618474E-4</v>
      </c>
      <c r="Q44" s="91">
        <f t="shared" si="0"/>
        <v>8.128130166895077E-2</v>
      </c>
      <c r="R44" s="91">
        <f>O44/'סכום נכסי הקרן'!$C$42</f>
        <v>2.1613522074362283E-2</v>
      </c>
    </row>
    <row r="45" spans="2:18">
      <c r="B45" s="104" t="s">
        <v>285</v>
      </c>
      <c r="C45" s="87" t="s">
        <v>286</v>
      </c>
      <c r="D45" s="88" t="s">
        <v>120</v>
      </c>
      <c r="E45" s="87" t="s">
        <v>236</v>
      </c>
      <c r="F45" s="87"/>
      <c r="G45" s="101"/>
      <c r="H45" s="90">
        <v>15.2499999999963</v>
      </c>
      <c r="I45" s="88" t="s">
        <v>133</v>
      </c>
      <c r="J45" s="89">
        <v>3.7499999999999999E-2</v>
      </c>
      <c r="K45" s="91">
        <v>4.4799999999984207E-2</v>
      </c>
      <c r="L45" s="90">
        <v>1108516.3189680001</v>
      </c>
      <c r="M45" s="102">
        <v>91.42</v>
      </c>
      <c r="N45" s="90"/>
      <c r="O45" s="90">
        <v>1013.4055853950002</v>
      </c>
      <c r="P45" s="91">
        <v>4.3952648604650378E-5</v>
      </c>
      <c r="Q45" s="91">
        <f t="shared" si="0"/>
        <v>2.3025915490420351E-2</v>
      </c>
      <c r="R45" s="91">
        <f>O45/'סכום נכסי הקרן'!$C$42</f>
        <v>6.1228243460169605E-3</v>
      </c>
    </row>
    <row r="46" spans="2:18">
      <c r="B46" s="104" t="s">
        <v>287</v>
      </c>
      <c r="C46" s="87" t="s">
        <v>288</v>
      </c>
      <c r="D46" s="88" t="s">
        <v>120</v>
      </c>
      <c r="E46" s="87" t="s">
        <v>236</v>
      </c>
      <c r="F46" s="87"/>
      <c r="G46" s="101"/>
      <c r="H46" s="90">
        <v>1.5800000001809902</v>
      </c>
      <c r="I46" s="88" t="s">
        <v>133</v>
      </c>
      <c r="J46" s="89">
        <v>5.0000000000000001E-3</v>
      </c>
      <c r="K46" s="91">
        <v>4.5900000002844131E-2</v>
      </c>
      <c r="L46" s="90">
        <v>3288.7863720000005</v>
      </c>
      <c r="M46" s="102">
        <v>94.08</v>
      </c>
      <c r="N46" s="90"/>
      <c r="O46" s="90">
        <v>3.0940901680000006</v>
      </c>
      <c r="P46" s="91">
        <v>1.401286033797005E-7</v>
      </c>
      <c r="Q46" s="91">
        <f t="shared" si="0"/>
        <v>7.030182165449511E-5</v>
      </c>
      <c r="R46" s="91">
        <f>O46/'סכום נכסי הקרן'!$C$42</f>
        <v>1.8693967037904166E-5</v>
      </c>
    </row>
    <row r="47" spans="2:18">
      <c r="B47" s="104" t="s">
        <v>289</v>
      </c>
      <c r="C47" s="87" t="s">
        <v>290</v>
      </c>
      <c r="D47" s="88" t="s">
        <v>120</v>
      </c>
      <c r="E47" s="87" t="s">
        <v>236</v>
      </c>
      <c r="F47" s="87"/>
      <c r="G47" s="101"/>
      <c r="H47" s="90">
        <v>8.0699999999994585</v>
      </c>
      <c r="I47" s="88" t="s">
        <v>133</v>
      </c>
      <c r="J47" s="89">
        <v>1.3000000000000001E-2</v>
      </c>
      <c r="K47" s="91">
        <v>4.2399999999998078E-2</v>
      </c>
      <c r="L47" s="90">
        <v>7314773.9271920016</v>
      </c>
      <c r="M47" s="102">
        <v>79.739999999999995</v>
      </c>
      <c r="N47" s="90"/>
      <c r="O47" s="90">
        <v>5832.8009599880006</v>
      </c>
      <c r="P47" s="91">
        <v>4.3029798054251822E-4</v>
      </c>
      <c r="Q47" s="91">
        <f t="shared" si="0"/>
        <v>0.13252895377005194</v>
      </c>
      <c r="R47" s="91">
        <f>O47/'סכום נכסי הקרן'!$C$42</f>
        <v>3.524079227308137E-2</v>
      </c>
    </row>
    <row r="48" spans="2:18">
      <c r="B48" s="104" t="s">
        <v>291</v>
      </c>
      <c r="C48" s="87" t="s">
        <v>292</v>
      </c>
      <c r="D48" s="88" t="s">
        <v>120</v>
      </c>
      <c r="E48" s="87" t="s">
        <v>236</v>
      </c>
      <c r="F48" s="87"/>
      <c r="G48" s="101"/>
      <c r="H48" s="90">
        <v>12.099999999999545</v>
      </c>
      <c r="I48" s="88" t="s">
        <v>133</v>
      </c>
      <c r="J48" s="89">
        <v>1.4999999999999999E-2</v>
      </c>
      <c r="K48" s="91">
        <v>4.3499999999997076E-2</v>
      </c>
      <c r="L48" s="90">
        <v>4291045.7845320012</v>
      </c>
      <c r="M48" s="102">
        <v>71.599999999999994</v>
      </c>
      <c r="N48" s="90"/>
      <c r="O48" s="90">
        <v>3072.3887582140005</v>
      </c>
      <c r="P48" s="91">
        <v>1.9429987855966059E-4</v>
      </c>
      <c r="Q48" s="91">
        <f t="shared" si="0"/>
        <v>6.9808736916304473E-2</v>
      </c>
      <c r="R48" s="91">
        <f>O48/'סכום נכסי הקרן'!$C$42</f>
        <v>1.8562850807546289E-2</v>
      </c>
    </row>
    <row r="49" spans="2:18">
      <c r="B49" s="104" t="s">
        <v>293</v>
      </c>
      <c r="C49" s="87" t="s">
        <v>294</v>
      </c>
      <c r="D49" s="88" t="s">
        <v>120</v>
      </c>
      <c r="E49" s="87" t="s">
        <v>236</v>
      </c>
      <c r="F49" s="87"/>
      <c r="G49" s="101"/>
      <c r="H49" s="90">
        <v>1.9099999991984433</v>
      </c>
      <c r="I49" s="88" t="s">
        <v>133</v>
      </c>
      <c r="J49" s="89">
        <v>1.7500000000000002E-2</v>
      </c>
      <c r="K49" s="91">
        <v>4.5499999990361036E-2</v>
      </c>
      <c r="L49" s="90">
        <v>1036.4730000000002</v>
      </c>
      <c r="M49" s="102">
        <v>95.09</v>
      </c>
      <c r="N49" s="90"/>
      <c r="O49" s="90">
        <v>0.98558216900000017</v>
      </c>
      <c r="P49" s="91">
        <v>4.3593315329098495E-8</v>
      </c>
      <c r="Q49" s="91">
        <f t="shared" si="0"/>
        <v>2.2393730663536518E-5</v>
      </c>
      <c r="R49" s="91">
        <f>O49/'סכום נכסי הקרן'!$C$42</f>
        <v>5.9547199919973679E-6</v>
      </c>
    </row>
    <row r="50" spans="2:18">
      <c r="B50" s="104" t="s">
        <v>295</v>
      </c>
      <c r="C50" s="87" t="s">
        <v>296</v>
      </c>
      <c r="D50" s="88" t="s">
        <v>120</v>
      </c>
      <c r="E50" s="87" t="s">
        <v>236</v>
      </c>
      <c r="F50" s="87"/>
      <c r="G50" s="101"/>
      <c r="H50" s="90">
        <v>4.780000000000264</v>
      </c>
      <c r="I50" s="88" t="s">
        <v>133</v>
      </c>
      <c r="J50" s="89">
        <v>2.2499999999999999E-2</v>
      </c>
      <c r="K50" s="91">
        <v>4.2500000000002203E-2</v>
      </c>
      <c r="L50" s="90">
        <v>2492780.1896200003</v>
      </c>
      <c r="M50" s="102">
        <v>91.16</v>
      </c>
      <c r="N50" s="90"/>
      <c r="O50" s="90">
        <v>2272.4185301300004</v>
      </c>
      <c r="P50" s="91">
        <v>1.0339562764587619E-4</v>
      </c>
      <c r="Q50" s="91">
        <f t="shared" si="0"/>
        <v>5.1632355088356681E-2</v>
      </c>
      <c r="R50" s="91">
        <f>O50/'סכום נכסי הקרן'!$C$42</f>
        <v>1.3729566622821465E-2</v>
      </c>
    </row>
    <row r="51" spans="2:18">
      <c r="B51" s="104" t="s">
        <v>297</v>
      </c>
      <c r="C51" s="87" t="s">
        <v>298</v>
      </c>
      <c r="D51" s="88" t="s">
        <v>120</v>
      </c>
      <c r="E51" s="87" t="s">
        <v>236</v>
      </c>
      <c r="F51" s="87"/>
      <c r="G51" s="101"/>
      <c r="H51" s="90">
        <v>1.0899999999580965</v>
      </c>
      <c r="I51" s="88" t="s">
        <v>133</v>
      </c>
      <c r="J51" s="89">
        <v>4.0000000000000001E-3</v>
      </c>
      <c r="K51" s="91">
        <v>4.509999999922179E-2</v>
      </c>
      <c r="L51" s="90">
        <v>8693.2720719999998</v>
      </c>
      <c r="M51" s="102">
        <v>96.08</v>
      </c>
      <c r="N51" s="90"/>
      <c r="O51" s="90">
        <v>8.3524957150000017</v>
      </c>
      <c r="P51" s="91">
        <v>5.103830055351896E-7</v>
      </c>
      <c r="Q51" s="91">
        <f t="shared" si="0"/>
        <v>1.8977975179870863E-4</v>
      </c>
      <c r="R51" s="91">
        <f>O51/'סכום נכסי הקרן'!$C$42</f>
        <v>5.0464359828716475E-5</v>
      </c>
    </row>
    <row r="52" spans="2:18">
      <c r="B52" s="104" t="s">
        <v>299</v>
      </c>
      <c r="C52" s="87" t="s">
        <v>300</v>
      </c>
      <c r="D52" s="88" t="s">
        <v>120</v>
      </c>
      <c r="E52" s="87" t="s">
        <v>236</v>
      </c>
      <c r="F52" s="87"/>
      <c r="G52" s="101"/>
      <c r="H52" s="90"/>
      <c r="I52" s="88" t="s">
        <v>133</v>
      </c>
      <c r="J52" s="89">
        <v>6.25E-2</v>
      </c>
      <c r="K52" s="91">
        <v>4.3699297971918877E-2</v>
      </c>
      <c r="L52" s="90">
        <v>4.6240000000000005E-3</v>
      </c>
      <c r="M52" s="102">
        <v>111</v>
      </c>
      <c r="N52" s="90"/>
      <c r="O52" s="90">
        <v>5.1280000000000007E-6</v>
      </c>
      <c r="P52" s="91">
        <v>3.1041495994996784E-13</v>
      </c>
      <c r="Q52" s="91">
        <f t="shared" si="0"/>
        <v>1.1651494360853768E-10</v>
      </c>
      <c r="R52" s="91">
        <f>O52/'סכום נכסי הקרן'!$C$42</f>
        <v>3.098250463474294E-11</v>
      </c>
    </row>
    <row r="53" spans="2:18">
      <c r="B53" s="104" t="s">
        <v>301</v>
      </c>
      <c r="C53" s="87" t="s">
        <v>302</v>
      </c>
      <c r="D53" s="88" t="s">
        <v>120</v>
      </c>
      <c r="E53" s="87" t="s">
        <v>236</v>
      </c>
      <c r="F53" s="87"/>
      <c r="G53" s="101"/>
      <c r="H53" s="90">
        <v>0.16999999994536819</v>
      </c>
      <c r="I53" s="88" t="s">
        <v>133</v>
      </c>
      <c r="J53" s="89">
        <v>1.4999999999999999E-2</v>
      </c>
      <c r="K53" s="91">
        <v>4.4000000005141822E-2</v>
      </c>
      <c r="L53" s="90">
        <v>9264.8105200000009</v>
      </c>
      <c r="M53" s="102">
        <v>100.76</v>
      </c>
      <c r="N53" s="90"/>
      <c r="O53" s="90">
        <v>9.3352226030000018</v>
      </c>
      <c r="P53" s="91">
        <v>6.9704854731321868E-7</v>
      </c>
      <c r="Q53" s="91">
        <f t="shared" si="0"/>
        <v>2.1210860670079789E-4</v>
      </c>
      <c r="R53" s="91">
        <f>O53/'סכום נכסי הקרן'!$C$42</f>
        <v>5.6401828698089816E-5</v>
      </c>
    </row>
    <row r="54" spans="2:18">
      <c r="B54" s="104" t="s">
        <v>303</v>
      </c>
      <c r="C54" s="87" t="s">
        <v>304</v>
      </c>
      <c r="D54" s="88" t="s">
        <v>120</v>
      </c>
      <c r="E54" s="87" t="s">
        <v>236</v>
      </c>
      <c r="F54" s="87"/>
      <c r="G54" s="101"/>
      <c r="H54" s="90">
        <v>17.950000000004259</v>
      </c>
      <c r="I54" s="88" t="s">
        <v>133</v>
      </c>
      <c r="J54" s="89">
        <v>2.7999999999999997E-2</v>
      </c>
      <c r="K54" s="91">
        <v>4.5500000000011621E-2</v>
      </c>
      <c r="L54" s="90">
        <v>1737695.7959930003</v>
      </c>
      <c r="M54" s="102">
        <v>74.349999999999994</v>
      </c>
      <c r="N54" s="90"/>
      <c r="O54" s="90">
        <v>1291.9767553099998</v>
      </c>
      <c r="P54" s="91">
        <v>1.9560295779054237E-4</v>
      </c>
      <c r="Q54" s="91">
        <f t="shared" si="0"/>
        <v>2.9355420980594016E-2</v>
      </c>
      <c r="R54" s="91">
        <f>O54/'סכום נכסי הקרן'!$C$42</f>
        <v>7.8059040189883402E-3</v>
      </c>
    </row>
    <row r="55" spans="2:18">
      <c r="B55" s="104" t="s">
        <v>305</v>
      </c>
      <c r="C55" s="87" t="s">
        <v>306</v>
      </c>
      <c r="D55" s="88" t="s">
        <v>120</v>
      </c>
      <c r="E55" s="87" t="s">
        <v>236</v>
      </c>
      <c r="F55" s="87"/>
      <c r="G55" s="101"/>
      <c r="H55" s="90">
        <v>4.9200000000006661</v>
      </c>
      <c r="I55" s="88" t="s">
        <v>133</v>
      </c>
      <c r="J55" s="89">
        <v>3.7499999999999999E-2</v>
      </c>
      <c r="K55" s="91">
        <v>4.2300000000006471E-2</v>
      </c>
      <c r="L55" s="90">
        <v>1571487.0815290003</v>
      </c>
      <c r="M55" s="102">
        <v>99.4</v>
      </c>
      <c r="N55" s="90"/>
      <c r="O55" s="90">
        <v>1562.0580880130001</v>
      </c>
      <c r="P55" s="91">
        <v>2.0147319352816376E-4</v>
      </c>
      <c r="Q55" s="91">
        <f t="shared" si="0"/>
        <v>3.5492026138474041E-2</v>
      </c>
      <c r="R55" s="91">
        <f>O55/'סכום נכסי הקרן'!$C$42</f>
        <v>9.4376895381436156E-3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2"/>
      <c r="N56" s="87"/>
      <c r="O56" s="87"/>
      <c r="P56" s="87"/>
      <c r="Q56" s="91"/>
      <c r="R56" s="87"/>
    </row>
    <row r="57" spans="2:18">
      <c r="B57" s="79" t="s">
        <v>198</v>
      </c>
      <c r="C57" s="80"/>
      <c r="D57" s="81"/>
      <c r="E57" s="80"/>
      <c r="F57" s="80"/>
      <c r="G57" s="99"/>
      <c r="H57" s="83">
        <v>16.55999999996121</v>
      </c>
      <c r="I57" s="81"/>
      <c r="J57" s="82"/>
      <c r="K57" s="84">
        <v>6.2399999999770792E-2</v>
      </c>
      <c r="L57" s="83"/>
      <c r="M57" s="100"/>
      <c r="N57" s="83"/>
      <c r="O57" s="83">
        <v>22.685204173000002</v>
      </c>
      <c r="P57" s="84"/>
      <c r="Q57" s="84">
        <f t="shared" si="0"/>
        <v>5.1543784808214877E-4</v>
      </c>
      <c r="R57" s="84">
        <f>O57/'סכום נכסי הקרן'!$C$42</f>
        <v>1.3706014887481717E-4</v>
      </c>
    </row>
    <row r="58" spans="2:18">
      <c r="B58" s="103" t="s">
        <v>64</v>
      </c>
      <c r="C58" s="80"/>
      <c r="D58" s="81"/>
      <c r="E58" s="80"/>
      <c r="F58" s="80"/>
      <c r="G58" s="99"/>
      <c r="H58" s="83">
        <v>16.55999999996121</v>
      </c>
      <c r="I58" s="81"/>
      <c r="J58" s="82"/>
      <c r="K58" s="84">
        <v>6.2399999999770792E-2</v>
      </c>
      <c r="L58" s="83"/>
      <c r="M58" s="100"/>
      <c r="N58" s="83"/>
      <c r="O58" s="83">
        <v>22.685204173000002</v>
      </c>
      <c r="P58" s="84"/>
      <c r="Q58" s="84">
        <f t="shared" si="0"/>
        <v>5.1543784808214877E-4</v>
      </c>
      <c r="R58" s="84">
        <f>O58/'סכום נכסי הקרן'!$C$42</f>
        <v>1.3706014887481717E-4</v>
      </c>
    </row>
    <row r="59" spans="2:18">
      <c r="B59" s="104" t="s">
        <v>307</v>
      </c>
      <c r="C59" s="87" t="s">
        <v>308</v>
      </c>
      <c r="D59" s="88" t="s">
        <v>28</v>
      </c>
      <c r="E59" s="87" t="s">
        <v>309</v>
      </c>
      <c r="F59" s="87" t="s">
        <v>310</v>
      </c>
      <c r="G59" s="101"/>
      <c r="H59" s="90">
        <v>16.55999999996121</v>
      </c>
      <c r="I59" s="88" t="s">
        <v>132</v>
      </c>
      <c r="J59" s="89">
        <v>4.4999999999999998E-2</v>
      </c>
      <c r="K59" s="91">
        <v>6.2399999999770792E-2</v>
      </c>
      <c r="L59" s="90">
        <v>8022.1276200000011</v>
      </c>
      <c r="M59" s="102">
        <v>73.9495</v>
      </c>
      <c r="N59" s="90"/>
      <c r="O59" s="90">
        <v>22.685204173000002</v>
      </c>
      <c r="P59" s="91">
        <v>8.0221276200000005E-6</v>
      </c>
      <c r="Q59" s="91">
        <f t="shared" si="0"/>
        <v>5.1543784808214877E-4</v>
      </c>
      <c r="R59" s="91">
        <f>O59/'סכום נכסי הקרן'!$C$42</f>
        <v>1.3706014887481717E-4</v>
      </c>
    </row>
    <row r="60" spans="2:18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2:18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8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2:18">
      <c r="B63" s="95" t="s">
        <v>112</v>
      </c>
      <c r="C63" s="105"/>
      <c r="D63" s="105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>
      <c r="B64" s="95" t="s">
        <v>205</v>
      </c>
      <c r="C64" s="105"/>
      <c r="D64" s="105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158" t="s">
        <v>213</v>
      </c>
      <c r="C65" s="158"/>
      <c r="D65" s="158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1"/>
      <c r="C512" s="1"/>
      <c r="D512" s="1"/>
    </row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pans="3:4" s="1" customFormat="1"/>
    <row r="866" spans="3:4" s="1" customFormat="1"/>
    <row r="867" spans="3:4" s="1" customFormat="1"/>
    <row r="868" spans="3:4" s="1" customFormat="1"/>
    <row r="869" spans="3:4" s="1" customFormat="1"/>
    <row r="870" spans="3:4" s="1" customFormat="1"/>
    <row r="871" spans="3:4" s="1" customFormat="1"/>
    <row r="872" spans="3:4" s="1" customFormat="1"/>
    <row r="873" spans="3:4" s="1" customFormat="1"/>
    <row r="874" spans="3:4" s="1" customFormat="1"/>
    <row r="875" spans="3:4" s="1" customFormat="1"/>
    <row r="876" spans="3:4" s="1" customFormat="1"/>
    <row r="877" spans="3:4" s="1" customFormat="1"/>
    <row r="878" spans="3:4" s="1" customFormat="1">
      <c r="C878" s="2"/>
      <c r="D878" s="2"/>
    </row>
  </sheetData>
  <sheetProtection sheet="1" objects="1" scenarios="1"/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12152</v>
      </c>
    </row>
    <row r="6" spans="2:16" ht="26.25" customHeight="1">
      <c r="B6" s="149" t="s">
        <v>186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207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3154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6">
        <v>0</v>
      </c>
      <c r="N10" s="87"/>
      <c r="O10" s="117">
        <v>0</v>
      </c>
      <c r="P10" s="117">
        <v>0</v>
      </c>
    </row>
    <row r="11" spans="2:16" ht="20.25" customHeight="1">
      <c r="B11" s="111" t="s">
        <v>222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4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64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146</v>
      </c>
      <c r="C1" s="46" t="s" vm="1">
        <v>231</v>
      </c>
    </row>
    <row r="2" spans="2:20">
      <c r="B2" s="46" t="s">
        <v>145</v>
      </c>
      <c r="C2" s="46" t="s">
        <v>232</v>
      </c>
    </row>
    <row r="3" spans="2:20">
      <c r="B3" s="46" t="s">
        <v>147</v>
      </c>
      <c r="C3" s="46" t="s">
        <v>233</v>
      </c>
    </row>
    <row r="4" spans="2:20">
      <c r="B4" s="46" t="s">
        <v>148</v>
      </c>
      <c r="C4" s="46">
        <v>12152</v>
      </c>
    </row>
    <row r="6" spans="2:20" ht="26.25" customHeight="1">
      <c r="B6" s="155" t="s">
        <v>173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</row>
    <row r="7" spans="2:20" ht="26.25" customHeight="1">
      <c r="B7" s="155" t="s">
        <v>90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</row>
    <row r="8" spans="2:20" s="3" customFormat="1" ht="63">
      <c r="B8" s="36" t="s">
        <v>115</v>
      </c>
      <c r="C8" s="12" t="s">
        <v>46</v>
      </c>
      <c r="D8" s="12" t="s">
        <v>119</v>
      </c>
      <c r="E8" s="12" t="s">
        <v>189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63</v>
      </c>
      <c r="R8" s="12" t="s">
        <v>60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190</v>
      </c>
    </row>
    <row r="11" spans="2:20" s="4" customFormat="1" ht="18" customHeight="1">
      <c r="B11" s="80" t="s">
        <v>47</v>
      </c>
      <c r="C11" s="80"/>
      <c r="D11" s="81"/>
      <c r="E11" s="81"/>
      <c r="F11" s="80"/>
      <c r="G11" s="81"/>
      <c r="H11" s="80"/>
      <c r="I11" s="80"/>
      <c r="J11" s="99"/>
      <c r="K11" s="83"/>
      <c r="L11" s="81"/>
      <c r="M11" s="82"/>
      <c r="N11" s="82"/>
      <c r="O11" s="106"/>
      <c r="P11" s="107"/>
      <c r="Q11" s="83">
        <v>0</v>
      </c>
      <c r="R11" s="84"/>
      <c r="S11" s="84">
        <v>1</v>
      </c>
      <c r="T11" s="84">
        <v>1.3300053747429871E-3</v>
      </c>
    </row>
    <row r="12" spans="2:20">
      <c r="B12" s="108"/>
      <c r="C12" s="87"/>
      <c r="D12" s="88"/>
      <c r="E12" s="88"/>
      <c r="F12" s="87"/>
      <c r="G12" s="88"/>
      <c r="H12" s="87"/>
      <c r="I12" s="87"/>
      <c r="J12" s="101"/>
      <c r="K12" s="90"/>
      <c r="L12" s="88"/>
      <c r="M12" s="89"/>
      <c r="N12" s="89"/>
      <c r="O12" s="109"/>
      <c r="P12" s="110"/>
      <c r="Q12" s="90"/>
      <c r="R12" s="91"/>
      <c r="S12" s="91"/>
      <c r="T12" s="91"/>
    </row>
    <row r="13" spans="2:20">
      <c r="B13" s="92"/>
      <c r="C13" s="87"/>
      <c r="D13" s="88"/>
      <c r="E13" s="88"/>
      <c r="F13" s="87"/>
      <c r="G13" s="88"/>
      <c r="H13" s="87"/>
      <c r="I13" s="87"/>
      <c r="J13" s="101"/>
      <c r="K13" s="90"/>
      <c r="L13" s="88"/>
      <c r="M13" s="89"/>
      <c r="N13" s="89"/>
      <c r="O13" s="109"/>
      <c r="P13" s="110"/>
      <c r="Q13" s="90"/>
      <c r="R13" s="91"/>
      <c r="S13" s="91"/>
      <c r="T13" s="91"/>
    </row>
    <row r="14" spans="2:20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111" t="s">
        <v>222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111" t="s">
        <v>112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111" t="s">
        <v>205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111" t="s">
        <v>213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 s="1" customFormat="1"/>
    <row r="706" spans="3:7" s="1" customFormat="1"/>
    <row r="707" spans="3:7" s="1" customFormat="1"/>
    <row r="708" spans="3:7" s="1" customFormat="1"/>
    <row r="709" spans="3:7" s="1" customFormat="1"/>
    <row r="710" spans="3:7" s="1" customFormat="1"/>
    <row r="711" spans="3:7" s="1" customFormat="1"/>
    <row r="712" spans="3:7" s="1" customFormat="1"/>
    <row r="713" spans="3:7" s="1" customFormat="1">
      <c r="C713" s="2"/>
      <c r="D713" s="2"/>
      <c r="F713" s="2"/>
      <c r="G713" s="2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9:B20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9.5703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9.85546875" style="1" customWidth="1"/>
    <col min="12" max="12" width="12.28515625" style="1" bestFit="1" customWidth="1"/>
    <col min="13" max="13" width="10.28515625" style="1" customWidth="1"/>
    <col min="14" max="14" width="9.140625" style="1" bestFit="1" customWidth="1"/>
    <col min="15" max="15" width="12.42578125" style="1" bestFit="1" customWidth="1"/>
    <col min="16" max="16" width="13" style="1" bestFit="1" customWidth="1"/>
    <col min="17" max="17" width="8.85546875" style="1" bestFit="1" customWidth="1"/>
    <col min="18" max="18" width="16.42578125" style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146</v>
      </c>
      <c r="C1" s="46" t="s" vm="1">
        <v>231</v>
      </c>
    </row>
    <row r="2" spans="2:21">
      <c r="B2" s="46" t="s">
        <v>145</v>
      </c>
      <c r="C2" s="46" t="s">
        <v>232</v>
      </c>
    </row>
    <row r="3" spans="2:21">
      <c r="B3" s="46" t="s">
        <v>147</v>
      </c>
      <c r="C3" s="46" t="s">
        <v>233</v>
      </c>
    </row>
    <row r="4" spans="2:21">
      <c r="B4" s="46" t="s">
        <v>148</v>
      </c>
      <c r="C4" s="46">
        <v>12152</v>
      </c>
    </row>
    <row r="6" spans="2:21" ht="26.25" customHeight="1">
      <c r="B6" s="149" t="s">
        <v>173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</row>
    <row r="7" spans="2:21" ht="26.25" customHeight="1">
      <c r="B7" s="149" t="s">
        <v>91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189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63</v>
      </c>
      <c r="S8" s="12" t="s">
        <v>60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190</v>
      </c>
      <c r="U10" s="19" t="s">
        <v>216</v>
      </c>
    </row>
    <row r="11" spans="2:21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7"/>
      <c r="K11" s="77">
        <v>4.5980047867249638</v>
      </c>
      <c r="L11" s="75"/>
      <c r="M11" s="76"/>
      <c r="N11" s="76">
        <v>4.7263990966071416E-2</v>
      </c>
      <c r="O11" s="77"/>
      <c r="P11" s="98"/>
      <c r="Q11" s="77">
        <v>156.98201888899999</v>
      </c>
      <c r="R11" s="77">
        <f>R12+R258</f>
        <v>41082.579751738987</v>
      </c>
      <c r="S11" s="78"/>
      <c r="T11" s="78">
        <f t="shared" ref="T11:T42" si="0">IFERROR(R11/$R$11,0)</f>
        <v>1</v>
      </c>
      <c r="U11" s="78">
        <f>R11/'סכום נכסי הקרן'!$C$42</f>
        <v>0.248213965983902</v>
      </c>
    </row>
    <row r="12" spans="2:21">
      <c r="B12" s="79" t="s">
        <v>199</v>
      </c>
      <c r="C12" s="80"/>
      <c r="D12" s="81"/>
      <c r="E12" s="81"/>
      <c r="F12" s="80"/>
      <c r="G12" s="81"/>
      <c r="H12" s="80"/>
      <c r="I12" s="80"/>
      <c r="J12" s="99"/>
      <c r="K12" s="83">
        <v>4.5268509083272868</v>
      </c>
      <c r="L12" s="81"/>
      <c r="M12" s="82"/>
      <c r="N12" s="82">
        <v>4.1298249695502054E-2</v>
      </c>
      <c r="O12" s="83"/>
      <c r="P12" s="100"/>
      <c r="Q12" s="83">
        <v>156.98201888899999</v>
      </c>
      <c r="R12" s="83">
        <f>R13+R168+R252</f>
        <v>34359.930143655984</v>
      </c>
      <c r="S12" s="84"/>
      <c r="T12" s="84">
        <f t="shared" si="0"/>
        <v>0.83636252521852794</v>
      </c>
      <c r="U12" s="84">
        <f>R12/'סכום נכסי הקרן'!$C$42</f>
        <v>0.20759685938480207</v>
      </c>
    </row>
    <row r="13" spans="2:21">
      <c r="B13" s="85" t="s">
        <v>32</v>
      </c>
      <c r="C13" s="80"/>
      <c r="D13" s="81"/>
      <c r="E13" s="81"/>
      <c r="F13" s="80"/>
      <c r="G13" s="81"/>
      <c r="H13" s="80"/>
      <c r="I13" s="80"/>
      <c r="J13" s="99"/>
      <c r="K13" s="83">
        <v>4.6456938231976235</v>
      </c>
      <c r="L13" s="81"/>
      <c r="M13" s="82"/>
      <c r="N13" s="82">
        <v>3.7290445893922122E-2</v>
      </c>
      <c r="O13" s="83"/>
      <c r="P13" s="100"/>
      <c r="Q13" s="83">
        <v>130.82877244900001</v>
      </c>
      <c r="R13" s="83">
        <f>SUM(R14:R166)</f>
        <v>28300.467694265979</v>
      </c>
      <c r="S13" s="84"/>
      <c r="T13" s="84">
        <f t="shared" si="0"/>
        <v>0.688867833161525</v>
      </c>
      <c r="U13" s="84">
        <f>R13/'סכום נכסי הקרן'!$C$42</f>
        <v>0.17098661690775904</v>
      </c>
    </row>
    <row r="14" spans="2:21">
      <c r="B14" s="86" t="s">
        <v>311</v>
      </c>
      <c r="C14" s="112">
        <v>6040372</v>
      </c>
      <c r="D14" s="88" t="s">
        <v>120</v>
      </c>
      <c r="E14" s="88" t="s">
        <v>28</v>
      </c>
      <c r="F14" s="87" t="s">
        <v>312</v>
      </c>
      <c r="G14" s="88" t="s">
        <v>313</v>
      </c>
      <c r="H14" s="87" t="s">
        <v>314</v>
      </c>
      <c r="I14" s="87" t="s">
        <v>131</v>
      </c>
      <c r="J14" s="101"/>
      <c r="K14" s="90">
        <v>1.7300002052678032</v>
      </c>
      <c r="L14" s="88" t="s">
        <v>133</v>
      </c>
      <c r="M14" s="89">
        <v>8.3000000000000001E-3</v>
      </c>
      <c r="N14" s="89">
        <v>2.4502973661852164E-2</v>
      </c>
      <c r="O14" s="90">
        <v>4.3200000000000009E-3</v>
      </c>
      <c r="P14" s="102">
        <v>108.5</v>
      </c>
      <c r="Q14" s="90"/>
      <c r="R14" s="90">
        <v>4.7080000000000013E-6</v>
      </c>
      <c r="S14" s="91">
        <v>1.4201668959096567E-12</v>
      </c>
      <c r="T14" s="91">
        <f t="shared" si="0"/>
        <v>1.1459845093590346E-10</v>
      </c>
      <c r="U14" s="91">
        <f>R14/'סכום נכסי הקרן'!$C$42</f>
        <v>2.8444936002412204E-11</v>
      </c>
    </row>
    <row r="15" spans="2:21">
      <c r="B15" s="86" t="s">
        <v>315</v>
      </c>
      <c r="C15" s="87" t="s">
        <v>316</v>
      </c>
      <c r="D15" s="88" t="s">
        <v>120</v>
      </c>
      <c r="E15" s="88" t="s">
        <v>28</v>
      </c>
      <c r="F15" s="87" t="s">
        <v>317</v>
      </c>
      <c r="G15" s="88" t="s">
        <v>313</v>
      </c>
      <c r="H15" s="87" t="s">
        <v>314</v>
      </c>
      <c r="I15" s="87" t="s">
        <v>131</v>
      </c>
      <c r="J15" s="101"/>
      <c r="K15" s="90">
        <v>1</v>
      </c>
      <c r="L15" s="88" t="s">
        <v>133</v>
      </c>
      <c r="M15" s="89">
        <v>8.6E-3</v>
      </c>
      <c r="N15" s="89">
        <v>2.7196969696969692E-2</v>
      </c>
      <c r="O15" s="90">
        <v>2.1600000000000005E-3</v>
      </c>
      <c r="P15" s="102">
        <v>110.38</v>
      </c>
      <c r="Q15" s="90"/>
      <c r="R15" s="90">
        <v>2.3760000000000006E-6</v>
      </c>
      <c r="S15" s="91">
        <v>8.6353334657950858E-13</v>
      </c>
      <c r="T15" s="91">
        <f t="shared" si="0"/>
        <v>5.7834732248026042E-11</v>
      </c>
      <c r="U15" s="91">
        <f>R15/'סכום נכסי הקרן'!$C$42</f>
        <v>1.4355388262899616E-11</v>
      </c>
    </row>
    <row r="16" spans="2:21">
      <c r="B16" s="86" t="s">
        <v>318</v>
      </c>
      <c r="C16" s="87" t="s">
        <v>319</v>
      </c>
      <c r="D16" s="88" t="s">
        <v>120</v>
      </c>
      <c r="E16" s="88" t="s">
        <v>28</v>
      </c>
      <c r="F16" s="87" t="s">
        <v>317</v>
      </c>
      <c r="G16" s="88" t="s">
        <v>313</v>
      </c>
      <c r="H16" s="87" t="s">
        <v>314</v>
      </c>
      <c r="I16" s="87" t="s">
        <v>131</v>
      </c>
      <c r="J16" s="101"/>
      <c r="K16" s="90">
        <v>2.7200000000000015</v>
      </c>
      <c r="L16" s="88" t="s">
        <v>133</v>
      </c>
      <c r="M16" s="89">
        <v>3.8E-3</v>
      </c>
      <c r="N16" s="89">
        <v>2.3900000000002378E-2</v>
      </c>
      <c r="O16" s="90">
        <v>202063.48910500002</v>
      </c>
      <c r="P16" s="102">
        <v>104.01</v>
      </c>
      <c r="Q16" s="90"/>
      <c r="R16" s="90">
        <v>210.16622240500004</v>
      </c>
      <c r="S16" s="91">
        <v>6.7354496368333337E-5</v>
      </c>
      <c r="T16" s="91">
        <f t="shared" si="0"/>
        <v>5.1157016836583611E-3</v>
      </c>
      <c r="U16" s="91">
        <f>R16/'סכום נכסי הקרן'!$C$42</f>
        <v>1.2697886036913666E-3</v>
      </c>
    </row>
    <row r="17" spans="2:21">
      <c r="B17" s="86" t="s">
        <v>320</v>
      </c>
      <c r="C17" s="87" t="s">
        <v>321</v>
      </c>
      <c r="D17" s="88" t="s">
        <v>120</v>
      </c>
      <c r="E17" s="88" t="s">
        <v>28</v>
      </c>
      <c r="F17" s="87" t="s">
        <v>317</v>
      </c>
      <c r="G17" s="88" t="s">
        <v>313</v>
      </c>
      <c r="H17" s="87" t="s">
        <v>314</v>
      </c>
      <c r="I17" s="87" t="s">
        <v>131</v>
      </c>
      <c r="J17" s="101"/>
      <c r="K17" s="90">
        <v>6.7099999999996376</v>
      </c>
      <c r="L17" s="88" t="s">
        <v>133</v>
      </c>
      <c r="M17" s="89">
        <v>2E-3</v>
      </c>
      <c r="N17" s="89">
        <v>2.3999999999801815E-2</v>
      </c>
      <c r="O17" s="90">
        <v>31421.426858000006</v>
      </c>
      <c r="P17" s="102">
        <v>96.35</v>
      </c>
      <c r="Q17" s="90"/>
      <c r="R17" s="90">
        <v>30.274544174000003</v>
      </c>
      <c r="S17" s="91">
        <v>3.2784884640426048E-5</v>
      </c>
      <c r="T17" s="91">
        <f t="shared" si="0"/>
        <v>7.3691925767437982E-4</v>
      </c>
      <c r="U17" s="91">
        <f>R17/'סכום נכסי הקרן'!$C$42</f>
        <v>1.8291365155727083E-4</v>
      </c>
    </row>
    <row r="18" spans="2:21">
      <c r="B18" s="86" t="s">
        <v>322</v>
      </c>
      <c r="C18" s="87" t="s">
        <v>323</v>
      </c>
      <c r="D18" s="88" t="s">
        <v>120</v>
      </c>
      <c r="E18" s="88" t="s">
        <v>28</v>
      </c>
      <c r="F18" s="87" t="s">
        <v>324</v>
      </c>
      <c r="G18" s="88" t="s">
        <v>129</v>
      </c>
      <c r="H18" s="87" t="s">
        <v>325</v>
      </c>
      <c r="I18" s="87" t="s">
        <v>326</v>
      </c>
      <c r="J18" s="101"/>
      <c r="K18" s="90">
        <v>12.159999999999929</v>
      </c>
      <c r="L18" s="88" t="s">
        <v>133</v>
      </c>
      <c r="M18" s="89">
        <v>2.07E-2</v>
      </c>
      <c r="N18" s="89">
        <v>2.6899999999997582E-2</v>
      </c>
      <c r="O18" s="90">
        <v>565614.37092700007</v>
      </c>
      <c r="P18" s="102">
        <v>102.43</v>
      </c>
      <c r="Q18" s="90"/>
      <c r="R18" s="90">
        <v>579.35881570600009</v>
      </c>
      <c r="S18" s="91">
        <v>1.6607603294575856E-4</v>
      </c>
      <c r="T18" s="91">
        <f t="shared" si="0"/>
        <v>1.4102298813926757E-2</v>
      </c>
      <c r="U18" s="91">
        <f>R18/'סכום נכסי הקרן'!$C$42</f>
        <v>3.5003875180948376E-3</v>
      </c>
    </row>
    <row r="19" spans="2:21">
      <c r="B19" s="86" t="s">
        <v>327</v>
      </c>
      <c r="C19" s="87" t="s">
        <v>328</v>
      </c>
      <c r="D19" s="88" t="s">
        <v>120</v>
      </c>
      <c r="E19" s="88" t="s">
        <v>28</v>
      </c>
      <c r="F19" s="87" t="s">
        <v>329</v>
      </c>
      <c r="G19" s="88" t="s">
        <v>330</v>
      </c>
      <c r="H19" s="87" t="s">
        <v>314</v>
      </c>
      <c r="I19" s="87" t="s">
        <v>131</v>
      </c>
      <c r="J19" s="101"/>
      <c r="K19" s="90">
        <v>2.1300002722132607</v>
      </c>
      <c r="L19" s="88" t="s">
        <v>133</v>
      </c>
      <c r="M19" s="89">
        <v>8.3000000000000001E-3</v>
      </c>
      <c r="N19" s="89">
        <v>2.3401842664776754E-2</v>
      </c>
      <c r="O19" s="90">
        <v>3.8880000000000004E-3</v>
      </c>
      <c r="P19" s="102">
        <v>109</v>
      </c>
      <c r="Q19" s="90"/>
      <c r="R19" s="90">
        <v>4.2330000000000008E-6</v>
      </c>
      <c r="S19" s="91">
        <v>2.8209076270289967E-12</v>
      </c>
      <c r="T19" s="91">
        <f t="shared" si="0"/>
        <v>1.0303637272975346E-10</v>
      </c>
      <c r="U19" s="91">
        <f>R19/'סכום נכסי הקרן'!$C$42</f>
        <v>2.5575066715847675E-11</v>
      </c>
    </row>
    <row r="20" spans="2:21">
      <c r="B20" s="86" t="s">
        <v>331</v>
      </c>
      <c r="C20" s="87" t="s">
        <v>332</v>
      </c>
      <c r="D20" s="88" t="s">
        <v>120</v>
      </c>
      <c r="E20" s="88" t="s">
        <v>28</v>
      </c>
      <c r="F20" s="87" t="s">
        <v>333</v>
      </c>
      <c r="G20" s="88" t="s">
        <v>313</v>
      </c>
      <c r="H20" s="87" t="s">
        <v>314</v>
      </c>
      <c r="I20" s="87" t="s">
        <v>131</v>
      </c>
      <c r="J20" s="101"/>
      <c r="K20" s="90">
        <v>4.04</v>
      </c>
      <c r="L20" s="88" t="s">
        <v>133</v>
      </c>
      <c r="M20" s="89">
        <v>1E-3</v>
      </c>
      <c r="N20" s="89">
        <v>2.3803329864724249E-2</v>
      </c>
      <c r="O20" s="90">
        <v>1.9440000000000002E-3</v>
      </c>
      <c r="P20" s="102">
        <v>99.07</v>
      </c>
      <c r="Q20" s="90"/>
      <c r="R20" s="90">
        <v>1.9220000000000004E-6</v>
      </c>
      <c r="S20" s="91">
        <v>6.5501229967540509E-13</v>
      </c>
      <c r="T20" s="91">
        <f t="shared" si="0"/>
        <v>4.6783819604674262E-11</v>
      </c>
      <c r="U20" s="91">
        <f>R20/'סכום נכסי הקרן'!$C$42</f>
        <v>1.1612397407951626E-11</v>
      </c>
    </row>
    <row r="21" spans="2:21">
      <c r="B21" s="86" t="s">
        <v>334</v>
      </c>
      <c r="C21" s="87" t="s">
        <v>335</v>
      </c>
      <c r="D21" s="88" t="s">
        <v>120</v>
      </c>
      <c r="E21" s="88" t="s">
        <v>28</v>
      </c>
      <c r="F21" s="87" t="s">
        <v>333</v>
      </c>
      <c r="G21" s="88" t="s">
        <v>313</v>
      </c>
      <c r="H21" s="87" t="s">
        <v>314</v>
      </c>
      <c r="I21" s="87" t="s">
        <v>131</v>
      </c>
      <c r="J21" s="101"/>
      <c r="K21" s="90">
        <v>2.5299999999999998</v>
      </c>
      <c r="L21" s="88" t="s">
        <v>133</v>
      </c>
      <c r="M21" s="89">
        <v>6.0000000000000001E-3</v>
      </c>
      <c r="N21" s="89">
        <v>2.35E-2</v>
      </c>
      <c r="O21" s="90">
        <v>4.9030000000000011E-3</v>
      </c>
      <c r="P21" s="102">
        <v>107.75</v>
      </c>
      <c r="Q21" s="90"/>
      <c r="R21" s="90">
        <v>5.2700000000000012E-6</v>
      </c>
      <c r="S21" s="91">
        <v>4.4088852081056909E-12</v>
      </c>
      <c r="T21" s="91">
        <f t="shared" si="0"/>
        <v>1.282782150450746E-10</v>
      </c>
      <c r="U21" s="91">
        <f>R21/'סכום נכסי הקרן'!$C$42</f>
        <v>3.1840444505673811E-11</v>
      </c>
    </row>
    <row r="22" spans="2:21">
      <c r="B22" s="86" t="s">
        <v>336</v>
      </c>
      <c r="C22" s="87" t="s">
        <v>337</v>
      </c>
      <c r="D22" s="88" t="s">
        <v>120</v>
      </c>
      <c r="E22" s="88" t="s">
        <v>28</v>
      </c>
      <c r="F22" s="87" t="s">
        <v>333</v>
      </c>
      <c r="G22" s="88" t="s">
        <v>313</v>
      </c>
      <c r="H22" s="87" t="s">
        <v>314</v>
      </c>
      <c r="I22" s="87" t="s">
        <v>131</v>
      </c>
      <c r="J22" s="101"/>
      <c r="K22" s="90">
        <v>3.47</v>
      </c>
      <c r="L22" s="88" t="s">
        <v>133</v>
      </c>
      <c r="M22" s="89">
        <v>1.7500000000000002E-2</v>
      </c>
      <c r="N22" s="89">
        <v>2.4299999999999999E-2</v>
      </c>
      <c r="O22" s="90">
        <v>7.5380000000000013E-3</v>
      </c>
      <c r="P22" s="102">
        <v>109.67</v>
      </c>
      <c r="Q22" s="90"/>
      <c r="R22" s="90">
        <v>8.2500000000000023E-6</v>
      </c>
      <c r="S22" s="91">
        <v>2.2829033367896419E-12</v>
      </c>
      <c r="T22" s="91">
        <f t="shared" si="0"/>
        <v>2.0081504252786821E-10</v>
      </c>
      <c r="U22" s="91">
        <f>R22/'סכום נכסי הקרן'!$C$42</f>
        <v>4.9845098135068114E-11</v>
      </c>
    </row>
    <row r="23" spans="2:21">
      <c r="B23" s="86" t="s">
        <v>338</v>
      </c>
      <c r="C23" s="87" t="s">
        <v>339</v>
      </c>
      <c r="D23" s="88" t="s">
        <v>120</v>
      </c>
      <c r="E23" s="88" t="s">
        <v>28</v>
      </c>
      <c r="F23" s="87" t="s">
        <v>340</v>
      </c>
      <c r="G23" s="88" t="s">
        <v>341</v>
      </c>
      <c r="H23" s="87" t="s">
        <v>342</v>
      </c>
      <c r="I23" s="87" t="s">
        <v>131</v>
      </c>
      <c r="J23" s="101"/>
      <c r="K23" s="90">
        <v>4.1999999999999869</v>
      </c>
      <c r="L23" s="88" t="s">
        <v>133</v>
      </c>
      <c r="M23" s="89">
        <v>3.85E-2</v>
      </c>
      <c r="N23" s="89">
        <v>2.5199999999970621E-2</v>
      </c>
      <c r="O23" s="90">
        <v>440472.88661000005</v>
      </c>
      <c r="P23" s="102">
        <v>120.55</v>
      </c>
      <c r="Q23" s="90"/>
      <c r="R23" s="90">
        <v>530.99006860300017</v>
      </c>
      <c r="S23" s="91">
        <v>1.7055197551311735E-4</v>
      </c>
      <c r="T23" s="91">
        <f t="shared" si="0"/>
        <v>1.292494463131965E-2</v>
      </c>
      <c r="U23" s="91">
        <f>R23/'סכום נכסי הקרן'!$C$42</f>
        <v>3.2081517670621922E-3</v>
      </c>
    </row>
    <row r="24" spans="2:21">
      <c r="B24" s="86" t="s">
        <v>343</v>
      </c>
      <c r="C24" s="87" t="s">
        <v>344</v>
      </c>
      <c r="D24" s="88" t="s">
        <v>120</v>
      </c>
      <c r="E24" s="88" t="s">
        <v>28</v>
      </c>
      <c r="F24" s="87" t="s">
        <v>340</v>
      </c>
      <c r="G24" s="88" t="s">
        <v>341</v>
      </c>
      <c r="H24" s="87" t="s">
        <v>342</v>
      </c>
      <c r="I24" s="87" t="s">
        <v>131</v>
      </c>
      <c r="J24" s="101"/>
      <c r="K24" s="90">
        <v>1.8600000000000101</v>
      </c>
      <c r="L24" s="88" t="s">
        <v>133</v>
      </c>
      <c r="M24" s="89">
        <v>4.4999999999999998E-2</v>
      </c>
      <c r="N24" s="89">
        <v>2.6300000000054766E-2</v>
      </c>
      <c r="O24" s="90">
        <v>185368.11563300004</v>
      </c>
      <c r="P24" s="102">
        <v>117.23</v>
      </c>
      <c r="Q24" s="90"/>
      <c r="R24" s="90">
        <v>217.30703798700003</v>
      </c>
      <c r="S24" s="91">
        <v>6.2717502376633325E-5</v>
      </c>
      <c r="T24" s="91">
        <f t="shared" si="0"/>
        <v>5.289517827268421E-3</v>
      </c>
      <c r="U24" s="91">
        <f>R24/'סכום נכסי הקרן'!$C$42</f>
        <v>1.312932198048847E-3</v>
      </c>
    </row>
    <row r="25" spans="2:21">
      <c r="B25" s="86" t="s">
        <v>345</v>
      </c>
      <c r="C25" s="87" t="s">
        <v>346</v>
      </c>
      <c r="D25" s="88" t="s">
        <v>120</v>
      </c>
      <c r="E25" s="88" t="s">
        <v>28</v>
      </c>
      <c r="F25" s="87" t="s">
        <v>340</v>
      </c>
      <c r="G25" s="88" t="s">
        <v>341</v>
      </c>
      <c r="H25" s="87" t="s">
        <v>342</v>
      </c>
      <c r="I25" s="87" t="s">
        <v>131</v>
      </c>
      <c r="J25" s="101"/>
      <c r="K25" s="90">
        <v>6.6600000000000747</v>
      </c>
      <c r="L25" s="88" t="s">
        <v>133</v>
      </c>
      <c r="M25" s="89">
        <v>2.3900000000000001E-2</v>
      </c>
      <c r="N25" s="89">
        <v>2.8199999999977576E-2</v>
      </c>
      <c r="O25" s="90">
        <v>652196.98363200016</v>
      </c>
      <c r="P25" s="102">
        <v>108.05</v>
      </c>
      <c r="Q25" s="90"/>
      <c r="R25" s="90">
        <v>704.69882436900014</v>
      </c>
      <c r="S25" s="91">
        <v>1.6769662240470154E-4</v>
      </c>
      <c r="T25" s="91">
        <f t="shared" si="0"/>
        <v>1.7153227198181752E-2</v>
      </c>
      <c r="U25" s="91">
        <f>R25/'סכום נכסי הקרן'!$C$42</f>
        <v>4.2576705522836284E-3</v>
      </c>
    </row>
    <row r="26" spans="2:21">
      <c r="B26" s="86" t="s">
        <v>347</v>
      </c>
      <c r="C26" s="87" t="s">
        <v>348</v>
      </c>
      <c r="D26" s="88" t="s">
        <v>120</v>
      </c>
      <c r="E26" s="88" t="s">
        <v>28</v>
      </c>
      <c r="F26" s="87" t="s">
        <v>340</v>
      </c>
      <c r="G26" s="88" t="s">
        <v>341</v>
      </c>
      <c r="H26" s="87" t="s">
        <v>342</v>
      </c>
      <c r="I26" s="87" t="s">
        <v>131</v>
      </c>
      <c r="J26" s="101"/>
      <c r="K26" s="90">
        <v>3.7500000000002234</v>
      </c>
      <c r="L26" s="88" t="s">
        <v>133</v>
      </c>
      <c r="M26" s="89">
        <v>0.01</v>
      </c>
      <c r="N26" s="89">
        <v>2.3700000000074731E-2</v>
      </c>
      <c r="O26" s="90">
        <v>64059.652732000017</v>
      </c>
      <c r="P26" s="102">
        <v>104.44</v>
      </c>
      <c r="Q26" s="90"/>
      <c r="R26" s="90">
        <v>66.903897950000015</v>
      </c>
      <c r="S26" s="91">
        <v>5.3305706247852089E-5</v>
      </c>
      <c r="T26" s="91">
        <f t="shared" si="0"/>
        <v>1.6285223166193218E-3</v>
      </c>
      <c r="U26" s="91">
        <f>R26/'סכום נכסי הקרן'!$C$42</f>
        <v>4.0422198290137365E-4</v>
      </c>
    </row>
    <row r="27" spans="2:21">
      <c r="B27" s="86" t="s">
        <v>349</v>
      </c>
      <c r="C27" s="87" t="s">
        <v>350</v>
      </c>
      <c r="D27" s="88" t="s">
        <v>120</v>
      </c>
      <c r="E27" s="88" t="s">
        <v>28</v>
      </c>
      <c r="F27" s="87" t="s">
        <v>340</v>
      </c>
      <c r="G27" s="88" t="s">
        <v>341</v>
      </c>
      <c r="H27" s="87" t="s">
        <v>342</v>
      </c>
      <c r="I27" s="87" t="s">
        <v>131</v>
      </c>
      <c r="J27" s="101"/>
      <c r="K27" s="90">
        <v>11.639999999999709</v>
      </c>
      <c r="L27" s="88" t="s">
        <v>133</v>
      </c>
      <c r="M27" s="89">
        <v>1.2500000000000001E-2</v>
      </c>
      <c r="N27" s="89">
        <v>2.9000000000011822E-2</v>
      </c>
      <c r="O27" s="90">
        <v>278647.54070100008</v>
      </c>
      <c r="P27" s="102">
        <v>91.1</v>
      </c>
      <c r="Q27" s="90"/>
      <c r="R27" s="90">
        <v>253.84789958300001</v>
      </c>
      <c r="S27" s="91">
        <v>6.4924521391729356E-5</v>
      </c>
      <c r="T27" s="91">
        <f t="shared" si="0"/>
        <v>6.1789668788327454E-3</v>
      </c>
      <c r="U27" s="91">
        <f>R27/'סכום נכסי הקרן'!$C$42</f>
        <v>1.5337058746782482E-3</v>
      </c>
    </row>
    <row r="28" spans="2:21">
      <c r="B28" s="86" t="s">
        <v>351</v>
      </c>
      <c r="C28" s="87" t="s">
        <v>352</v>
      </c>
      <c r="D28" s="88" t="s">
        <v>120</v>
      </c>
      <c r="E28" s="88" t="s">
        <v>28</v>
      </c>
      <c r="F28" s="87" t="s">
        <v>340</v>
      </c>
      <c r="G28" s="88" t="s">
        <v>341</v>
      </c>
      <c r="H28" s="87" t="s">
        <v>342</v>
      </c>
      <c r="I28" s="87" t="s">
        <v>131</v>
      </c>
      <c r="J28" s="101"/>
      <c r="K28" s="90">
        <v>8.4299999999997617</v>
      </c>
      <c r="L28" s="88" t="s">
        <v>133</v>
      </c>
      <c r="M28" s="89">
        <v>0.03</v>
      </c>
      <c r="N28" s="89">
        <v>2.8899999999977045E-2</v>
      </c>
      <c r="O28" s="90">
        <v>33833.424691</v>
      </c>
      <c r="P28" s="102">
        <v>102.99</v>
      </c>
      <c r="Q28" s="90"/>
      <c r="R28" s="90">
        <v>34.845044272000003</v>
      </c>
      <c r="S28" s="91">
        <v>3.0380935213354404E-5</v>
      </c>
      <c r="T28" s="91">
        <f t="shared" si="0"/>
        <v>8.4817079362025814E-4</v>
      </c>
      <c r="U28" s="91">
        <f>R28/'סכום נכסי הקרן'!$C$42</f>
        <v>2.105278365161979E-4</v>
      </c>
    </row>
    <row r="29" spans="2:21">
      <c r="B29" s="86" t="s">
        <v>353</v>
      </c>
      <c r="C29" s="87" t="s">
        <v>354</v>
      </c>
      <c r="D29" s="88" t="s">
        <v>120</v>
      </c>
      <c r="E29" s="88" t="s">
        <v>28</v>
      </c>
      <c r="F29" s="87" t="s">
        <v>340</v>
      </c>
      <c r="G29" s="88" t="s">
        <v>341</v>
      </c>
      <c r="H29" s="87" t="s">
        <v>342</v>
      </c>
      <c r="I29" s="87" t="s">
        <v>131</v>
      </c>
      <c r="J29" s="101"/>
      <c r="K29" s="90">
        <v>11.16000000000003</v>
      </c>
      <c r="L29" s="88" t="s">
        <v>133</v>
      </c>
      <c r="M29" s="89">
        <v>3.2000000000000001E-2</v>
      </c>
      <c r="N29" s="89">
        <v>2.9200000000020432E-2</v>
      </c>
      <c r="O29" s="90">
        <v>223096.95418</v>
      </c>
      <c r="P29" s="102">
        <v>105.31</v>
      </c>
      <c r="Q29" s="90"/>
      <c r="R29" s="90">
        <v>234.94341635600003</v>
      </c>
      <c r="S29" s="91">
        <v>1.6360663630136886E-4</v>
      </c>
      <c r="T29" s="91">
        <f t="shared" si="0"/>
        <v>5.7188087451118521E-3</v>
      </c>
      <c r="U29" s="91">
        <f>R29/'סכום נכסי הקרן'!$C$42</f>
        <v>1.4194881993276347E-3</v>
      </c>
    </row>
    <row r="30" spans="2:21">
      <c r="B30" s="86" t="s">
        <v>355</v>
      </c>
      <c r="C30" s="87" t="s">
        <v>356</v>
      </c>
      <c r="D30" s="88" t="s">
        <v>120</v>
      </c>
      <c r="E30" s="88" t="s">
        <v>28</v>
      </c>
      <c r="F30" s="87" t="s">
        <v>357</v>
      </c>
      <c r="G30" s="88" t="s">
        <v>129</v>
      </c>
      <c r="H30" s="87" t="s">
        <v>342</v>
      </c>
      <c r="I30" s="87" t="s">
        <v>131</v>
      </c>
      <c r="J30" s="101"/>
      <c r="K30" s="90">
        <v>6.2400000000000286</v>
      </c>
      <c r="L30" s="88" t="s">
        <v>133</v>
      </c>
      <c r="M30" s="89">
        <v>2.6499999999999999E-2</v>
      </c>
      <c r="N30" s="89">
        <v>2.6499999999953484E-2</v>
      </c>
      <c r="O30" s="90">
        <v>66728.16597300001</v>
      </c>
      <c r="P30" s="102">
        <v>112.76</v>
      </c>
      <c r="Q30" s="90"/>
      <c r="R30" s="90">
        <v>75.242681499</v>
      </c>
      <c r="S30" s="91">
        <v>4.4619784216938587E-5</v>
      </c>
      <c r="T30" s="91">
        <f t="shared" si="0"/>
        <v>1.8314984588039423E-3</v>
      </c>
      <c r="U30" s="91">
        <f>R30/'סכום נכסי הקרן'!$C$42</f>
        <v>4.5460349615313066E-4</v>
      </c>
    </row>
    <row r="31" spans="2:21">
      <c r="B31" s="86" t="s">
        <v>358</v>
      </c>
      <c r="C31" s="87" t="s">
        <v>359</v>
      </c>
      <c r="D31" s="88" t="s">
        <v>120</v>
      </c>
      <c r="E31" s="88" t="s">
        <v>28</v>
      </c>
      <c r="F31" s="87" t="s">
        <v>360</v>
      </c>
      <c r="G31" s="88" t="s">
        <v>330</v>
      </c>
      <c r="H31" s="87" t="s">
        <v>361</v>
      </c>
      <c r="I31" s="87" t="s">
        <v>326</v>
      </c>
      <c r="J31" s="101"/>
      <c r="K31" s="90">
        <v>1</v>
      </c>
      <c r="L31" s="88" t="s">
        <v>133</v>
      </c>
      <c r="M31" s="89">
        <v>6.5000000000000006E-3</v>
      </c>
      <c r="N31" s="89">
        <v>2.5499999999783265E-2</v>
      </c>
      <c r="O31" s="90">
        <v>25251.781117999999</v>
      </c>
      <c r="P31" s="102">
        <v>109.23</v>
      </c>
      <c r="Q31" s="90">
        <v>0.10121511100000002</v>
      </c>
      <c r="R31" s="90">
        <v>27.683735692000003</v>
      </c>
      <c r="S31" s="91">
        <v>2.3129058570827586E-5</v>
      </c>
      <c r="T31" s="91">
        <f t="shared" si="0"/>
        <v>6.7385582549324148E-4</v>
      </c>
      <c r="U31" s="91">
        <f>R31/'סכום נכסי הקרן'!$C$42</f>
        <v>1.6726042694703366E-4</v>
      </c>
    </row>
    <row r="32" spans="2:21">
      <c r="B32" s="86" t="s">
        <v>362</v>
      </c>
      <c r="C32" s="87" t="s">
        <v>363</v>
      </c>
      <c r="D32" s="88" t="s">
        <v>120</v>
      </c>
      <c r="E32" s="88" t="s">
        <v>28</v>
      </c>
      <c r="F32" s="87" t="s">
        <v>360</v>
      </c>
      <c r="G32" s="88" t="s">
        <v>330</v>
      </c>
      <c r="H32" s="87" t="s">
        <v>342</v>
      </c>
      <c r="I32" s="87" t="s">
        <v>131</v>
      </c>
      <c r="J32" s="101"/>
      <c r="K32" s="90">
        <v>3.350000000000009</v>
      </c>
      <c r="L32" s="88" t="s">
        <v>133</v>
      </c>
      <c r="M32" s="89">
        <v>1.34E-2</v>
      </c>
      <c r="N32" s="89">
        <v>3.000000000001175E-2</v>
      </c>
      <c r="O32" s="90">
        <v>794254.75911100011</v>
      </c>
      <c r="P32" s="102">
        <v>107.07</v>
      </c>
      <c r="Q32" s="90"/>
      <c r="R32" s="90">
        <v>850.40857273400024</v>
      </c>
      <c r="S32" s="91">
        <v>2.5683739419686557E-4</v>
      </c>
      <c r="T32" s="91">
        <f t="shared" si="0"/>
        <v>2.0699979842380839E-2</v>
      </c>
      <c r="U32" s="91">
        <f>R32/'סכום נכסי הקרן'!$C$42</f>
        <v>5.1380240924641749E-3</v>
      </c>
    </row>
    <row r="33" spans="2:21">
      <c r="B33" s="86" t="s">
        <v>364</v>
      </c>
      <c r="C33" s="87" t="s">
        <v>365</v>
      </c>
      <c r="D33" s="88" t="s">
        <v>120</v>
      </c>
      <c r="E33" s="88" t="s">
        <v>28</v>
      </c>
      <c r="F33" s="87" t="s">
        <v>360</v>
      </c>
      <c r="G33" s="88" t="s">
        <v>330</v>
      </c>
      <c r="H33" s="87" t="s">
        <v>342</v>
      </c>
      <c r="I33" s="87" t="s">
        <v>131</v>
      </c>
      <c r="J33" s="101"/>
      <c r="K33" s="90">
        <v>3.3299999999999872</v>
      </c>
      <c r="L33" s="88" t="s">
        <v>133</v>
      </c>
      <c r="M33" s="89">
        <v>1.77E-2</v>
      </c>
      <c r="N33" s="89">
        <v>3.0099999999999204E-2</v>
      </c>
      <c r="O33" s="90">
        <v>467536.24868900003</v>
      </c>
      <c r="P33" s="102">
        <v>107.4</v>
      </c>
      <c r="Q33" s="90"/>
      <c r="R33" s="90">
        <v>502.13392540400002</v>
      </c>
      <c r="S33" s="91">
        <v>1.695887561864945E-4</v>
      </c>
      <c r="T33" s="91">
        <f t="shared" si="0"/>
        <v>1.2222550979962381E-2</v>
      </c>
      <c r="U33" s="91">
        <f>R33/'סכום נכסי הקרן'!$C$42</f>
        <v>3.0338078531768906E-3</v>
      </c>
    </row>
    <row r="34" spans="2:21">
      <c r="B34" s="86" t="s">
        <v>366</v>
      </c>
      <c r="C34" s="87" t="s">
        <v>367</v>
      </c>
      <c r="D34" s="88" t="s">
        <v>120</v>
      </c>
      <c r="E34" s="88" t="s">
        <v>28</v>
      </c>
      <c r="F34" s="87" t="s">
        <v>360</v>
      </c>
      <c r="G34" s="88" t="s">
        <v>330</v>
      </c>
      <c r="H34" s="87" t="s">
        <v>342</v>
      </c>
      <c r="I34" s="87" t="s">
        <v>131</v>
      </c>
      <c r="J34" s="101"/>
      <c r="K34" s="90">
        <v>6.329999999999961</v>
      </c>
      <c r="L34" s="88" t="s">
        <v>133</v>
      </c>
      <c r="M34" s="89">
        <v>2.4799999999999999E-2</v>
      </c>
      <c r="N34" s="89">
        <v>3.1400000000001267E-2</v>
      </c>
      <c r="O34" s="90">
        <v>879110.44754800026</v>
      </c>
      <c r="P34" s="102">
        <v>107.59</v>
      </c>
      <c r="Q34" s="90"/>
      <c r="R34" s="90">
        <v>945.83493764200011</v>
      </c>
      <c r="S34" s="91">
        <v>2.6684265168447932E-4</v>
      </c>
      <c r="T34" s="91">
        <f t="shared" si="0"/>
        <v>2.3022773724475368E-2</v>
      </c>
      <c r="U34" s="91">
        <f>R34/'סכום נכסי הקרן'!$C$42</f>
        <v>5.7145739741020019E-3</v>
      </c>
    </row>
    <row r="35" spans="2:21">
      <c r="B35" s="86" t="s">
        <v>368</v>
      </c>
      <c r="C35" s="87" t="s">
        <v>369</v>
      </c>
      <c r="D35" s="88" t="s">
        <v>120</v>
      </c>
      <c r="E35" s="88" t="s">
        <v>28</v>
      </c>
      <c r="F35" s="87" t="s">
        <v>360</v>
      </c>
      <c r="G35" s="88" t="s">
        <v>330</v>
      </c>
      <c r="H35" s="87" t="s">
        <v>361</v>
      </c>
      <c r="I35" s="87" t="s">
        <v>326</v>
      </c>
      <c r="J35" s="101"/>
      <c r="K35" s="90">
        <v>7.6900000000000066</v>
      </c>
      <c r="L35" s="88" t="s">
        <v>133</v>
      </c>
      <c r="M35" s="89">
        <v>9.0000000000000011E-3</v>
      </c>
      <c r="N35" s="89">
        <v>3.2000000000023079E-2</v>
      </c>
      <c r="O35" s="90">
        <v>469893.42469300004</v>
      </c>
      <c r="P35" s="102">
        <v>92.19</v>
      </c>
      <c r="Q35" s="90"/>
      <c r="R35" s="90">
        <v>433.19476360500011</v>
      </c>
      <c r="S35" s="91">
        <v>2.4684514187516682E-4</v>
      </c>
      <c r="T35" s="91">
        <f t="shared" si="0"/>
        <v>1.0544487863780351E-2</v>
      </c>
      <c r="U35" s="91">
        <f>R35/'סכום נכסי הקרן'!$C$42</f>
        <v>2.6172891519380434E-3</v>
      </c>
    </row>
    <row r="36" spans="2:21">
      <c r="B36" s="86" t="s">
        <v>370</v>
      </c>
      <c r="C36" s="87" t="s">
        <v>371</v>
      </c>
      <c r="D36" s="88" t="s">
        <v>120</v>
      </c>
      <c r="E36" s="88" t="s">
        <v>28</v>
      </c>
      <c r="F36" s="87" t="s">
        <v>360</v>
      </c>
      <c r="G36" s="88" t="s">
        <v>330</v>
      </c>
      <c r="H36" s="87" t="s">
        <v>361</v>
      </c>
      <c r="I36" s="87" t="s">
        <v>326</v>
      </c>
      <c r="J36" s="101"/>
      <c r="K36" s="90">
        <v>11.180000000000033</v>
      </c>
      <c r="L36" s="88" t="s">
        <v>133</v>
      </c>
      <c r="M36" s="89">
        <v>1.6899999999999998E-2</v>
      </c>
      <c r="N36" s="89">
        <v>3.3200000000001492E-2</v>
      </c>
      <c r="O36" s="90">
        <v>587669.04651600006</v>
      </c>
      <c r="P36" s="102">
        <v>92.05</v>
      </c>
      <c r="Q36" s="90"/>
      <c r="R36" s="90">
        <v>540.94932570599997</v>
      </c>
      <c r="S36" s="91">
        <v>2.1945063370912393E-4</v>
      </c>
      <c r="T36" s="91">
        <f t="shared" si="0"/>
        <v>1.3167365072372362E-2</v>
      </c>
      <c r="U36" s="91">
        <f>R36/'סכום נכסי הקרן'!$C$42</f>
        <v>3.268323906171453E-3</v>
      </c>
    </row>
    <row r="37" spans="2:21">
      <c r="B37" s="86" t="s">
        <v>372</v>
      </c>
      <c r="C37" s="87" t="s">
        <v>373</v>
      </c>
      <c r="D37" s="88" t="s">
        <v>120</v>
      </c>
      <c r="E37" s="88" t="s">
        <v>28</v>
      </c>
      <c r="F37" s="87" t="s">
        <v>374</v>
      </c>
      <c r="G37" s="88" t="s">
        <v>330</v>
      </c>
      <c r="H37" s="87" t="s">
        <v>375</v>
      </c>
      <c r="I37" s="87" t="s">
        <v>131</v>
      </c>
      <c r="J37" s="101"/>
      <c r="K37" s="90">
        <v>2.5200000000000067</v>
      </c>
      <c r="L37" s="88" t="s">
        <v>133</v>
      </c>
      <c r="M37" s="89">
        <v>3.2000000000000001E-2</v>
      </c>
      <c r="N37" s="89">
        <v>2.9899999999977108E-2</v>
      </c>
      <c r="O37" s="90">
        <v>283468.55843100004</v>
      </c>
      <c r="P37" s="102">
        <v>112.5</v>
      </c>
      <c r="Q37" s="90"/>
      <c r="R37" s="90">
        <v>318.90212812700008</v>
      </c>
      <c r="S37" s="91">
        <v>2.0206682647826678E-4</v>
      </c>
      <c r="T37" s="91">
        <f t="shared" si="0"/>
        <v>7.7624659905516586E-3</v>
      </c>
      <c r="U37" s="91">
        <f>R37/'סכום נכסי הקרן'!$C$42</f>
        <v>1.9267524693299856E-3</v>
      </c>
    </row>
    <row r="38" spans="2:21">
      <c r="B38" s="86" t="s">
        <v>376</v>
      </c>
      <c r="C38" s="87" t="s">
        <v>377</v>
      </c>
      <c r="D38" s="88" t="s">
        <v>120</v>
      </c>
      <c r="E38" s="88" t="s">
        <v>28</v>
      </c>
      <c r="F38" s="87" t="s">
        <v>374</v>
      </c>
      <c r="G38" s="88" t="s">
        <v>330</v>
      </c>
      <c r="H38" s="87" t="s">
        <v>375</v>
      </c>
      <c r="I38" s="87" t="s">
        <v>131</v>
      </c>
      <c r="J38" s="101"/>
      <c r="K38" s="90">
        <v>4.2899999999999787</v>
      </c>
      <c r="L38" s="88" t="s">
        <v>133</v>
      </c>
      <c r="M38" s="89">
        <v>1.1399999999999999E-2</v>
      </c>
      <c r="N38" s="89">
        <v>3.1000000000003171E-2</v>
      </c>
      <c r="O38" s="90">
        <v>308832.69143000006</v>
      </c>
      <c r="P38" s="102">
        <v>100.96</v>
      </c>
      <c r="Q38" s="90">
        <v>3.8609415910000009</v>
      </c>
      <c r="R38" s="90">
        <v>315.65843175900005</v>
      </c>
      <c r="S38" s="91">
        <v>1.3069611225726129E-4</v>
      </c>
      <c r="T38" s="91">
        <f t="shared" si="0"/>
        <v>7.683510472480456E-3</v>
      </c>
      <c r="U38" s="91">
        <f>R38/'סכום נכסי הקרן'!$C$42</f>
        <v>1.9071546070532188E-3</v>
      </c>
    </row>
    <row r="39" spans="2:21">
      <c r="B39" s="86" t="s">
        <v>378</v>
      </c>
      <c r="C39" s="87" t="s">
        <v>379</v>
      </c>
      <c r="D39" s="88" t="s">
        <v>120</v>
      </c>
      <c r="E39" s="88" t="s">
        <v>28</v>
      </c>
      <c r="F39" s="87" t="s">
        <v>374</v>
      </c>
      <c r="G39" s="88" t="s">
        <v>330</v>
      </c>
      <c r="H39" s="87" t="s">
        <v>375</v>
      </c>
      <c r="I39" s="87" t="s">
        <v>131</v>
      </c>
      <c r="J39" s="101"/>
      <c r="K39" s="90">
        <v>6.4999999999999325</v>
      </c>
      <c r="L39" s="88" t="s">
        <v>133</v>
      </c>
      <c r="M39" s="89">
        <v>9.1999999999999998E-3</v>
      </c>
      <c r="N39" s="89">
        <v>3.2899999999976691E-2</v>
      </c>
      <c r="O39" s="90">
        <v>440113.13354400004</v>
      </c>
      <c r="P39" s="102">
        <v>96.51</v>
      </c>
      <c r="Q39" s="90"/>
      <c r="R39" s="90">
        <v>424.75319723100006</v>
      </c>
      <c r="S39" s="91">
        <v>2.1989032968275986E-4</v>
      </c>
      <c r="T39" s="91">
        <f t="shared" si="0"/>
        <v>1.033900986252015E-2</v>
      </c>
      <c r="U39" s="91">
        <f>R39/'סכום נכסי הקרן'!$C$42</f>
        <v>2.5662866423228044E-3</v>
      </c>
    </row>
    <row r="40" spans="2:21">
      <c r="B40" s="86" t="s">
        <v>380</v>
      </c>
      <c r="C40" s="87" t="s">
        <v>381</v>
      </c>
      <c r="D40" s="88" t="s">
        <v>120</v>
      </c>
      <c r="E40" s="88" t="s">
        <v>28</v>
      </c>
      <c r="F40" s="87" t="s">
        <v>382</v>
      </c>
      <c r="G40" s="88" t="s">
        <v>330</v>
      </c>
      <c r="H40" s="87" t="s">
        <v>383</v>
      </c>
      <c r="I40" s="87" t="s">
        <v>326</v>
      </c>
      <c r="J40" s="101"/>
      <c r="K40" s="90">
        <v>2.6100000000000398</v>
      </c>
      <c r="L40" s="88" t="s">
        <v>133</v>
      </c>
      <c r="M40" s="89">
        <v>2.3399999999999997E-2</v>
      </c>
      <c r="N40" s="89">
        <v>3.1400000000011766E-2</v>
      </c>
      <c r="O40" s="90">
        <v>215704.92879200005</v>
      </c>
      <c r="P40" s="102">
        <v>110.3</v>
      </c>
      <c r="Q40" s="90"/>
      <c r="R40" s="90">
        <v>237.92251854800006</v>
      </c>
      <c r="S40" s="91">
        <v>8.3315862427869392E-5</v>
      </c>
      <c r="T40" s="91">
        <f t="shared" si="0"/>
        <v>5.7913237188550459E-3</v>
      </c>
      <c r="U40" s="91">
        <f>R40/'סכום נכסי הקרן'!$C$42</f>
        <v>1.4374874285536514E-3</v>
      </c>
    </row>
    <row r="41" spans="2:21">
      <c r="B41" s="86" t="s">
        <v>384</v>
      </c>
      <c r="C41" s="87" t="s">
        <v>385</v>
      </c>
      <c r="D41" s="88" t="s">
        <v>120</v>
      </c>
      <c r="E41" s="88" t="s">
        <v>28</v>
      </c>
      <c r="F41" s="87" t="s">
        <v>382</v>
      </c>
      <c r="G41" s="88" t="s">
        <v>330</v>
      </c>
      <c r="H41" s="87" t="s">
        <v>383</v>
      </c>
      <c r="I41" s="87" t="s">
        <v>326</v>
      </c>
      <c r="J41" s="101"/>
      <c r="K41" s="90">
        <v>5.889999999999965</v>
      </c>
      <c r="L41" s="88" t="s">
        <v>133</v>
      </c>
      <c r="M41" s="89">
        <v>6.5000000000000006E-3</v>
      </c>
      <c r="N41" s="89">
        <v>3.1799999999981843E-2</v>
      </c>
      <c r="O41" s="90">
        <v>623892.59577700007</v>
      </c>
      <c r="P41" s="102">
        <v>95.32</v>
      </c>
      <c r="Q41" s="90"/>
      <c r="R41" s="90">
        <v>594.6944181560001</v>
      </c>
      <c r="S41" s="91">
        <v>2.9226363175682141E-4</v>
      </c>
      <c r="T41" s="91">
        <f t="shared" si="0"/>
        <v>1.4475586045222179E-2</v>
      </c>
      <c r="U41" s="91">
        <f>R41/'סכום נכסי הקרן'!$C$42</f>
        <v>3.5930426222258241E-3</v>
      </c>
    </row>
    <row r="42" spans="2:21">
      <c r="B42" s="86" t="s">
        <v>386</v>
      </c>
      <c r="C42" s="87" t="s">
        <v>387</v>
      </c>
      <c r="D42" s="88" t="s">
        <v>120</v>
      </c>
      <c r="E42" s="88" t="s">
        <v>28</v>
      </c>
      <c r="F42" s="87" t="s">
        <v>382</v>
      </c>
      <c r="G42" s="88" t="s">
        <v>330</v>
      </c>
      <c r="H42" s="87" t="s">
        <v>383</v>
      </c>
      <c r="I42" s="87" t="s">
        <v>326</v>
      </c>
      <c r="J42" s="101"/>
      <c r="K42" s="90">
        <v>8.8000000000015035</v>
      </c>
      <c r="L42" s="88" t="s">
        <v>133</v>
      </c>
      <c r="M42" s="89">
        <v>2.64E-2</v>
      </c>
      <c r="N42" s="89">
        <v>3.0299999999422587E-2</v>
      </c>
      <c r="O42" s="90">
        <v>27321.520600000003</v>
      </c>
      <c r="P42" s="102">
        <v>99.52</v>
      </c>
      <c r="Q42" s="90"/>
      <c r="R42" s="90">
        <v>27.190378619000004</v>
      </c>
      <c r="S42" s="91">
        <v>9.107173533333335E-5</v>
      </c>
      <c r="T42" s="91">
        <f t="shared" si="0"/>
        <v>6.6184691378464518E-4</v>
      </c>
      <c r="U42" s="91">
        <f>R42/'סכום נכסי הקרן'!$C$42</f>
        <v>1.6427964734469245E-4</v>
      </c>
    </row>
    <row r="43" spans="2:21">
      <c r="B43" s="86" t="s">
        <v>388</v>
      </c>
      <c r="C43" s="87" t="s">
        <v>389</v>
      </c>
      <c r="D43" s="88" t="s">
        <v>120</v>
      </c>
      <c r="E43" s="88" t="s">
        <v>28</v>
      </c>
      <c r="F43" s="87" t="s">
        <v>390</v>
      </c>
      <c r="G43" s="88" t="s">
        <v>330</v>
      </c>
      <c r="H43" s="87" t="s">
        <v>375</v>
      </c>
      <c r="I43" s="87" t="s">
        <v>131</v>
      </c>
      <c r="J43" s="101"/>
      <c r="K43" s="90">
        <v>2.260000000000089</v>
      </c>
      <c r="L43" s="88" t="s">
        <v>133</v>
      </c>
      <c r="M43" s="89">
        <v>1.34E-2</v>
      </c>
      <c r="N43" s="89">
        <v>2.9600000000076575E-2</v>
      </c>
      <c r="O43" s="90">
        <v>67003.383749000015</v>
      </c>
      <c r="P43" s="102">
        <v>109.14</v>
      </c>
      <c r="Q43" s="90"/>
      <c r="R43" s="90">
        <v>73.12748768900002</v>
      </c>
      <c r="S43" s="91">
        <v>1.2566679206828943E-4</v>
      </c>
      <c r="T43" s="91">
        <f t="shared" ref="T43:T74" si="1">IFERROR(R43/$R$11,0)</f>
        <v>1.7800120666936598E-3</v>
      </c>
      <c r="U43" s="91">
        <f>R43/'סכום נכסי הקרן'!$C$42</f>
        <v>4.4182385457323519E-4</v>
      </c>
    </row>
    <row r="44" spans="2:21">
      <c r="B44" s="86" t="s">
        <v>391</v>
      </c>
      <c r="C44" s="87" t="s">
        <v>392</v>
      </c>
      <c r="D44" s="88" t="s">
        <v>120</v>
      </c>
      <c r="E44" s="88" t="s">
        <v>28</v>
      </c>
      <c r="F44" s="87" t="s">
        <v>390</v>
      </c>
      <c r="G44" s="88" t="s">
        <v>330</v>
      </c>
      <c r="H44" s="87" t="s">
        <v>383</v>
      </c>
      <c r="I44" s="87" t="s">
        <v>326</v>
      </c>
      <c r="J44" s="101"/>
      <c r="K44" s="90">
        <v>3.5899999999999617</v>
      </c>
      <c r="L44" s="88" t="s">
        <v>133</v>
      </c>
      <c r="M44" s="89">
        <v>1.8200000000000001E-2</v>
      </c>
      <c r="N44" s="89">
        <v>2.9600000000028853E-2</v>
      </c>
      <c r="O44" s="90">
        <v>180193.51479300004</v>
      </c>
      <c r="P44" s="102">
        <v>107.72</v>
      </c>
      <c r="Q44" s="90"/>
      <c r="R44" s="90">
        <v>194.10445646400001</v>
      </c>
      <c r="S44" s="91">
        <v>3.375510274752448E-4</v>
      </c>
      <c r="T44" s="91">
        <f t="shared" si="1"/>
        <v>4.7247387490505326E-3</v>
      </c>
      <c r="U44" s="91">
        <f>R44/'סכום נכסי הקרן'!$C$42</f>
        <v>1.1727461431396526E-3</v>
      </c>
    </row>
    <row r="45" spans="2:21">
      <c r="B45" s="86" t="s">
        <v>393</v>
      </c>
      <c r="C45" s="87" t="s">
        <v>394</v>
      </c>
      <c r="D45" s="88" t="s">
        <v>120</v>
      </c>
      <c r="E45" s="88" t="s">
        <v>28</v>
      </c>
      <c r="F45" s="87" t="s">
        <v>390</v>
      </c>
      <c r="G45" s="88" t="s">
        <v>330</v>
      </c>
      <c r="H45" s="87" t="s">
        <v>383</v>
      </c>
      <c r="I45" s="87" t="s">
        <v>326</v>
      </c>
      <c r="J45" s="101"/>
      <c r="K45" s="90">
        <v>2.0299999999999354</v>
      </c>
      <c r="L45" s="88" t="s">
        <v>133</v>
      </c>
      <c r="M45" s="89">
        <v>2E-3</v>
      </c>
      <c r="N45" s="89">
        <v>2.8899999999984032E-2</v>
      </c>
      <c r="O45" s="90">
        <v>143867.86321600003</v>
      </c>
      <c r="P45" s="102">
        <v>104.5</v>
      </c>
      <c r="Q45" s="90"/>
      <c r="R45" s="90">
        <v>150.34192151600004</v>
      </c>
      <c r="S45" s="91">
        <v>4.3596322186666674E-4</v>
      </c>
      <c r="T45" s="91">
        <f t="shared" si="1"/>
        <v>3.6595053773281171E-3</v>
      </c>
      <c r="U45" s="91">
        <f>R45/'סכום נכסי הקרן'!$C$42</f>
        <v>9.0834034324602773E-4</v>
      </c>
    </row>
    <row r="46" spans="2:21">
      <c r="B46" s="86" t="s">
        <v>395</v>
      </c>
      <c r="C46" s="87" t="s">
        <v>396</v>
      </c>
      <c r="D46" s="88" t="s">
        <v>120</v>
      </c>
      <c r="E46" s="88" t="s">
        <v>28</v>
      </c>
      <c r="F46" s="87" t="s">
        <v>397</v>
      </c>
      <c r="G46" s="88" t="s">
        <v>330</v>
      </c>
      <c r="H46" s="87" t="s">
        <v>383</v>
      </c>
      <c r="I46" s="87" t="s">
        <v>326</v>
      </c>
      <c r="J46" s="101"/>
      <c r="K46" s="90">
        <v>1.4599999999999618</v>
      </c>
      <c r="L46" s="88" t="s">
        <v>133</v>
      </c>
      <c r="M46" s="89">
        <v>4.7500000000000001E-2</v>
      </c>
      <c r="N46" s="89">
        <v>3.2699999999822399E-2</v>
      </c>
      <c r="O46" s="90">
        <v>70188.576642000015</v>
      </c>
      <c r="P46" s="102">
        <v>137.97999999999999</v>
      </c>
      <c r="Q46" s="90"/>
      <c r="R46" s="90">
        <v>96.846198136000027</v>
      </c>
      <c r="S46" s="91">
        <v>5.4380466591819853E-5</v>
      </c>
      <c r="T46" s="91">
        <f t="shared" si="1"/>
        <v>2.357354351193114E-3</v>
      </c>
      <c r="U46" s="91">
        <f>R46/'סכום נכסי הקרן'!$C$42</f>
        <v>5.8512827273905104E-4</v>
      </c>
    </row>
    <row r="47" spans="2:21">
      <c r="B47" s="86" t="s">
        <v>398</v>
      </c>
      <c r="C47" s="87" t="s">
        <v>399</v>
      </c>
      <c r="D47" s="88" t="s">
        <v>120</v>
      </c>
      <c r="E47" s="88" t="s">
        <v>28</v>
      </c>
      <c r="F47" s="87" t="s">
        <v>397</v>
      </c>
      <c r="G47" s="88" t="s">
        <v>330</v>
      </c>
      <c r="H47" s="87" t="s">
        <v>383</v>
      </c>
      <c r="I47" s="87" t="s">
        <v>326</v>
      </c>
      <c r="J47" s="101"/>
      <c r="K47" s="90">
        <v>4.2799999999999461</v>
      </c>
      <c r="L47" s="88" t="s">
        <v>133</v>
      </c>
      <c r="M47" s="89">
        <v>5.0000000000000001E-3</v>
      </c>
      <c r="N47" s="89">
        <v>3.1500000000003275E-2</v>
      </c>
      <c r="O47" s="90">
        <v>153997.36004500004</v>
      </c>
      <c r="P47" s="102">
        <v>99.19</v>
      </c>
      <c r="Q47" s="90"/>
      <c r="R47" s="90">
        <v>152.74997427300002</v>
      </c>
      <c r="S47" s="91">
        <v>8.6279466319005727E-5</v>
      </c>
      <c r="T47" s="91">
        <f t="shared" si="1"/>
        <v>3.7181203126985776E-3</v>
      </c>
      <c r="U47" s="91">
        <f>R47/'סכום נכסי הקרן'!$C$42</f>
        <v>9.2288938882021982E-4</v>
      </c>
    </row>
    <row r="48" spans="2:21">
      <c r="B48" s="86" t="s">
        <v>400</v>
      </c>
      <c r="C48" s="87" t="s">
        <v>401</v>
      </c>
      <c r="D48" s="88" t="s">
        <v>120</v>
      </c>
      <c r="E48" s="88" t="s">
        <v>28</v>
      </c>
      <c r="F48" s="87" t="s">
        <v>397</v>
      </c>
      <c r="G48" s="88" t="s">
        <v>330</v>
      </c>
      <c r="H48" s="87" t="s">
        <v>383</v>
      </c>
      <c r="I48" s="87" t="s">
        <v>326</v>
      </c>
      <c r="J48" s="101"/>
      <c r="K48" s="90">
        <v>6.1000000000000156</v>
      </c>
      <c r="L48" s="88" t="s">
        <v>133</v>
      </c>
      <c r="M48" s="89">
        <v>5.8999999999999999E-3</v>
      </c>
      <c r="N48" s="89">
        <v>3.3699999999994137E-2</v>
      </c>
      <c r="O48" s="90">
        <v>466447.31270400004</v>
      </c>
      <c r="P48" s="102">
        <v>91.47</v>
      </c>
      <c r="Q48" s="90"/>
      <c r="R48" s="90">
        <v>426.65933352500008</v>
      </c>
      <c r="S48" s="91">
        <v>4.2427636354904294E-4</v>
      </c>
      <c r="T48" s="91">
        <f t="shared" si="1"/>
        <v>1.0385407540210275E-2</v>
      </c>
      <c r="U48" s="91">
        <f>R48/'סכום נכסי הקרן'!$C$42</f>
        <v>2.5778031939147129E-3</v>
      </c>
    </row>
    <row r="49" spans="2:21">
      <c r="B49" s="86" t="s">
        <v>402</v>
      </c>
      <c r="C49" s="87" t="s">
        <v>403</v>
      </c>
      <c r="D49" s="88" t="s">
        <v>120</v>
      </c>
      <c r="E49" s="88" t="s">
        <v>28</v>
      </c>
      <c r="F49" s="87" t="s">
        <v>404</v>
      </c>
      <c r="G49" s="88" t="s">
        <v>405</v>
      </c>
      <c r="H49" s="87" t="s">
        <v>375</v>
      </c>
      <c r="I49" s="87" t="s">
        <v>131</v>
      </c>
      <c r="J49" s="101"/>
      <c r="K49" s="90">
        <v>5.2800000000001388</v>
      </c>
      <c r="L49" s="88" t="s">
        <v>133</v>
      </c>
      <c r="M49" s="89">
        <v>4.4000000000000003E-3</v>
      </c>
      <c r="N49" s="89">
        <v>2.7399999999916359E-2</v>
      </c>
      <c r="O49" s="90">
        <v>99335.010305999996</v>
      </c>
      <c r="P49" s="102">
        <v>98.69</v>
      </c>
      <c r="Q49" s="90"/>
      <c r="R49" s="90">
        <v>98.033726193000007</v>
      </c>
      <c r="S49" s="91">
        <v>1.3125545490135182E-4</v>
      </c>
      <c r="T49" s="91">
        <f t="shared" si="1"/>
        <v>2.3862602296500215E-3</v>
      </c>
      <c r="U49" s="91">
        <f>R49/'סכום נכסי הקרן'!$C$42</f>
        <v>5.9230311547108872E-4</v>
      </c>
    </row>
    <row r="50" spans="2:21">
      <c r="B50" s="86" t="s">
        <v>406</v>
      </c>
      <c r="C50" s="87" t="s">
        <v>407</v>
      </c>
      <c r="D50" s="88" t="s">
        <v>120</v>
      </c>
      <c r="E50" s="88" t="s">
        <v>28</v>
      </c>
      <c r="F50" s="87" t="s">
        <v>408</v>
      </c>
      <c r="G50" s="88" t="s">
        <v>330</v>
      </c>
      <c r="H50" s="87" t="s">
        <v>375</v>
      </c>
      <c r="I50" s="87" t="s">
        <v>131</v>
      </c>
      <c r="J50" s="101"/>
      <c r="K50" s="90">
        <v>3.0599999999999663</v>
      </c>
      <c r="L50" s="88" t="s">
        <v>133</v>
      </c>
      <c r="M50" s="89">
        <v>1.5800000000000002E-2</v>
      </c>
      <c r="N50" s="89">
        <v>2.940000000002253E-2</v>
      </c>
      <c r="O50" s="90">
        <v>179928.706473</v>
      </c>
      <c r="P50" s="102">
        <v>108.57</v>
      </c>
      <c r="Q50" s="90"/>
      <c r="R50" s="90">
        <v>195.34860082400002</v>
      </c>
      <c r="S50" s="91">
        <v>3.8681708205586988E-4</v>
      </c>
      <c r="T50" s="91">
        <f t="shared" si="1"/>
        <v>4.7550227372401338E-3</v>
      </c>
      <c r="U50" s="91">
        <f>R50/'סכום נכסי הקרן'!$C$42</f>
        <v>1.1802630519540031E-3</v>
      </c>
    </row>
    <row r="51" spans="2:21">
      <c r="B51" s="86" t="s">
        <v>409</v>
      </c>
      <c r="C51" s="87" t="s">
        <v>410</v>
      </c>
      <c r="D51" s="88" t="s">
        <v>120</v>
      </c>
      <c r="E51" s="88" t="s">
        <v>28</v>
      </c>
      <c r="F51" s="87" t="s">
        <v>408</v>
      </c>
      <c r="G51" s="88" t="s">
        <v>330</v>
      </c>
      <c r="H51" s="87" t="s">
        <v>375</v>
      </c>
      <c r="I51" s="87" t="s">
        <v>131</v>
      </c>
      <c r="J51" s="101"/>
      <c r="K51" s="90">
        <v>5.4900000000001121</v>
      </c>
      <c r="L51" s="88" t="s">
        <v>133</v>
      </c>
      <c r="M51" s="89">
        <v>8.3999999999999995E-3</v>
      </c>
      <c r="N51" s="89">
        <v>3.0100000000021724E-2</v>
      </c>
      <c r="O51" s="90">
        <v>144806.99672900003</v>
      </c>
      <c r="P51" s="102">
        <v>98.55</v>
      </c>
      <c r="Q51" s="90"/>
      <c r="R51" s="90">
        <v>142.70729026900003</v>
      </c>
      <c r="S51" s="91">
        <v>1.7640028837739071E-4</v>
      </c>
      <c r="T51" s="91">
        <f t="shared" si="1"/>
        <v>3.4736691593219475E-3</v>
      </c>
      <c r="U51" s="91">
        <f>R51/'סכום נכסי הקרן'!$C$42</f>
        <v>8.6221319855126735E-4</v>
      </c>
    </row>
    <row r="52" spans="2:21">
      <c r="B52" s="86" t="s">
        <v>411</v>
      </c>
      <c r="C52" s="87" t="s">
        <v>412</v>
      </c>
      <c r="D52" s="88" t="s">
        <v>120</v>
      </c>
      <c r="E52" s="88" t="s">
        <v>28</v>
      </c>
      <c r="F52" s="87" t="s">
        <v>312</v>
      </c>
      <c r="G52" s="88" t="s">
        <v>313</v>
      </c>
      <c r="H52" s="87" t="s">
        <v>383</v>
      </c>
      <c r="I52" s="87" t="s">
        <v>326</v>
      </c>
      <c r="J52" s="101"/>
      <c r="K52" s="90">
        <v>4.5199999999998202</v>
      </c>
      <c r="L52" s="88" t="s">
        <v>133</v>
      </c>
      <c r="M52" s="89">
        <v>2.7799999999999998E-2</v>
      </c>
      <c r="N52" s="89">
        <v>3.3500000000326262E-2</v>
      </c>
      <c r="O52" s="90">
        <v>1.1507960000000002</v>
      </c>
      <c r="P52" s="102">
        <v>5460000</v>
      </c>
      <c r="Q52" s="90"/>
      <c r="R52" s="90">
        <v>62.833453497000008</v>
      </c>
      <c r="S52" s="91">
        <v>2.751783835485414E-4</v>
      </c>
      <c r="T52" s="91">
        <f t="shared" si="1"/>
        <v>1.5294427437785312E-3</v>
      </c>
      <c r="U52" s="91">
        <f>R52/'סכום נכסי הקרן'!$C$42</f>
        <v>3.796290491785701E-4</v>
      </c>
    </row>
    <row r="53" spans="2:21">
      <c r="B53" s="86" t="s">
        <v>413</v>
      </c>
      <c r="C53" s="87" t="s">
        <v>414</v>
      </c>
      <c r="D53" s="88" t="s">
        <v>120</v>
      </c>
      <c r="E53" s="88" t="s">
        <v>28</v>
      </c>
      <c r="F53" s="87" t="s">
        <v>312</v>
      </c>
      <c r="G53" s="88" t="s">
        <v>313</v>
      </c>
      <c r="H53" s="87" t="s">
        <v>383</v>
      </c>
      <c r="I53" s="87" t="s">
        <v>326</v>
      </c>
      <c r="J53" s="101"/>
      <c r="K53" s="90">
        <v>1.4000000000000097</v>
      </c>
      <c r="L53" s="88" t="s">
        <v>133</v>
      </c>
      <c r="M53" s="89">
        <v>2.4199999999999999E-2</v>
      </c>
      <c r="N53" s="89">
        <v>3.5600000000022808E-2</v>
      </c>
      <c r="O53" s="90">
        <v>4.4208230000000013</v>
      </c>
      <c r="P53" s="102">
        <v>5556939</v>
      </c>
      <c r="Q53" s="90"/>
      <c r="R53" s="90">
        <v>245.66242547400003</v>
      </c>
      <c r="S53" s="91">
        <v>1.5337830898934883E-4</v>
      </c>
      <c r="T53" s="91">
        <f t="shared" si="1"/>
        <v>5.9797224750376436E-3</v>
      </c>
      <c r="U53" s="91">
        <f>R53/'סכום נכסי הקרן'!$C$42</f>
        <v>1.484250631012168E-3</v>
      </c>
    </row>
    <row r="54" spans="2:21">
      <c r="B54" s="86" t="s">
        <v>415</v>
      </c>
      <c r="C54" s="87" t="s">
        <v>416</v>
      </c>
      <c r="D54" s="88" t="s">
        <v>120</v>
      </c>
      <c r="E54" s="88" t="s">
        <v>28</v>
      </c>
      <c r="F54" s="87" t="s">
        <v>312</v>
      </c>
      <c r="G54" s="88" t="s">
        <v>313</v>
      </c>
      <c r="H54" s="87" t="s">
        <v>383</v>
      </c>
      <c r="I54" s="87" t="s">
        <v>326</v>
      </c>
      <c r="J54" s="101"/>
      <c r="K54" s="90">
        <v>1.010000000000032</v>
      </c>
      <c r="L54" s="88" t="s">
        <v>133</v>
      </c>
      <c r="M54" s="89">
        <v>1.95E-2</v>
      </c>
      <c r="N54" s="89">
        <v>3.5600000000341872E-2</v>
      </c>
      <c r="O54" s="90">
        <v>1.0873660000000003</v>
      </c>
      <c r="P54" s="102">
        <v>5397000</v>
      </c>
      <c r="Q54" s="90">
        <v>2.1557295660000007</v>
      </c>
      <c r="R54" s="90">
        <v>60.840876982000019</v>
      </c>
      <c r="S54" s="91">
        <v>4.3811837704984093E-5</v>
      </c>
      <c r="T54" s="91">
        <f t="shared" si="1"/>
        <v>1.4809410058876519E-3</v>
      </c>
      <c r="U54" s="91">
        <f>R54/'סכום נכסי הקרן'!$C$42</f>
        <v>3.6759024045956328E-4</v>
      </c>
    </row>
    <row r="55" spans="2:21">
      <c r="B55" s="86" t="s">
        <v>417</v>
      </c>
      <c r="C55" s="87" t="s">
        <v>418</v>
      </c>
      <c r="D55" s="88" t="s">
        <v>120</v>
      </c>
      <c r="E55" s="88" t="s">
        <v>28</v>
      </c>
      <c r="F55" s="87" t="s">
        <v>312</v>
      </c>
      <c r="G55" s="88" t="s">
        <v>313</v>
      </c>
      <c r="H55" s="87" t="s">
        <v>375</v>
      </c>
      <c r="I55" s="87" t="s">
        <v>131</v>
      </c>
      <c r="J55" s="101"/>
      <c r="K55" s="90">
        <v>4.3400000000000185</v>
      </c>
      <c r="L55" s="88" t="s">
        <v>133</v>
      </c>
      <c r="M55" s="89">
        <v>1.4999999999999999E-2</v>
      </c>
      <c r="N55" s="89">
        <v>3.8000000000032688E-2</v>
      </c>
      <c r="O55" s="90">
        <v>3.7378210000000003</v>
      </c>
      <c r="P55" s="102">
        <v>4910638</v>
      </c>
      <c r="Q55" s="90"/>
      <c r="R55" s="90">
        <v>183.55085379300002</v>
      </c>
      <c r="S55" s="91">
        <v>1.3312276515421327E-4</v>
      </c>
      <c r="T55" s="91">
        <f t="shared" si="1"/>
        <v>4.4678512133900375E-3</v>
      </c>
      <c r="U55" s="91">
        <f>R55/'סכום נכסי הקרן'!$C$42</f>
        <v>1.1089830691015301E-3</v>
      </c>
    </row>
    <row r="56" spans="2:21">
      <c r="B56" s="86" t="s">
        <v>419</v>
      </c>
      <c r="C56" s="87" t="s">
        <v>420</v>
      </c>
      <c r="D56" s="88" t="s">
        <v>120</v>
      </c>
      <c r="E56" s="88" t="s">
        <v>28</v>
      </c>
      <c r="F56" s="87" t="s">
        <v>421</v>
      </c>
      <c r="G56" s="88" t="s">
        <v>330</v>
      </c>
      <c r="H56" s="87" t="s">
        <v>375</v>
      </c>
      <c r="I56" s="87" t="s">
        <v>131</v>
      </c>
      <c r="J56" s="101"/>
      <c r="K56" s="90">
        <v>2.5999999999989569</v>
      </c>
      <c r="L56" s="88" t="s">
        <v>133</v>
      </c>
      <c r="M56" s="89">
        <v>3.7000000000000005E-2</v>
      </c>
      <c r="N56" s="89">
        <v>3.0500000000175408E-2</v>
      </c>
      <c r="O56" s="90">
        <v>12462.654257000002</v>
      </c>
      <c r="P56" s="102">
        <v>114.36</v>
      </c>
      <c r="Q56" s="90"/>
      <c r="R56" s="90">
        <v>14.252291955</v>
      </c>
      <c r="S56" s="91">
        <v>3.3151445470520011E-5</v>
      </c>
      <c r="T56" s="91">
        <f t="shared" si="1"/>
        <v>3.4691813515914162E-4</v>
      </c>
      <c r="U56" s="91">
        <f>R56/'סכום נכסי הקרן'!$C$42</f>
        <v>8.6109926199589895E-5</v>
      </c>
    </row>
    <row r="57" spans="2:21">
      <c r="B57" s="86" t="s">
        <v>422</v>
      </c>
      <c r="C57" s="87" t="s">
        <v>423</v>
      </c>
      <c r="D57" s="88" t="s">
        <v>120</v>
      </c>
      <c r="E57" s="88" t="s">
        <v>28</v>
      </c>
      <c r="F57" s="87" t="s">
        <v>421</v>
      </c>
      <c r="G57" s="88" t="s">
        <v>330</v>
      </c>
      <c r="H57" s="87" t="s">
        <v>375</v>
      </c>
      <c r="I57" s="87" t="s">
        <v>131</v>
      </c>
      <c r="J57" s="101"/>
      <c r="K57" s="90">
        <v>4.0799999999962884</v>
      </c>
      <c r="L57" s="88" t="s">
        <v>133</v>
      </c>
      <c r="M57" s="89">
        <v>2.81E-2</v>
      </c>
      <c r="N57" s="89">
        <v>3.1199999999851569E-2</v>
      </c>
      <c r="O57" s="90">
        <v>48070.135561000003</v>
      </c>
      <c r="P57" s="102">
        <v>112.12</v>
      </c>
      <c r="Q57" s="90"/>
      <c r="R57" s="90">
        <v>53.896237715000012</v>
      </c>
      <c r="S57" s="91">
        <v>3.6008056104543074E-5</v>
      </c>
      <c r="T57" s="91">
        <f t="shared" si="1"/>
        <v>1.3119000325854326E-3</v>
      </c>
      <c r="U57" s="91">
        <f>R57/'סכום נכסי הקרן'!$C$42</f>
        <v>3.256319100624405E-4</v>
      </c>
    </row>
    <row r="58" spans="2:21">
      <c r="B58" s="86" t="s">
        <v>424</v>
      </c>
      <c r="C58" s="87" t="s">
        <v>425</v>
      </c>
      <c r="D58" s="88" t="s">
        <v>120</v>
      </c>
      <c r="E58" s="88" t="s">
        <v>28</v>
      </c>
      <c r="F58" s="87" t="s">
        <v>421</v>
      </c>
      <c r="G58" s="88" t="s">
        <v>330</v>
      </c>
      <c r="H58" s="87" t="s">
        <v>383</v>
      </c>
      <c r="I58" s="87" t="s">
        <v>326</v>
      </c>
      <c r="J58" s="101"/>
      <c r="K58" s="90">
        <v>2.7200000000955789</v>
      </c>
      <c r="L58" s="88" t="s">
        <v>133</v>
      </c>
      <c r="M58" s="89">
        <v>2.4E-2</v>
      </c>
      <c r="N58" s="89">
        <v>2.9400000000716842E-2</v>
      </c>
      <c r="O58" s="90">
        <v>10505.958916000001</v>
      </c>
      <c r="P58" s="102">
        <v>110.4</v>
      </c>
      <c r="Q58" s="90">
        <v>0.95650574500000018</v>
      </c>
      <c r="R58" s="90">
        <v>12.555084365000003</v>
      </c>
      <c r="S58" s="91">
        <v>1.9454882664747967E-5</v>
      </c>
      <c r="T58" s="91">
        <f t="shared" si="1"/>
        <v>3.0560603644829673E-4</v>
      </c>
      <c r="U58" s="91">
        <f>R58/'סכום נכסי הקרן'!$C$42</f>
        <v>7.5855686335452648E-5</v>
      </c>
    </row>
    <row r="59" spans="2:21">
      <c r="B59" s="86" t="s">
        <v>426</v>
      </c>
      <c r="C59" s="87" t="s">
        <v>427</v>
      </c>
      <c r="D59" s="88" t="s">
        <v>120</v>
      </c>
      <c r="E59" s="88" t="s">
        <v>28</v>
      </c>
      <c r="F59" s="87" t="s">
        <v>421</v>
      </c>
      <c r="G59" s="88" t="s">
        <v>330</v>
      </c>
      <c r="H59" s="87" t="s">
        <v>375</v>
      </c>
      <c r="I59" s="87" t="s">
        <v>131</v>
      </c>
      <c r="J59" s="101"/>
      <c r="K59" s="90">
        <v>3.8700000000063191</v>
      </c>
      <c r="L59" s="88" t="s">
        <v>133</v>
      </c>
      <c r="M59" s="89">
        <v>2.6000000000000002E-2</v>
      </c>
      <c r="N59" s="89">
        <v>2.9300000000046698E-2</v>
      </c>
      <c r="O59" s="90">
        <v>163584.03629400002</v>
      </c>
      <c r="P59" s="102">
        <v>111.25</v>
      </c>
      <c r="Q59" s="90"/>
      <c r="R59" s="90">
        <v>181.98723445500002</v>
      </c>
      <c r="S59" s="91">
        <v>3.3367609106819409E-4</v>
      </c>
      <c r="T59" s="91">
        <f t="shared" si="1"/>
        <v>4.4297908153466594E-3</v>
      </c>
      <c r="U59" s="91">
        <f>R59/'סכום נכסי הקרן'!$C$42</f>
        <v>1.0995359467562574E-3</v>
      </c>
    </row>
    <row r="60" spans="2:21">
      <c r="B60" s="86" t="s">
        <v>428</v>
      </c>
      <c r="C60" s="87" t="s">
        <v>429</v>
      </c>
      <c r="D60" s="88" t="s">
        <v>120</v>
      </c>
      <c r="E60" s="88" t="s">
        <v>28</v>
      </c>
      <c r="F60" s="87" t="s">
        <v>421</v>
      </c>
      <c r="G60" s="88" t="s">
        <v>330</v>
      </c>
      <c r="H60" s="87" t="s">
        <v>375</v>
      </c>
      <c r="I60" s="87" t="s">
        <v>131</v>
      </c>
      <c r="J60" s="101"/>
      <c r="K60" s="90">
        <v>6.8200000000024099</v>
      </c>
      <c r="L60" s="88" t="s">
        <v>133</v>
      </c>
      <c r="M60" s="89">
        <v>3.4999999999999996E-3</v>
      </c>
      <c r="N60" s="89">
        <v>3.3000000000010042E-2</v>
      </c>
      <c r="O60" s="90">
        <v>839664.3112600001</v>
      </c>
      <c r="P60" s="102">
        <v>88.99</v>
      </c>
      <c r="Q60" s="90">
        <v>49.716665251000016</v>
      </c>
      <c r="R60" s="90">
        <v>796.93393584400008</v>
      </c>
      <c r="S60" s="91">
        <v>3.0348863328555711E-4</v>
      </c>
      <c r="T60" s="91">
        <f t="shared" si="1"/>
        <v>1.9398342087080512E-2</v>
      </c>
      <c r="U60" s="91">
        <f>R60/'סכום נכסי הקרן'!$C$42</f>
        <v>4.8149394229466966E-3</v>
      </c>
    </row>
    <row r="61" spans="2:21">
      <c r="B61" s="86" t="s">
        <v>430</v>
      </c>
      <c r="C61" s="87" t="s">
        <v>431</v>
      </c>
      <c r="D61" s="88" t="s">
        <v>120</v>
      </c>
      <c r="E61" s="88" t="s">
        <v>28</v>
      </c>
      <c r="F61" s="87" t="s">
        <v>432</v>
      </c>
      <c r="G61" s="88" t="s">
        <v>330</v>
      </c>
      <c r="H61" s="87" t="s">
        <v>383</v>
      </c>
      <c r="I61" s="87" t="s">
        <v>326</v>
      </c>
      <c r="J61" s="101"/>
      <c r="K61" s="90">
        <v>3.0000094189130064E-2</v>
      </c>
      <c r="L61" s="88" t="s">
        <v>133</v>
      </c>
      <c r="M61" s="89">
        <v>4.9000000000000002E-2</v>
      </c>
      <c r="N61" s="89">
        <v>5.0403132918682321E-2</v>
      </c>
      <c r="O61" s="90">
        <v>3.7150000000000004E-3</v>
      </c>
      <c r="P61" s="102">
        <v>117.36</v>
      </c>
      <c r="Q61" s="90"/>
      <c r="R61" s="90">
        <v>4.3410000000000013E-6</v>
      </c>
      <c r="S61" s="91">
        <v>2.7931773241669501E-11</v>
      </c>
      <c r="T61" s="91">
        <f t="shared" si="1"/>
        <v>1.0566522419557284E-10</v>
      </c>
      <c r="U61" s="91">
        <f>R61/'סכום נכסי הקרן'!$C$42</f>
        <v>2.6227584364161296E-11</v>
      </c>
    </row>
    <row r="62" spans="2:21">
      <c r="B62" s="86" t="s">
        <v>433</v>
      </c>
      <c r="C62" s="87" t="s">
        <v>434</v>
      </c>
      <c r="D62" s="88" t="s">
        <v>120</v>
      </c>
      <c r="E62" s="88" t="s">
        <v>28</v>
      </c>
      <c r="F62" s="87" t="s">
        <v>432</v>
      </c>
      <c r="G62" s="88" t="s">
        <v>330</v>
      </c>
      <c r="H62" s="87" t="s">
        <v>383</v>
      </c>
      <c r="I62" s="87" t="s">
        <v>326</v>
      </c>
      <c r="J62" s="101"/>
      <c r="K62" s="90">
        <v>3.2699999999999689</v>
      </c>
      <c r="L62" s="88" t="s">
        <v>133</v>
      </c>
      <c r="M62" s="89">
        <v>2.35E-2</v>
      </c>
      <c r="N62" s="89">
        <v>2.8499999999994106E-2</v>
      </c>
      <c r="O62" s="90">
        <v>298861.39007100003</v>
      </c>
      <c r="P62" s="102">
        <v>110.9</v>
      </c>
      <c r="Q62" s="90">
        <v>7.9161467090000004</v>
      </c>
      <c r="R62" s="90">
        <v>339.3534282920001</v>
      </c>
      <c r="S62" s="91">
        <v>3.1819174886090276E-4</v>
      </c>
      <c r="T62" s="91">
        <f t="shared" si="1"/>
        <v>8.2602755314467712E-3</v>
      </c>
      <c r="U62" s="91">
        <f>R62/'סכום נכסי הקרן'!$C$42</f>
        <v>2.0503157497801868E-3</v>
      </c>
    </row>
    <row r="63" spans="2:21">
      <c r="B63" s="86" t="s">
        <v>435</v>
      </c>
      <c r="C63" s="87" t="s">
        <v>436</v>
      </c>
      <c r="D63" s="88" t="s">
        <v>120</v>
      </c>
      <c r="E63" s="88" t="s">
        <v>28</v>
      </c>
      <c r="F63" s="87" t="s">
        <v>432</v>
      </c>
      <c r="G63" s="88" t="s">
        <v>330</v>
      </c>
      <c r="H63" s="87" t="s">
        <v>383</v>
      </c>
      <c r="I63" s="87" t="s">
        <v>326</v>
      </c>
      <c r="J63" s="101"/>
      <c r="K63" s="90">
        <v>1.72</v>
      </c>
      <c r="L63" s="88" t="s">
        <v>133</v>
      </c>
      <c r="M63" s="89">
        <v>1.7600000000000001E-2</v>
      </c>
      <c r="N63" s="89">
        <v>2.9599999999972232E-2</v>
      </c>
      <c r="O63" s="90">
        <v>129437.43980700003</v>
      </c>
      <c r="P63" s="102">
        <v>111.29</v>
      </c>
      <c r="Q63" s="90"/>
      <c r="R63" s="90">
        <v>144.05092876500001</v>
      </c>
      <c r="S63" s="91">
        <v>9.6913965527968543E-5</v>
      </c>
      <c r="T63" s="91">
        <f t="shared" si="1"/>
        <v>3.5063749558936221E-3</v>
      </c>
      <c r="U63" s="91">
        <f>R63/'סכום נכסי הקרן'!$C$42</f>
        <v>8.7033123402898544E-4</v>
      </c>
    </row>
    <row r="64" spans="2:21">
      <c r="B64" s="86" t="s">
        <v>437</v>
      </c>
      <c r="C64" s="87" t="s">
        <v>438</v>
      </c>
      <c r="D64" s="88" t="s">
        <v>120</v>
      </c>
      <c r="E64" s="88" t="s">
        <v>28</v>
      </c>
      <c r="F64" s="87" t="s">
        <v>432</v>
      </c>
      <c r="G64" s="88" t="s">
        <v>330</v>
      </c>
      <c r="H64" s="87" t="s">
        <v>383</v>
      </c>
      <c r="I64" s="87" t="s">
        <v>326</v>
      </c>
      <c r="J64" s="101"/>
      <c r="K64" s="90">
        <v>2.4099999999999473</v>
      </c>
      <c r="L64" s="88" t="s">
        <v>133</v>
      </c>
      <c r="M64" s="89">
        <v>2.1499999999999998E-2</v>
      </c>
      <c r="N64" s="89">
        <v>2.9300000000011369E-2</v>
      </c>
      <c r="O64" s="90">
        <v>203547.11186300003</v>
      </c>
      <c r="P64" s="102">
        <v>112.3</v>
      </c>
      <c r="Q64" s="90"/>
      <c r="R64" s="90">
        <v>228.58341611800006</v>
      </c>
      <c r="S64" s="91">
        <v>1.6666520225989072E-4</v>
      </c>
      <c r="T64" s="91">
        <f t="shared" si="1"/>
        <v>5.5639985974426142E-3</v>
      </c>
      <c r="U64" s="91">
        <f>R64/'סכום נכסי הקרן'!$C$42</f>
        <v>1.3810621586000994E-3</v>
      </c>
    </row>
    <row r="65" spans="2:21">
      <c r="B65" s="86" t="s">
        <v>439</v>
      </c>
      <c r="C65" s="87" t="s">
        <v>440</v>
      </c>
      <c r="D65" s="88" t="s">
        <v>120</v>
      </c>
      <c r="E65" s="88" t="s">
        <v>28</v>
      </c>
      <c r="F65" s="87" t="s">
        <v>432</v>
      </c>
      <c r="G65" s="88" t="s">
        <v>330</v>
      </c>
      <c r="H65" s="87" t="s">
        <v>383</v>
      </c>
      <c r="I65" s="87" t="s">
        <v>326</v>
      </c>
      <c r="J65" s="101"/>
      <c r="K65" s="90">
        <v>4.2199999999999864</v>
      </c>
      <c r="L65" s="88" t="s">
        <v>133</v>
      </c>
      <c r="M65" s="89">
        <v>2.2499999999999999E-2</v>
      </c>
      <c r="N65" s="89">
        <v>3.0900000000026098E-2</v>
      </c>
      <c r="O65" s="90">
        <v>426694.82148100005</v>
      </c>
      <c r="P65" s="102">
        <v>109.55</v>
      </c>
      <c r="Q65" s="90"/>
      <c r="R65" s="90">
        <v>467.44415864200005</v>
      </c>
      <c r="S65" s="91">
        <v>3.1559680108664609E-4</v>
      </c>
      <c r="T65" s="91">
        <f t="shared" si="1"/>
        <v>1.1378159829951126E-2</v>
      </c>
      <c r="U65" s="91">
        <f>R65/'סכום נכסי הקרן'!$C$42</f>
        <v>2.8242181769908888E-3</v>
      </c>
    </row>
    <row r="66" spans="2:21">
      <c r="B66" s="86" t="s">
        <v>441</v>
      </c>
      <c r="C66" s="87" t="s">
        <v>442</v>
      </c>
      <c r="D66" s="88" t="s">
        <v>120</v>
      </c>
      <c r="E66" s="88" t="s">
        <v>28</v>
      </c>
      <c r="F66" s="87" t="s">
        <v>432</v>
      </c>
      <c r="G66" s="88" t="s">
        <v>330</v>
      </c>
      <c r="H66" s="87" t="s">
        <v>383</v>
      </c>
      <c r="I66" s="87" t="s">
        <v>326</v>
      </c>
      <c r="J66" s="101"/>
      <c r="K66" s="90">
        <v>4.4300000000001063</v>
      </c>
      <c r="L66" s="88" t="s">
        <v>133</v>
      </c>
      <c r="M66" s="89">
        <v>6.5000000000000006E-3</v>
      </c>
      <c r="N66" s="89">
        <v>2.6799999999958482E-2</v>
      </c>
      <c r="O66" s="90">
        <v>151430.69415500003</v>
      </c>
      <c r="P66" s="102">
        <v>101.81</v>
      </c>
      <c r="Q66" s="90"/>
      <c r="R66" s="90">
        <v>154.17159864800004</v>
      </c>
      <c r="S66" s="91">
        <v>3.0069049912726095E-4</v>
      </c>
      <c r="T66" s="91">
        <f t="shared" si="1"/>
        <v>3.7527243804954605E-3</v>
      </c>
      <c r="U66" s="91">
        <f>R66/'סכום נכסי הקרן'!$C$42</f>
        <v>9.3147860172725994E-4</v>
      </c>
    </row>
    <row r="67" spans="2:21">
      <c r="B67" s="86" t="s">
        <v>443</v>
      </c>
      <c r="C67" s="87" t="s">
        <v>444</v>
      </c>
      <c r="D67" s="88" t="s">
        <v>120</v>
      </c>
      <c r="E67" s="88" t="s">
        <v>28</v>
      </c>
      <c r="F67" s="87" t="s">
        <v>432</v>
      </c>
      <c r="G67" s="88" t="s">
        <v>330</v>
      </c>
      <c r="H67" s="87" t="s">
        <v>383</v>
      </c>
      <c r="I67" s="87" t="s">
        <v>326</v>
      </c>
      <c r="J67" s="101"/>
      <c r="K67" s="90">
        <v>5.1699999999983941</v>
      </c>
      <c r="L67" s="88" t="s">
        <v>133</v>
      </c>
      <c r="M67" s="89">
        <v>1.43E-2</v>
      </c>
      <c r="N67" s="89">
        <v>3.0800000002079119E-2</v>
      </c>
      <c r="O67" s="90">
        <v>2434.1156950000004</v>
      </c>
      <c r="P67" s="102">
        <v>102.75</v>
      </c>
      <c r="Q67" s="90"/>
      <c r="R67" s="90">
        <v>2.5010538310000006</v>
      </c>
      <c r="S67" s="91">
        <v>6.050198088586201E-6</v>
      </c>
      <c r="T67" s="91">
        <f t="shared" si="1"/>
        <v>6.0878694719606389E-5</v>
      </c>
      <c r="U67" s="91">
        <f>R67/'סכום נכסי הקרן'!$C$42</f>
        <v>1.5110942260276734E-5</v>
      </c>
    </row>
    <row r="68" spans="2:21">
      <c r="B68" s="86" t="s">
        <v>445</v>
      </c>
      <c r="C68" s="87" t="s">
        <v>446</v>
      </c>
      <c r="D68" s="88" t="s">
        <v>120</v>
      </c>
      <c r="E68" s="88" t="s">
        <v>28</v>
      </c>
      <c r="F68" s="87" t="s">
        <v>432</v>
      </c>
      <c r="G68" s="88" t="s">
        <v>330</v>
      </c>
      <c r="H68" s="87" t="s">
        <v>383</v>
      </c>
      <c r="I68" s="87" t="s">
        <v>326</v>
      </c>
      <c r="J68" s="101"/>
      <c r="K68" s="90">
        <v>5.9899999999999354</v>
      </c>
      <c r="L68" s="88" t="s">
        <v>133</v>
      </c>
      <c r="M68" s="89">
        <v>2.5000000000000001E-3</v>
      </c>
      <c r="N68" s="89">
        <v>3.1100000000005189E-2</v>
      </c>
      <c r="O68" s="90">
        <v>355472.51115500001</v>
      </c>
      <c r="P68" s="102">
        <v>92.21</v>
      </c>
      <c r="Q68" s="90"/>
      <c r="R68" s="90">
        <v>327.78119755300008</v>
      </c>
      <c r="S68" s="91">
        <v>2.7394258537584003E-4</v>
      </c>
      <c r="T68" s="91">
        <f t="shared" si="1"/>
        <v>7.9785933486595465E-3</v>
      </c>
      <c r="U68" s="91">
        <f>R68/'סכום נכסי הקרן'!$C$42</f>
        <v>1.9803982980435677E-3</v>
      </c>
    </row>
    <row r="69" spans="2:21">
      <c r="B69" s="86" t="s">
        <v>447</v>
      </c>
      <c r="C69" s="87" t="s">
        <v>448</v>
      </c>
      <c r="D69" s="88" t="s">
        <v>120</v>
      </c>
      <c r="E69" s="88" t="s">
        <v>28</v>
      </c>
      <c r="F69" s="87" t="s">
        <v>432</v>
      </c>
      <c r="G69" s="88" t="s">
        <v>330</v>
      </c>
      <c r="H69" s="87" t="s">
        <v>383</v>
      </c>
      <c r="I69" s="87" t="s">
        <v>326</v>
      </c>
      <c r="J69" s="101"/>
      <c r="K69" s="90">
        <v>6.730000000000067</v>
      </c>
      <c r="L69" s="88" t="s">
        <v>133</v>
      </c>
      <c r="M69" s="89">
        <v>3.61E-2</v>
      </c>
      <c r="N69" s="89">
        <v>3.3499999999997941E-2</v>
      </c>
      <c r="O69" s="90">
        <v>231157.62348300003</v>
      </c>
      <c r="P69" s="102">
        <v>104.99</v>
      </c>
      <c r="Q69" s="90"/>
      <c r="R69" s="90">
        <v>242.69239866300003</v>
      </c>
      <c r="S69" s="91">
        <v>5.0313674351428839E-4</v>
      </c>
      <c r="T69" s="91">
        <f t="shared" si="1"/>
        <v>5.9074284071152349E-3</v>
      </c>
      <c r="U69" s="91">
        <f>R69/'סכום נכסי הקרן'!$C$42</f>
        <v>1.4663062336960373E-3</v>
      </c>
    </row>
    <row r="70" spans="2:21">
      <c r="B70" s="86" t="s">
        <v>449</v>
      </c>
      <c r="C70" s="87" t="s">
        <v>450</v>
      </c>
      <c r="D70" s="88" t="s">
        <v>120</v>
      </c>
      <c r="E70" s="88" t="s">
        <v>28</v>
      </c>
      <c r="F70" s="87" t="s">
        <v>333</v>
      </c>
      <c r="G70" s="88" t="s">
        <v>313</v>
      </c>
      <c r="H70" s="87" t="s">
        <v>375</v>
      </c>
      <c r="I70" s="87" t="s">
        <v>131</v>
      </c>
      <c r="J70" s="101"/>
      <c r="K70" s="90">
        <v>0.25</v>
      </c>
      <c r="L70" s="88" t="s">
        <v>133</v>
      </c>
      <c r="M70" s="89">
        <v>1.5900000000000001E-2</v>
      </c>
      <c r="N70" s="89">
        <v>6.3100000000000003E-2</v>
      </c>
      <c r="O70" s="90">
        <v>3.5350720000000009</v>
      </c>
      <c r="P70" s="102">
        <v>5566402</v>
      </c>
      <c r="Q70" s="90"/>
      <c r="R70" s="90">
        <v>196.77634658800002</v>
      </c>
      <c r="S70" s="91">
        <v>2.3614375417501675E-4</v>
      </c>
      <c r="T70" s="91">
        <f t="shared" si="1"/>
        <v>4.7897758070966972E-3</v>
      </c>
      <c r="U70" s="91">
        <f>R70/'סכום נכסי הקרן'!$C$42</f>
        <v>1.1888892492532162E-3</v>
      </c>
    </row>
    <row r="71" spans="2:21">
      <c r="B71" s="86" t="s">
        <v>451</v>
      </c>
      <c r="C71" s="87" t="s">
        <v>452</v>
      </c>
      <c r="D71" s="88" t="s">
        <v>120</v>
      </c>
      <c r="E71" s="88" t="s">
        <v>28</v>
      </c>
      <c r="F71" s="87" t="s">
        <v>333</v>
      </c>
      <c r="G71" s="88" t="s">
        <v>313</v>
      </c>
      <c r="H71" s="87" t="s">
        <v>375</v>
      </c>
      <c r="I71" s="87" t="s">
        <v>131</v>
      </c>
      <c r="J71" s="101"/>
      <c r="K71" s="90">
        <v>1.49</v>
      </c>
      <c r="L71" s="88" t="s">
        <v>133</v>
      </c>
      <c r="M71" s="89">
        <v>2.0199999999999999E-2</v>
      </c>
      <c r="N71" s="89">
        <v>3.3799999999999997E-2</v>
      </c>
      <c r="O71" s="90">
        <v>2.5915560000000006</v>
      </c>
      <c r="P71" s="102">
        <v>5510000</v>
      </c>
      <c r="Q71" s="90"/>
      <c r="R71" s="90">
        <v>142.79471679600002</v>
      </c>
      <c r="S71" s="91">
        <v>1.2314354953670708E-4</v>
      </c>
      <c r="T71" s="91">
        <f t="shared" si="1"/>
        <v>3.4757972274113494E-3</v>
      </c>
      <c r="U71" s="91">
        <f>R71/'סכום נכסי הקרן'!$C$42</f>
        <v>8.6274141477162166E-4</v>
      </c>
    </row>
    <row r="72" spans="2:21">
      <c r="B72" s="86" t="s">
        <v>453</v>
      </c>
      <c r="C72" s="87" t="s">
        <v>454</v>
      </c>
      <c r="D72" s="88" t="s">
        <v>120</v>
      </c>
      <c r="E72" s="88" t="s">
        <v>28</v>
      </c>
      <c r="F72" s="87" t="s">
        <v>333</v>
      </c>
      <c r="G72" s="88" t="s">
        <v>313</v>
      </c>
      <c r="H72" s="87" t="s">
        <v>375</v>
      </c>
      <c r="I72" s="87" t="s">
        <v>131</v>
      </c>
      <c r="J72" s="101"/>
      <c r="K72" s="90">
        <v>2.56</v>
      </c>
      <c r="L72" s="88" t="s">
        <v>133</v>
      </c>
      <c r="M72" s="89">
        <v>2.5899999999999999E-2</v>
      </c>
      <c r="N72" s="89">
        <v>3.6600000000000001E-2</v>
      </c>
      <c r="O72" s="90">
        <v>5.7256620000000007</v>
      </c>
      <c r="P72" s="102">
        <v>5459551</v>
      </c>
      <c r="Q72" s="90"/>
      <c r="R72" s="90">
        <v>312.59542088600006</v>
      </c>
      <c r="S72" s="91">
        <v>2.710629171992615E-4</v>
      </c>
      <c r="T72" s="91">
        <f t="shared" si="1"/>
        <v>7.6089530593016902E-3</v>
      </c>
      <c r="U72" s="91">
        <f>R72/'סכום נכסי הקרן'!$C$42</f>
        <v>1.8886484158346169E-3</v>
      </c>
    </row>
    <row r="73" spans="2:21">
      <c r="B73" s="86" t="s">
        <v>455</v>
      </c>
      <c r="C73" s="87" t="s">
        <v>456</v>
      </c>
      <c r="D73" s="88" t="s">
        <v>120</v>
      </c>
      <c r="E73" s="88" t="s">
        <v>28</v>
      </c>
      <c r="F73" s="87" t="s">
        <v>333</v>
      </c>
      <c r="G73" s="88" t="s">
        <v>313</v>
      </c>
      <c r="H73" s="87" t="s">
        <v>375</v>
      </c>
      <c r="I73" s="87" t="s">
        <v>131</v>
      </c>
      <c r="J73" s="101"/>
      <c r="K73" s="90">
        <v>2.799999999999959</v>
      </c>
      <c r="L73" s="88" t="s">
        <v>133</v>
      </c>
      <c r="M73" s="89">
        <v>2.9700000000000001E-2</v>
      </c>
      <c r="N73" s="89">
        <v>2.9099999999973144E-2</v>
      </c>
      <c r="O73" s="90">
        <v>2.2630810000000006</v>
      </c>
      <c r="P73" s="102">
        <v>5593655</v>
      </c>
      <c r="Q73" s="90"/>
      <c r="R73" s="90">
        <v>126.58892507400003</v>
      </c>
      <c r="S73" s="91">
        <v>1.6164864285714289E-4</v>
      </c>
      <c r="T73" s="91">
        <f t="shared" si="1"/>
        <v>3.0813285299748404E-3</v>
      </c>
      <c r="U73" s="91">
        <f>R73/'סכום נכסי הקרן'!$C$42</f>
        <v>7.6482877492440172E-4</v>
      </c>
    </row>
    <row r="74" spans="2:21">
      <c r="B74" s="86" t="s">
        <v>457</v>
      </c>
      <c r="C74" s="87" t="s">
        <v>458</v>
      </c>
      <c r="D74" s="88" t="s">
        <v>120</v>
      </c>
      <c r="E74" s="88" t="s">
        <v>28</v>
      </c>
      <c r="F74" s="87" t="s">
        <v>333</v>
      </c>
      <c r="G74" s="88" t="s">
        <v>313</v>
      </c>
      <c r="H74" s="87" t="s">
        <v>375</v>
      </c>
      <c r="I74" s="87" t="s">
        <v>131</v>
      </c>
      <c r="J74" s="101"/>
      <c r="K74" s="90">
        <v>4.3699999999999699</v>
      </c>
      <c r="L74" s="88" t="s">
        <v>133</v>
      </c>
      <c r="M74" s="89">
        <v>8.3999999999999995E-3</v>
      </c>
      <c r="N74" s="89">
        <v>3.4500000000098362E-2</v>
      </c>
      <c r="O74" s="90">
        <v>1.4645459999999999</v>
      </c>
      <c r="P74" s="102">
        <v>4859428</v>
      </c>
      <c r="Q74" s="90"/>
      <c r="R74" s="90">
        <v>71.168566754000011</v>
      </c>
      <c r="S74" s="91">
        <v>1.841501320256507E-4</v>
      </c>
      <c r="T74" s="91">
        <f t="shared" si="1"/>
        <v>1.7323295465881134E-3</v>
      </c>
      <c r="U74" s="91">
        <f>R74/'סכום נכסי הקרן'!$C$42</f>
        <v>4.2998838714973037E-4</v>
      </c>
    </row>
    <row r="75" spans="2:21">
      <c r="B75" s="86" t="s">
        <v>459</v>
      </c>
      <c r="C75" s="87" t="s">
        <v>460</v>
      </c>
      <c r="D75" s="88" t="s">
        <v>120</v>
      </c>
      <c r="E75" s="88" t="s">
        <v>28</v>
      </c>
      <c r="F75" s="87" t="s">
        <v>333</v>
      </c>
      <c r="G75" s="88" t="s">
        <v>313</v>
      </c>
      <c r="H75" s="87" t="s">
        <v>375</v>
      </c>
      <c r="I75" s="87" t="s">
        <v>131</v>
      </c>
      <c r="J75" s="101"/>
      <c r="K75" s="90">
        <v>4.73000000000002</v>
      </c>
      <c r="L75" s="88" t="s">
        <v>133</v>
      </c>
      <c r="M75" s="89">
        <v>3.0899999999999997E-2</v>
      </c>
      <c r="N75" s="89">
        <v>3.5200000000095016E-2</v>
      </c>
      <c r="O75" s="90">
        <v>3.4841020000000005</v>
      </c>
      <c r="P75" s="102">
        <v>5195474</v>
      </c>
      <c r="Q75" s="90"/>
      <c r="R75" s="90">
        <v>181.01561223900003</v>
      </c>
      <c r="S75" s="91">
        <v>1.8337378947368423E-4</v>
      </c>
      <c r="T75" s="91">
        <f t="shared" ref="T75:T106" si="2">IFERROR(R75/$R$11,0)</f>
        <v>4.4061403478767129E-3</v>
      </c>
      <c r="U75" s="91">
        <f>R75/'סכום נכסי הקרן'!$C$42</f>
        <v>1.0936655704281686E-3</v>
      </c>
    </row>
    <row r="76" spans="2:21">
      <c r="B76" s="86" t="s">
        <v>461</v>
      </c>
      <c r="C76" s="87" t="s">
        <v>462</v>
      </c>
      <c r="D76" s="88" t="s">
        <v>120</v>
      </c>
      <c r="E76" s="88" t="s">
        <v>28</v>
      </c>
      <c r="F76" s="87" t="s">
        <v>463</v>
      </c>
      <c r="G76" s="88" t="s">
        <v>330</v>
      </c>
      <c r="H76" s="87" t="s">
        <v>383</v>
      </c>
      <c r="I76" s="87" t="s">
        <v>326</v>
      </c>
      <c r="J76" s="101"/>
      <c r="K76" s="90">
        <v>2.9700000000000881</v>
      </c>
      <c r="L76" s="88" t="s">
        <v>133</v>
      </c>
      <c r="M76" s="89">
        <v>1.4199999999999999E-2</v>
      </c>
      <c r="N76" s="89">
        <v>2.9600000000051516E-2</v>
      </c>
      <c r="O76" s="90">
        <v>130599.16343300002</v>
      </c>
      <c r="P76" s="102">
        <v>107.02</v>
      </c>
      <c r="Q76" s="90"/>
      <c r="R76" s="90">
        <v>139.76722489300005</v>
      </c>
      <c r="S76" s="91">
        <v>1.3564531186904179E-4</v>
      </c>
      <c r="T76" s="91">
        <f t="shared" si="2"/>
        <v>3.4021043891987778E-3</v>
      </c>
      <c r="U76" s="91">
        <f>R76/'סכום נכסי הקרן'!$C$42</f>
        <v>8.4444982313426912E-4</v>
      </c>
    </row>
    <row r="77" spans="2:21">
      <c r="B77" s="86" t="s">
        <v>464</v>
      </c>
      <c r="C77" s="87" t="s">
        <v>465</v>
      </c>
      <c r="D77" s="88" t="s">
        <v>120</v>
      </c>
      <c r="E77" s="88" t="s">
        <v>28</v>
      </c>
      <c r="F77" s="87" t="s">
        <v>466</v>
      </c>
      <c r="G77" s="88" t="s">
        <v>330</v>
      </c>
      <c r="H77" s="87" t="s">
        <v>383</v>
      </c>
      <c r="I77" s="87" t="s">
        <v>326</v>
      </c>
      <c r="J77" s="101"/>
      <c r="K77" s="90">
        <v>0.96999999999974518</v>
      </c>
      <c r="L77" s="88" t="s">
        <v>133</v>
      </c>
      <c r="M77" s="89">
        <v>0.04</v>
      </c>
      <c r="N77" s="89">
        <v>3.0100000007050667E-2</v>
      </c>
      <c r="O77" s="90">
        <v>1819.4727120000002</v>
      </c>
      <c r="P77" s="102">
        <v>112.25</v>
      </c>
      <c r="Q77" s="90"/>
      <c r="R77" s="90">
        <v>2.0423581560000001</v>
      </c>
      <c r="S77" s="91">
        <v>2.2349248062735177E-5</v>
      </c>
      <c r="T77" s="91">
        <f t="shared" si="2"/>
        <v>4.9713483630821626E-5</v>
      </c>
      <c r="U77" s="91">
        <f>R77/'סכום נכסי הקרן'!$C$42</f>
        <v>1.2339580934882029E-5</v>
      </c>
    </row>
    <row r="78" spans="2:21">
      <c r="B78" s="86" t="s">
        <v>467</v>
      </c>
      <c r="C78" s="87" t="s">
        <v>468</v>
      </c>
      <c r="D78" s="88" t="s">
        <v>120</v>
      </c>
      <c r="E78" s="88" t="s">
        <v>28</v>
      </c>
      <c r="F78" s="87" t="s">
        <v>466</v>
      </c>
      <c r="G78" s="88" t="s">
        <v>330</v>
      </c>
      <c r="H78" s="87" t="s">
        <v>383</v>
      </c>
      <c r="I78" s="87" t="s">
        <v>326</v>
      </c>
      <c r="J78" s="101"/>
      <c r="K78" s="90">
        <v>2.919999999999995</v>
      </c>
      <c r="L78" s="88" t="s">
        <v>133</v>
      </c>
      <c r="M78" s="89">
        <v>0.04</v>
      </c>
      <c r="N78" s="89">
        <v>2.8800000000024983E-2</v>
      </c>
      <c r="O78" s="90">
        <v>318070.16272700008</v>
      </c>
      <c r="P78" s="102">
        <v>115.78</v>
      </c>
      <c r="Q78" s="90"/>
      <c r="R78" s="90">
        <v>368.26165181600004</v>
      </c>
      <c r="S78" s="91">
        <v>3.5123295217416383E-4</v>
      </c>
      <c r="T78" s="91">
        <f t="shared" si="2"/>
        <v>8.963936881310669E-3</v>
      </c>
      <c r="U78" s="91">
        <f>R78/'סכום נכסי הקרן'!$C$42</f>
        <v>2.2249743241394911E-3</v>
      </c>
    </row>
    <row r="79" spans="2:21">
      <c r="B79" s="86" t="s">
        <v>469</v>
      </c>
      <c r="C79" s="87" t="s">
        <v>470</v>
      </c>
      <c r="D79" s="88" t="s">
        <v>120</v>
      </c>
      <c r="E79" s="88" t="s">
        <v>28</v>
      </c>
      <c r="F79" s="87" t="s">
        <v>466</v>
      </c>
      <c r="G79" s="88" t="s">
        <v>330</v>
      </c>
      <c r="H79" s="87" t="s">
        <v>383</v>
      </c>
      <c r="I79" s="87" t="s">
        <v>326</v>
      </c>
      <c r="J79" s="101"/>
      <c r="K79" s="90">
        <v>4.2699999999998122</v>
      </c>
      <c r="L79" s="88" t="s">
        <v>133</v>
      </c>
      <c r="M79" s="89">
        <v>3.5000000000000003E-2</v>
      </c>
      <c r="N79" s="89">
        <v>3.1199999999915885E-2</v>
      </c>
      <c r="O79" s="90">
        <v>99121.30623100001</v>
      </c>
      <c r="P79" s="102">
        <v>115.14</v>
      </c>
      <c r="Q79" s="90"/>
      <c r="R79" s="90">
        <v>114.12827700800003</v>
      </c>
      <c r="S79" s="91">
        <v>1.1243188185342592E-4</v>
      </c>
      <c r="T79" s="91">
        <f t="shared" si="2"/>
        <v>2.7780211879992536E-3</v>
      </c>
      <c r="U79" s="91">
        <f>R79/'סכום נכסי הקרן'!$C$42</f>
        <v>6.8954365666060581E-4</v>
      </c>
    </row>
    <row r="80" spans="2:21">
      <c r="B80" s="86" t="s">
        <v>471</v>
      </c>
      <c r="C80" s="87" t="s">
        <v>472</v>
      </c>
      <c r="D80" s="88" t="s">
        <v>120</v>
      </c>
      <c r="E80" s="88" t="s">
        <v>28</v>
      </c>
      <c r="F80" s="87" t="s">
        <v>466</v>
      </c>
      <c r="G80" s="88" t="s">
        <v>330</v>
      </c>
      <c r="H80" s="87" t="s">
        <v>383</v>
      </c>
      <c r="I80" s="87" t="s">
        <v>326</v>
      </c>
      <c r="J80" s="101"/>
      <c r="K80" s="90">
        <v>6.8200000000000029</v>
      </c>
      <c r="L80" s="88" t="s">
        <v>133</v>
      </c>
      <c r="M80" s="89">
        <v>2.5000000000000001E-2</v>
      </c>
      <c r="N80" s="89">
        <v>3.1800000000082346E-2</v>
      </c>
      <c r="O80" s="90">
        <v>173216.39218100003</v>
      </c>
      <c r="P80" s="102">
        <v>106.56</v>
      </c>
      <c r="Q80" s="90"/>
      <c r="R80" s="90">
        <v>184.57937918600004</v>
      </c>
      <c r="S80" s="91">
        <v>2.9234659800923081E-4</v>
      </c>
      <c r="T80" s="91">
        <f t="shared" si="2"/>
        <v>4.4928867734550428E-3</v>
      </c>
      <c r="U80" s="91">
        <f>R80/'סכום נכסי הקרן'!$C$42</f>
        <v>1.1151972447558931E-3</v>
      </c>
    </row>
    <row r="81" spans="2:21">
      <c r="B81" s="86" t="s">
        <v>473</v>
      </c>
      <c r="C81" s="87" t="s">
        <v>474</v>
      </c>
      <c r="D81" s="88" t="s">
        <v>120</v>
      </c>
      <c r="E81" s="88" t="s">
        <v>28</v>
      </c>
      <c r="F81" s="87" t="s">
        <v>475</v>
      </c>
      <c r="G81" s="88" t="s">
        <v>129</v>
      </c>
      <c r="H81" s="87" t="s">
        <v>383</v>
      </c>
      <c r="I81" s="87" t="s">
        <v>326</v>
      </c>
      <c r="J81" s="101"/>
      <c r="K81" s="90">
        <v>1.4499999999999766</v>
      </c>
      <c r="L81" s="88" t="s">
        <v>133</v>
      </c>
      <c r="M81" s="89">
        <v>1.8000000000000002E-2</v>
      </c>
      <c r="N81" s="89">
        <v>3.2899999999995516E-2</v>
      </c>
      <c r="O81" s="90">
        <v>101937.71356300003</v>
      </c>
      <c r="P81" s="102">
        <v>109.59</v>
      </c>
      <c r="Q81" s="90"/>
      <c r="R81" s="90">
        <v>111.71354084500001</v>
      </c>
      <c r="S81" s="91">
        <v>1.140933666580738E-4</v>
      </c>
      <c r="T81" s="91">
        <f t="shared" si="2"/>
        <v>2.7192435703912018E-3</v>
      </c>
      <c r="U81" s="91">
        <f>R81/'סכום נכסי הקרן'!$C$42</f>
        <v>6.7495423108302594E-4</v>
      </c>
    </row>
    <row r="82" spans="2:21">
      <c r="B82" s="86" t="s">
        <v>476</v>
      </c>
      <c r="C82" s="87" t="s">
        <v>477</v>
      </c>
      <c r="D82" s="88" t="s">
        <v>120</v>
      </c>
      <c r="E82" s="88" t="s">
        <v>28</v>
      </c>
      <c r="F82" s="87" t="s">
        <v>475</v>
      </c>
      <c r="G82" s="88" t="s">
        <v>129</v>
      </c>
      <c r="H82" s="87" t="s">
        <v>383</v>
      </c>
      <c r="I82" s="87" t="s">
        <v>326</v>
      </c>
      <c r="J82" s="101"/>
      <c r="K82" s="90">
        <v>3.9399999999998219</v>
      </c>
      <c r="L82" s="88" t="s">
        <v>133</v>
      </c>
      <c r="M82" s="89">
        <v>2.2000000000000002E-2</v>
      </c>
      <c r="N82" s="89">
        <v>3.0800000000111516E-2</v>
      </c>
      <c r="O82" s="90">
        <v>79192.833470000012</v>
      </c>
      <c r="P82" s="102">
        <v>99.64</v>
      </c>
      <c r="Q82" s="90"/>
      <c r="R82" s="90">
        <v>78.90773808900002</v>
      </c>
      <c r="S82" s="91">
        <v>2.8936474787627893E-4</v>
      </c>
      <c r="T82" s="91">
        <f t="shared" si="2"/>
        <v>1.920710397590354E-3</v>
      </c>
      <c r="U82" s="91">
        <f>R82/'סכום נכסי הקרן'!$C$42</f>
        <v>4.7674714529241907E-4</v>
      </c>
    </row>
    <row r="83" spans="2:21">
      <c r="B83" s="86" t="s">
        <v>478</v>
      </c>
      <c r="C83" s="87" t="s">
        <v>479</v>
      </c>
      <c r="D83" s="88" t="s">
        <v>120</v>
      </c>
      <c r="E83" s="88" t="s">
        <v>28</v>
      </c>
      <c r="F83" s="87" t="s">
        <v>480</v>
      </c>
      <c r="G83" s="88" t="s">
        <v>481</v>
      </c>
      <c r="H83" s="87" t="s">
        <v>482</v>
      </c>
      <c r="I83" s="87" t="s">
        <v>326</v>
      </c>
      <c r="J83" s="101"/>
      <c r="K83" s="90">
        <v>5.630000000000015</v>
      </c>
      <c r="L83" s="88" t="s">
        <v>133</v>
      </c>
      <c r="M83" s="89">
        <v>5.1500000000000004E-2</v>
      </c>
      <c r="N83" s="89">
        <v>3.2599999999996937E-2</v>
      </c>
      <c r="O83" s="90">
        <v>517158.37197600008</v>
      </c>
      <c r="P83" s="102">
        <v>151.19999999999999</v>
      </c>
      <c r="Q83" s="90"/>
      <c r="R83" s="90">
        <v>781.94343642400008</v>
      </c>
      <c r="S83" s="91">
        <v>1.6536525311264044E-4</v>
      </c>
      <c r="T83" s="91">
        <f t="shared" si="2"/>
        <v>1.9033455083620962E-2</v>
      </c>
      <c r="U83" s="91">
        <f>R83/'סכום נכסי הקרן'!$C$42</f>
        <v>4.7243693726820206E-3</v>
      </c>
    </row>
    <row r="84" spans="2:21">
      <c r="B84" s="86" t="s">
        <v>483</v>
      </c>
      <c r="C84" s="87" t="s">
        <v>484</v>
      </c>
      <c r="D84" s="88" t="s">
        <v>120</v>
      </c>
      <c r="E84" s="88" t="s">
        <v>28</v>
      </c>
      <c r="F84" s="87" t="s">
        <v>485</v>
      </c>
      <c r="G84" s="88" t="s">
        <v>156</v>
      </c>
      <c r="H84" s="87" t="s">
        <v>486</v>
      </c>
      <c r="I84" s="87" t="s">
        <v>131</v>
      </c>
      <c r="J84" s="101"/>
      <c r="K84" s="90">
        <v>1.1499999999997603</v>
      </c>
      <c r="L84" s="88" t="s">
        <v>133</v>
      </c>
      <c r="M84" s="89">
        <v>2.2000000000000002E-2</v>
      </c>
      <c r="N84" s="89">
        <v>2.75E-2</v>
      </c>
      <c r="O84" s="90">
        <v>9731.4120360000015</v>
      </c>
      <c r="P84" s="102">
        <v>111.64</v>
      </c>
      <c r="Q84" s="90"/>
      <c r="R84" s="90">
        <v>10.864149084000003</v>
      </c>
      <c r="S84" s="91">
        <v>1.2263670881347592E-5</v>
      </c>
      <c r="T84" s="91">
        <f t="shared" si="2"/>
        <v>2.644466133736437E-4</v>
      </c>
      <c r="U84" s="91">
        <f>R84/'סכום נכסי הקרן'!$C$42</f>
        <v>6.5639342696483685E-5</v>
      </c>
    </row>
    <row r="85" spans="2:21">
      <c r="B85" s="86" t="s">
        <v>487</v>
      </c>
      <c r="C85" s="87" t="s">
        <v>488</v>
      </c>
      <c r="D85" s="88" t="s">
        <v>120</v>
      </c>
      <c r="E85" s="88" t="s">
        <v>28</v>
      </c>
      <c r="F85" s="87" t="s">
        <v>485</v>
      </c>
      <c r="G85" s="88" t="s">
        <v>156</v>
      </c>
      <c r="H85" s="87" t="s">
        <v>486</v>
      </c>
      <c r="I85" s="87" t="s">
        <v>131</v>
      </c>
      <c r="J85" s="101"/>
      <c r="K85" s="90">
        <v>4.4500000000001032</v>
      </c>
      <c r="L85" s="88" t="s">
        <v>133</v>
      </c>
      <c r="M85" s="89">
        <v>1.7000000000000001E-2</v>
      </c>
      <c r="N85" s="89">
        <v>2.5899999999972185E-2</v>
      </c>
      <c r="O85" s="90">
        <v>77928.054429000011</v>
      </c>
      <c r="P85" s="102">
        <v>106.1</v>
      </c>
      <c r="Q85" s="90"/>
      <c r="R85" s="90">
        <v>82.681667397000012</v>
      </c>
      <c r="S85" s="91">
        <v>6.139741453862155E-5</v>
      </c>
      <c r="T85" s="91">
        <f t="shared" si="2"/>
        <v>2.0125724308610433E-3</v>
      </c>
      <c r="U85" s="91">
        <f>R85/'סכום נכסי הקרן'!$C$42</f>
        <v>4.9954858489388197E-4</v>
      </c>
    </row>
    <row r="86" spans="2:21">
      <c r="B86" s="86" t="s">
        <v>489</v>
      </c>
      <c r="C86" s="87" t="s">
        <v>490</v>
      </c>
      <c r="D86" s="88" t="s">
        <v>120</v>
      </c>
      <c r="E86" s="88" t="s">
        <v>28</v>
      </c>
      <c r="F86" s="87" t="s">
        <v>485</v>
      </c>
      <c r="G86" s="88" t="s">
        <v>156</v>
      </c>
      <c r="H86" s="87" t="s">
        <v>486</v>
      </c>
      <c r="I86" s="87" t="s">
        <v>131</v>
      </c>
      <c r="J86" s="101"/>
      <c r="K86" s="90">
        <v>9.3199999999998226</v>
      </c>
      <c r="L86" s="88" t="s">
        <v>133</v>
      </c>
      <c r="M86" s="89">
        <v>5.7999999999999996E-3</v>
      </c>
      <c r="N86" s="89">
        <v>2.9300000000277597E-2</v>
      </c>
      <c r="O86" s="90">
        <v>40664.789712000005</v>
      </c>
      <c r="P86" s="102">
        <v>87.7</v>
      </c>
      <c r="Q86" s="90"/>
      <c r="R86" s="90">
        <v>35.663021657000002</v>
      </c>
      <c r="S86" s="91">
        <v>8.5008225368600839E-5</v>
      </c>
      <c r="T86" s="91">
        <f t="shared" si="2"/>
        <v>8.6808135887548341E-4</v>
      </c>
      <c r="U86" s="91">
        <f>R86/'סכום נכסי הקרן'!$C$42</f>
        <v>2.1546991688317868E-4</v>
      </c>
    </row>
    <row r="87" spans="2:21">
      <c r="B87" s="86" t="s">
        <v>491</v>
      </c>
      <c r="C87" s="87" t="s">
        <v>492</v>
      </c>
      <c r="D87" s="88" t="s">
        <v>120</v>
      </c>
      <c r="E87" s="88" t="s">
        <v>28</v>
      </c>
      <c r="F87" s="87" t="s">
        <v>390</v>
      </c>
      <c r="G87" s="88" t="s">
        <v>330</v>
      </c>
      <c r="H87" s="87" t="s">
        <v>486</v>
      </c>
      <c r="I87" s="87" t="s">
        <v>131</v>
      </c>
      <c r="J87" s="101"/>
      <c r="K87" s="90">
        <v>1.0899993005928503</v>
      </c>
      <c r="L87" s="88" t="s">
        <v>133</v>
      </c>
      <c r="M87" s="89">
        <v>2.5000000000000001E-2</v>
      </c>
      <c r="N87" s="89">
        <v>2.8701346615015683E-2</v>
      </c>
      <c r="O87" s="90">
        <v>4.8380000000000012E-3</v>
      </c>
      <c r="P87" s="102">
        <v>112.16</v>
      </c>
      <c r="Q87" s="90"/>
      <c r="R87" s="90">
        <v>5.4210000000000003E-6</v>
      </c>
      <c r="S87" s="91">
        <v>1.0273626707722613E-11</v>
      </c>
      <c r="T87" s="91">
        <f t="shared" si="2"/>
        <v>1.3195373885376648E-10</v>
      </c>
      <c r="U87" s="91">
        <f>R87/'סכום נכסי הקרן'!$C$42</f>
        <v>3.2752760847297477E-11</v>
      </c>
    </row>
    <row r="88" spans="2:21">
      <c r="B88" s="86" t="s">
        <v>493</v>
      </c>
      <c r="C88" s="87" t="s">
        <v>494</v>
      </c>
      <c r="D88" s="88" t="s">
        <v>120</v>
      </c>
      <c r="E88" s="88" t="s">
        <v>28</v>
      </c>
      <c r="F88" s="87" t="s">
        <v>390</v>
      </c>
      <c r="G88" s="88" t="s">
        <v>330</v>
      </c>
      <c r="H88" s="87" t="s">
        <v>486</v>
      </c>
      <c r="I88" s="87" t="s">
        <v>131</v>
      </c>
      <c r="J88" s="101"/>
      <c r="K88" s="90">
        <v>1.9399999999999722</v>
      </c>
      <c r="L88" s="88" t="s">
        <v>133</v>
      </c>
      <c r="M88" s="89">
        <v>1.95E-2</v>
      </c>
      <c r="N88" s="89">
        <v>3.2099999999926798E-2</v>
      </c>
      <c r="O88" s="90">
        <v>107800.66508200002</v>
      </c>
      <c r="P88" s="102">
        <v>110.25</v>
      </c>
      <c r="Q88" s="90"/>
      <c r="R88" s="90">
        <v>118.85023694700001</v>
      </c>
      <c r="S88" s="91">
        <v>1.8943051893450036E-4</v>
      </c>
      <c r="T88" s="91">
        <f t="shared" si="2"/>
        <v>2.8929594408435171E-3</v>
      </c>
      <c r="U88" s="91">
        <f>R88/'סכום נכסי הקרן'!$C$42</f>
        <v>7.1807293624234086E-4</v>
      </c>
    </row>
    <row r="89" spans="2:21">
      <c r="B89" s="86" t="s">
        <v>495</v>
      </c>
      <c r="C89" s="87" t="s">
        <v>496</v>
      </c>
      <c r="D89" s="88" t="s">
        <v>120</v>
      </c>
      <c r="E89" s="88" t="s">
        <v>28</v>
      </c>
      <c r="F89" s="87" t="s">
        <v>390</v>
      </c>
      <c r="G89" s="88" t="s">
        <v>330</v>
      </c>
      <c r="H89" s="87" t="s">
        <v>486</v>
      </c>
      <c r="I89" s="87" t="s">
        <v>131</v>
      </c>
      <c r="J89" s="101"/>
      <c r="K89" s="90">
        <v>5.1499999999999932</v>
      </c>
      <c r="L89" s="88" t="s">
        <v>133</v>
      </c>
      <c r="M89" s="89">
        <v>1.1699999999999999E-2</v>
      </c>
      <c r="N89" s="89">
        <v>3.9199999999956554E-2</v>
      </c>
      <c r="O89" s="90">
        <v>28621.098317000004</v>
      </c>
      <c r="P89" s="102">
        <v>96.51</v>
      </c>
      <c r="Q89" s="90"/>
      <c r="R89" s="90">
        <v>27.622223286000008</v>
      </c>
      <c r="S89" s="91">
        <v>3.9676545586130125E-5</v>
      </c>
      <c r="T89" s="91">
        <f t="shared" si="2"/>
        <v>6.7235853865361961E-4</v>
      </c>
      <c r="U89" s="91">
        <f>R89/'סכום נכסי הקרן'!$C$42</f>
        <v>1.6688877944235559E-4</v>
      </c>
    </row>
    <row r="90" spans="2:21">
      <c r="B90" s="86" t="s">
        <v>497</v>
      </c>
      <c r="C90" s="87" t="s">
        <v>498</v>
      </c>
      <c r="D90" s="88" t="s">
        <v>120</v>
      </c>
      <c r="E90" s="88" t="s">
        <v>28</v>
      </c>
      <c r="F90" s="87" t="s">
        <v>390</v>
      </c>
      <c r="G90" s="88" t="s">
        <v>330</v>
      </c>
      <c r="H90" s="87" t="s">
        <v>486</v>
      </c>
      <c r="I90" s="87" t="s">
        <v>131</v>
      </c>
      <c r="J90" s="101"/>
      <c r="K90" s="90">
        <v>3.5000000000000342</v>
      </c>
      <c r="L90" s="88" t="s">
        <v>133</v>
      </c>
      <c r="M90" s="89">
        <v>3.3500000000000002E-2</v>
      </c>
      <c r="N90" s="89">
        <v>3.3799999999910617E-2</v>
      </c>
      <c r="O90" s="90">
        <v>98517.08842700001</v>
      </c>
      <c r="P90" s="102">
        <v>111.29</v>
      </c>
      <c r="Q90" s="90"/>
      <c r="R90" s="90">
        <v>109.63967037100001</v>
      </c>
      <c r="S90" s="91">
        <v>1.4782819147569727E-4</v>
      </c>
      <c r="T90" s="91">
        <f t="shared" si="2"/>
        <v>2.6687630385810682E-3</v>
      </c>
      <c r="U90" s="91">
        <f>R90/'סכום נכסי הקרן'!$C$42</f>
        <v>6.6242425807745621E-4</v>
      </c>
    </row>
    <row r="91" spans="2:21">
      <c r="B91" s="86" t="s">
        <v>499</v>
      </c>
      <c r="C91" s="87" t="s">
        <v>500</v>
      </c>
      <c r="D91" s="88" t="s">
        <v>120</v>
      </c>
      <c r="E91" s="88" t="s">
        <v>28</v>
      </c>
      <c r="F91" s="87" t="s">
        <v>390</v>
      </c>
      <c r="G91" s="88" t="s">
        <v>330</v>
      </c>
      <c r="H91" s="87" t="s">
        <v>486</v>
      </c>
      <c r="I91" s="87" t="s">
        <v>131</v>
      </c>
      <c r="J91" s="101"/>
      <c r="K91" s="90">
        <v>5.1600000000000303</v>
      </c>
      <c r="L91" s="88" t="s">
        <v>133</v>
      </c>
      <c r="M91" s="89">
        <v>1.3300000000000001E-2</v>
      </c>
      <c r="N91" s="89">
        <v>3.9199999999973562E-2</v>
      </c>
      <c r="O91" s="90">
        <v>446669.25605900004</v>
      </c>
      <c r="P91" s="102">
        <v>97.5</v>
      </c>
      <c r="Q91" s="90">
        <v>3.3028830750000004</v>
      </c>
      <c r="R91" s="90">
        <v>438.80540872300008</v>
      </c>
      <c r="S91" s="91">
        <v>3.7614253141810531E-4</v>
      </c>
      <c r="T91" s="91">
        <f t="shared" si="2"/>
        <v>1.0681057795656706E-2</v>
      </c>
      <c r="U91" s="91">
        <f>R91/'סכום נכסי הקרן'!$C$42</f>
        <v>2.651187716363225E-3</v>
      </c>
    </row>
    <row r="92" spans="2:21">
      <c r="B92" s="86" t="s">
        <v>501</v>
      </c>
      <c r="C92" s="87" t="s">
        <v>502</v>
      </c>
      <c r="D92" s="88" t="s">
        <v>120</v>
      </c>
      <c r="E92" s="88" t="s">
        <v>28</v>
      </c>
      <c r="F92" s="87" t="s">
        <v>390</v>
      </c>
      <c r="G92" s="88" t="s">
        <v>330</v>
      </c>
      <c r="H92" s="87" t="s">
        <v>482</v>
      </c>
      <c r="I92" s="87" t="s">
        <v>326</v>
      </c>
      <c r="J92" s="101"/>
      <c r="K92" s="90">
        <v>5.749999999999889</v>
      </c>
      <c r="L92" s="88" t="s">
        <v>133</v>
      </c>
      <c r="M92" s="89">
        <v>1.8700000000000001E-2</v>
      </c>
      <c r="N92" s="89">
        <v>4.0400000000075903E-2</v>
      </c>
      <c r="O92" s="90">
        <v>237990.11829700004</v>
      </c>
      <c r="P92" s="102">
        <v>95.22</v>
      </c>
      <c r="Q92" s="90"/>
      <c r="R92" s="90">
        <v>226.61419078200001</v>
      </c>
      <c r="S92" s="91">
        <v>4.2563227939126339E-4</v>
      </c>
      <c r="T92" s="91">
        <f t="shared" si="2"/>
        <v>5.5160652556734257E-3</v>
      </c>
      <c r="U92" s="91">
        <f>R92/'סכום נכסי הקרן'!$C$42</f>
        <v>1.3691644337367073E-3</v>
      </c>
    </row>
    <row r="93" spans="2:21">
      <c r="B93" s="86" t="s">
        <v>503</v>
      </c>
      <c r="C93" s="87" t="s">
        <v>504</v>
      </c>
      <c r="D93" s="88" t="s">
        <v>120</v>
      </c>
      <c r="E93" s="88" t="s">
        <v>28</v>
      </c>
      <c r="F93" s="87" t="s">
        <v>505</v>
      </c>
      <c r="G93" s="88" t="s">
        <v>313</v>
      </c>
      <c r="H93" s="87" t="s">
        <v>486</v>
      </c>
      <c r="I93" s="87" t="s">
        <v>131</v>
      </c>
      <c r="J93" s="101"/>
      <c r="K93" s="90">
        <v>4.3900000000000059</v>
      </c>
      <c r="L93" s="88" t="s">
        <v>133</v>
      </c>
      <c r="M93" s="89">
        <v>1.09E-2</v>
      </c>
      <c r="N93" s="89">
        <v>3.6999999999936757E-2</v>
      </c>
      <c r="O93" s="90">
        <v>4.5850600000000012</v>
      </c>
      <c r="P93" s="102">
        <v>4827766</v>
      </c>
      <c r="Q93" s="90"/>
      <c r="R93" s="90">
        <v>221.35598897200003</v>
      </c>
      <c r="S93" s="91">
        <v>2.5249518145272322E-4</v>
      </c>
      <c r="T93" s="91">
        <f t="shared" si="2"/>
        <v>5.3880742229346062E-3</v>
      </c>
      <c r="U93" s="91">
        <f>R93/'סכום נכסי הקרן'!$C$42</f>
        <v>1.3373952718902296E-3</v>
      </c>
    </row>
    <row r="94" spans="2:21">
      <c r="B94" s="86" t="s">
        <v>506</v>
      </c>
      <c r="C94" s="87" t="s">
        <v>507</v>
      </c>
      <c r="D94" s="88" t="s">
        <v>120</v>
      </c>
      <c r="E94" s="88" t="s">
        <v>28</v>
      </c>
      <c r="F94" s="87" t="s">
        <v>505</v>
      </c>
      <c r="G94" s="88" t="s">
        <v>313</v>
      </c>
      <c r="H94" s="87" t="s">
        <v>486</v>
      </c>
      <c r="I94" s="87" t="s">
        <v>131</v>
      </c>
      <c r="J94" s="101"/>
      <c r="K94" s="90">
        <v>5.0299999999999212</v>
      </c>
      <c r="L94" s="88" t="s">
        <v>133</v>
      </c>
      <c r="M94" s="89">
        <v>2.9900000000000003E-2</v>
      </c>
      <c r="N94" s="89">
        <v>3.4000000000061682E-2</v>
      </c>
      <c r="O94" s="90">
        <v>3.7627400000000004</v>
      </c>
      <c r="P94" s="102">
        <v>5169986</v>
      </c>
      <c r="Q94" s="90"/>
      <c r="R94" s="90">
        <v>194.53311205200004</v>
      </c>
      <c r="S94" s="91">
        <v>2.3517125000000003E-4</v>
      </c>
      <c r="T94" s="91">
        <f t="shared" si="2"/>
        <v>4.7351727478546577E-3</v>
      </c>
      <c r="U94" s="91">
        <f>R94/'סכום נכסי הקרן'!$C$42</f>
        <v>1.1753360073638959E-3</v>
      </c>
    </row>
    <row r="95" spans="2:21">
      <c r="B95" s="86" t="s">
        <v>508</v>
      </c>
      <c r="C95" s="87" t="s">
        <v>509</v>
      </c>
      <c r="D95" s="88" t="s">
        <v>120</v>
      </c>
      <c r="E95" s="88" t="s">
        <v>28</v>
      </c>
      <c r="F95" s="87" t="s">
        <v>505</v>
      </c>
      <c r="G95" s="88" t="s">
        <v>313</v>
      </c>
      <c r="H95" s="87" t="s">
        <v>486</v>
      </c>
      <c r="I95" s="87" t="s">
        <v>131</v>
      </c>
      <c r="J95" s="101"/>
      <c r="K95" s="90">
        <v>2.6700000000001078</v>
      </c>
      <c r="L95" s="88" t="s">
        <v>133</v>
      </c>
      <c r="M95" s="89">
        <v>2.3199999999999998E-2</v>
      </c>
      <c r="N95" s="89">
        <v>3.5900000000463159E-2</v>
      </c>
      <c r="O95" s="90">
        <v>0.54141800000000007</v>
      </c>
      <c r="P95" s="102">
        <v>5423550</v>
      </c>
      <c r="Q95" s="90"/>
      <c r="R95" s="90">
        <v>29.364056896000001</v>
      </c>
      <c r="S95" s="91">
        <v>9.0236333333333342E-5</v>
      </c>
      <c r="T95" s="91">
        <f t="shared" si="2"/>
        <v>7.1475688901345214E-4</v>
      </c>
      <c r="U95" s="91">
        <f>R95/'סכום נכסי הקרן'!$C$42</f>
        <v>1.7741264213634464E-4</v>
      </c>
    </row>
    <row r="96" spans="2:21">
      <c r="B96" s="86" t="s">
        <v>510</v>
      </c>
      <c r="C96" s="87" t="s">
        <v>511</v>
      </c>
      <c r="D96" s="88" t="s">
        <v>120</v>
      </c>
      <c r="E96" s="88" t="s">
        <v>28</v>
      </c>
      <c r="F96" s="87" t="s">
        <v>512</v>
      </c>
      <c r="G96" s="88" t="s">
        <v>313</v>
      </c>
      <c r="H96" s="87" t="s">
        <v>486</v>
      </c>
      <c r="I96" s="87" t="s">
        <v>131</v>
      </c>
      <c r="J96" s="101"/>
      <c r="K96" s="90">
        <v>2.0400000000000049</v>
      </c>
      <c r="L96" s="88" t="s">
        <v>133</v>
      </c>
      <c r="M96" s="89">
        <v>1.46E-2</v>
      </c>
      <c r="N96" s="89">
        <v>3.4600000000066286E-2</v>
      </c>
      <c r="O96" s="90">
        <v>4.8727590000000012</v>
      </c>
      <c r="P96" s="102">
        <v>5387000</v>
      </c>
      <c r="Q96" s="90"/>
      <c r="R96" s="90">
        <v>262.49554493100004</v>
      </c>
      <c r="S96" s="91">
        <v>1.8295944880411524E-4</v>
      </c>
      <c r="T96" s="91">
        <f t="shared" si="2"/>
        <v>6.3894610931751151E-3</v>
      </c>
      <c r="U96" s="91">
        <f>R96/'סכום נכסי הקרן'!$C$42</f>
        <v>1.5859534784368333E-3</v>
      </c>
    </row>
    <row r="97" spans="2:21">
      <c r="B97" s="86" t="s">
        <v>513</v>
      </c>
      <c r="C97" s="87" t="s">
        <v>514</v>
      </c>
      <c r="D97" s="88" t="s">
        <v>120</v>
      </c>
      <c r="E97" s="88" t="s">
        <v>28</v>
      </c>
      <c r="F97" s="87" t="s">
        <v>512</v>
      </c>
      <c r="G97" s="88" t="s">
        <v>313</v>
      </c>
      <c r="H97" s="87" t="s">
        <v>486</v>
      </c>
      <c r="I97" s="87" t="s">
        <v>131</v>
      </c>
      <c r="J97" s="101"/>
      <c r="K97" s="90">
        <v>2.6800000000000277</v>
      </c>
      <c r="L97" s="88" t="s">
        <v>133</v>
      </c>
      <c r="M97" s="89">
        <v>2.4199999999999999E-2</v>
      </c>
      <c r="N97" s="89">
        <v>3.7999999999979175E-2</v>
      </c>
      <c r="O97" s="90">
        <v>5.3292260000000011</v>
      </c>
      <c r="P97" s="102">
        <v>5405050</v>
      </c>
      <c r="Q97" s="90"/>
      <c r="R97" s="90">
        <v>288.04736597700003</v>
      </c>
      <c r="S97" s="91">
        <v>1.7597497028133671E-4</v>
      </c>
      <c r="T97" s="91">
        <f t="shared" si="2"/>
        <v>7.0114235210559589E-3</v>
      </c>
      <c r="U97" s="91">
        <f>R97/'סכום נכסי הקרן'!$C$42</f>
        <v>1.7403332393541144E-3</v>
      </c>
    </row>
    <row r="98" spans="2:21">
      <c r="B98" s="86" t="s">
        <v>515</v>
      </c>
      <c r="C98" s="87" t="s">
        <v>516</v>
      </c>
      <c r="D98" s="88" t="s">
        <v>120</v>
      </c>
      <c r="E98" s="88" t="s">
        <v>28</v>
      </c>
      <c r="F98" s="87" t="s">
        <v>512</v>
      </c>
      <c r="G98" s="88" t="s">
        <v>313</v>
      </c>
      <c r="H98" s="87" t="s">
        <v>486</v>
      </c>
      <c r="I98" s="87" t="s">
        <v>131</v>
      </c>
      <c r="J98" s="101"/>
      <c r="K98" s="90">
        <v>4.0699999999999275</v>
      </c>
      <c r="L98" s="88" t="s">
        <v>133</v>
      </c>
      <c r="M98" s="89">
        <v>2E-3</v>
      </c>
      <c r="N98" s="89">
        <v>3.6999999999920243E-2</v>
      </c>
      <c r="O98" s="90">
        <v>3.1816779999999998</v>
      </c>
      <c r="P98" s="102">
        <v>4728999</v>
      </c>
      <c r="Q98" s="90"/>
      <c r="R98" s="90">
        <v>150.46154182600003</v>
      </c>
      <c r="S98" s="91">
        <v>2.7758488919909266E-4</v>
      </c>
      <c r="T98" s="91">
        <f t="shared" si="2"/>
        <v>3.6624170812844616E-3</v>
      </c>
      <c r="U98" s="91">
        <f>R98/'סכום נכסי הקרן'!$C$42</f>
        <v>9.0906306883280306E-4</v>
      </c>
    </row>
    <row r="99" spans="2:21">
      <c r="B99" s="86" t="s">
        <v>517</v>
      </c>
      <c r="C99" s="87" t="s">
        <v>518</v>
      </c>
      <c r="D99" s="88" t="s">
        <v>120</v>
      </c>
      <c r="E99" s="88" t="s">
        <v>28</v>
      </c>
      <c r="F99" s="87" t="s">
        <v>512</v>
      </c>
      <c r="G99" s="88" t="s">
        <v>313</v>
      </c>
      <c r="H99" s="87" t="s">
        <v>486</v>
      </c>
      <c r="I99" s="87" t="s">
        <v>131</v>
      </c>
      <c r="J99" s="101"/>
      <c r="K99" s="90">
        <v>4.7300000000000058</v>
      </c>
      <c r="L99" s="88" t="s">
        <v>133</v>
      </c>
      <c r="M99" s="89">
        <v>3.1699999999999999E-2</v>
      </c>
      <c r="N99" s="89">
        <v>3.5100000000020844E-2</v>
      </c>
      <c r="O99" s="90">
        <v>4.3177490000000009</v>
      </c>
      <c r="P99" s="102">
        <v>5221114</v>
      </c>
      <c r="Q99" s="90"/>
      <c r="R99" s="90">
        <v>225.43462670300005</v>
      </c>
      <c r="S99" s="91">
        <v>2.5563937240970995E-4</v>
      </c>
      <c r="T99" s="91">
        <f t="shared" si="2"/>
        <v>5.4873532301353981E-3</v>
      </c>
      <c r="U99" s="91">
        <f>R99/'סכום נכסי הקרן'!$C$42</f>
        <v>1.3620377080064826E-3</v>
      </c>
    </row>
    <row r="100" spans="2:21">
      <c r="B100" s="86" t="s">
        <v>519</v>
      </c>
      <c r="C100" s="87" t="s">
        <v>520</v>
      </c>
      <c r="D100" s="88" t="s">
        <v>120</v>
      </c>
      <c r="E100" s="88" t="s">
        <v>28</v>
      </c>
      <c r="F100" s="87" t="s">
        <v>521</v>
      </c>
      <c r="G100" s="88" t="s">
        <v>405</v>
      </c>
      <c r="H100" s="87" t="s">
        <v>482</v>
      </c>
      <c r="I100" s="87" t="s">
        <v>326</v>
      </c>
      <c r="J100" s="101"/>
      <c r="K100" s="90">
        <v>0.65999999999992798</v>
      </c>
      <c r="L100" s="88" t="s">
        <v>133</v>
      </c>
      <c r="M100" s="89">
        <v>3.85E-2</v>
      </c>
      <c r="N100" s="89">
        <v>2.4899999999917658E-2</v>
      </c>
      <c r="O100" s="90">
        <v>65149.002838000015</v>
      </c>
      <c r="P100" s="102">
        <v>117.44</v>
      </c>
      <c r="Q100" s="90"/>
      <c r="R100" s="90">
        <v>76.510992187000014</v>
      </c>
      <c r="S100" s="91">
        <v>2.6059601135200005E-4</v>
      </c>
      <c r="T100" s="91">
        <f t="shared" si="2"/>
        <v>1.8623706848341572E-3</v>
      </c>
      <c r="U100" s="91">
        <f>R100/'סכום נכסי הקרן'!$C$42</f>
        <v>4.6226641381484174E-4</v>
      </c>
    </row>
    <row r="101" spans="2:21">
      <c r="B101" s="86" t="s">
        <v>522</v>
      </c>
      <c r="C101" s="87" t="s">
        <v>523</v>
      </c>
      <c r="D101" s="88" t="s">
        <v>120</v>
      </c>
      <c r="E101" s="88" t="s">
        <v>28</v>
      </c>
      <c r="F101" s="87" t="s">
        <v>408</v>
      </c>
      <c r="G101" s="88" t="s">
        <v>330</v>
      </c>
      <c r="H101" s="87" t="s">
        <v>486</v>
      </c>
      <c r="I101" s="87" t="s">
        <v>131</v>
      </c>
      <c r="J101" s="101"/>
      <c r="K101" s="90">
        <v>4.1299999999999546</v>
      </c>
      <c r="L101" s="88" t="s">
        <v>133</v>
      </c>
      <c r="M101" s="89">
        <v>2.4E-2</v>
      </c>
      <c r="N101" s="89">
        <v>3.1399999999992795E-2</v>
      </c>
      <c r="O101" s="90">
        <v>202658.20405200002</v>
      </c>
      <c r="P101" s="102">
        <v>109.47</v>
      </c>
      <c r="Q101" s="90"/>
      <c r="R101" s="90">
        <v>221.84993259400002</v>
      </c>
      <c r="S101" s="91">
        <v>1.8803810802228674E-4</v>
      </c>
      <c r="T101" s="91">
        <f t="shared" si="2"/>
        <v>5.4000974119598547E-3</v>
      </c>
      <c r="U101" s="91">
        <f>R101/'סכום נכסי הקרן'!$C$42</f>
        <v>1.3403795953219606E-3</v>
      </c>
    </row>
    <row r="102" spans="2:21">
      <c r="B102" s="86" t="s">
        <v>524</v>
      </c>
      <c r="C102" s="87" t="s">
        <v>525</v>
      </c>
      <c r="D102" s="88" t="s">
        <v>120</v>
      </c>
      <c r="E102" s="88" t="s">
        <v>28</v>
      </c>
      <c r="F102" s="87" t="s">
        <v>408</v>
      </c>
      <c r="G102" s="88" t="s">
        <v>330</v>
      </c>
      <c r="H102" s="87" t="s">
        <v>486</v>
      </c>
      <c r="I102" s="87" t="s">
        <v>131</v>
      </c>
      <c r="J102" s="101"/>
      <c r="K102" s="90">
        <v>0.25000000000140304</v>
      </c>
      <c r="L102" s="88" t="s">
        <v>133</v>
      </c>
      <c r="M102" s="89">
        <v>3.4799999999999998E-2</v>
      </c>
      <c r="N102" s="89">
        <v>4.1500000004151757E-2</v>
      </c>
      <c r="O102" s="90">
        <v>1187.8921570000002</v>
      </c>
      <c r="P102" s="102">
        <v>111.52</v>
      </c>
      <c r="Q102" s="90"/>
      <c r="R102" s="90">
        <v>1.3247374030000003</v>
      </c>
      <c r="S102" s="91">
        <v>9.1226296720791956E-6</v>
      </c>
      <c r="T102" s="91">
        <f t="shared" si="2"/>
        <v>3.2245720960206385E-5</v>
      </c>
      <c r="U102" s="91">
        <f>R102/'סכום נכסי הקרן'!$C$42</f>
        <v>8.0038382855430635E-6</v>
      </c>
    </row>
    <row r="103" spans="2:21">
      <c r="B103" s="86" t="s">
        <v>526</v>
      </c>
      <c r="C103" s="87" t="s">
        <v>527</v>
      </c>
      <c r="D103" s="88" t="s">
        <v>120</v>
      </c>
      <c r="E103" s="88" t="s">
        <v>28</v>
      </c>
      <c r="F103" s="87" t="s">
        <v>408</v>
      </c>
      <c r="G103" s="88" t="s">
        <v>330</v>
      </c>
      <c r="H103" s="87" t="s">
        <v>486</v>
      </c>
      <c r="I103" s="87" t="s">
        <v>131</v>
      </c>
      <c r="J103" s="101"/>
      <c r="K103" s="90">
        <v>6.2800000000000606</v>
      </c>
      <c r="L103" s="88" t="s">
        <v>133</v>
      </c>
      <c r="M103" s="89">
        <v>1.4999999999999999E-2</v>
      </c>
      <c r="N103" s="89">
        <v>3.3100000000008463E-2</v>
      </c>
      <c r="O103" s="90">
        <v>122101.13472700001</v>
      </c>
      <c r="P103" s="102">
        <v>95.95</v>
      </c>
      <c r="Q103" s="90">
        <v>0.98384309700000017</v>
      </c>
      <c r="R103" s="90">
        <v>118.13988199000001</v>
      </c>
      <c r="S103" s="91">
        <v>4.6643382651726157E-4</v>
      </c>
      <c r="T103" s="91">
        <f t="shared" si="2"/>
        <v>2.8756685364920214E-3</v>
      </c>
      <c r="U103" s="91">
        <f>R103/'סכום נכסי הקרן'!$C$42</f>
        <v>7.1378109229780788E-4</v>
      </c>
    </row>
    <row r="104" spans="2:21">
      <c r="B104" s="86" t="s">
        <v>528</v>
      </c>
      <c r="C104" s="87" t="s">
        <v>529</v>
      </c>
      <c r="D104" s="88" t="s">
        <v>120</v>
      </c>
      <c r="E104" s="88" t="s">
        <v>28</v>
      </c>
      <c r="F104" s="87" t="s">
        <v>530</v>
      </c>
      <c r="G104" s="88" t="s">
        <v>405</v>
      </c>
      <c r="H104" s="87" t="s">
        <v>486</v>
      </c>
      <c r="I104" s="87" t="s">
        <v>131</v>
      </c>
      <c r="J104" s="101"/>
      <c r="K104" s="90">
        <v>1.7999999999999761</v>
      </c>
      <c r="L104" s="88" t="s">
        <v>133</v>
      </c>
      <c r="M104" s="89">
        <v>2.4799999999999999E-2</v>
      </c>
      <c r="N104" s="89">
        <v>2.8599999999961247E-2</v>
      </c>
      <c r="O104" s="90">
        <v>83506.627299000014</v>
      </c>
      <c r="P104" s="102">
        <v>111.24</v>
      </c>
      <c r="Q104" s="90"/>
      <c r="R104" s="90">
        <v>92.892775876000016</v>
      </c>
      <c r="S104" s="91">
        <v>1.9718853915411195E-4</v>
      </c>
      <c r="T104" s="91">
        <f t="shared" si="2"/>
        <v>2.2611232409782628E-3</v>
      </c>
      <c r="U104" s="91">
        <f>R104/'סכום נכסי הקרן'!$C$42</f>
        <v>5.6124236722158885E-4</v>
      </c>
    </row>
    <row r="105" spans="2:21">
      <c r="B105" s="86" t="s">
        <v>531</v>
      </c>
      <c r="C105" s="87" t="s">
        <v>532</v>
      </c>
      <c r="D105" s="88" t="s">
        <v>120</v>
      </c>
      <c r="E105" s="88" t="s">
        <v>28</v>
      </c>
      <c r="F105" s="87" t="s">
        <v>533</v>
      </c>
      <c r="G105" s="88" t="s">
        <v>330</v>
      </c>
      <c r="H105" s="87" t="s">
        <v>482</v>
      </c>
      <c r="I105" s="87" t="s">
        <v>326</v>
      </c>
      <c r="J105" s="101"/>
      <c r="K105" s="90">
        <v>2.2400000000000366</v>
      </c>
      <c r="L105" s="88" t="s">
        <v>133</v>
      </c>
      <c r="M105" s="89">
        <v>1.3999999999999999E-2</v>
      </c>
      <c r="N105" s="89">
        <v>3.1600000000087447E-2</v>
      </c>
      <c r="O105" s="90">
        <v>118145.24636000002</v>
      </c>
      <c r="P105" s="102">
        <v>107.61</v>
      </c>
      <c r="Q105" s="90">
        <v>0.93782046000000019</v>
      </c>
      <c r="R105" s="90">
        <v>128.07391981800001</v>
      </c>
      <c r="S105" s="91">
        <v>1.3295661305424264E-4</v>
      </c>
      <c r="T105" s="91">
        <f t="shared" si="2"/>
        <v>3.1174751096924181E-3</v>
      </c>
      <c r="U105" s="91">
        <f>R105/'סכום נכסי הקרן'!$C$42</f>
        <v>7.7380086083285503E-4</v>
      </c>
    </row>
    <row r="106" spans="2:21">
      <c r="B106" s="86" t="s">
        <v>534</v>
      </c>
      <c r="C106" s="87" t="s">
        <v>535</v>
      </c>
      <c r="D106" s="88" t="s">
        <v>120</v>
      </c>
      <c r="E106" s="88" t="s">
        <v>28</v>
      </c>
      <c r="F106" s="87" t="s">
        <v>317</v>
      </c>
      <c r="G106" s="88" t="s">
        <v>313</v>
      </c>
      <c r="H106" s="87" t="s">
        <v>486</v>
      </c>
      <c r="I106" s="87" t="s">
        <v>131</v>
      </c>
      <c r="J106" s="101"/>
      <c r="K106" s="90">
        <v>2.6800000000000646</v>
      </c>
      <c r="L106" s="88" t="s">
        <v>133</v>
      </c>
      <c r="M106" s="89">
        <v>1.89E-2</v>
      </c>
      <c r="N106" s="89">
        <v>3.2700000000022232E-2</v>
      </c>
      <c r="O106" s="90">
        <v>2.1679360000000001</v>
      </c>
      <c r="P106" s="102">
        <v>5395000</v>
      </c>
      <c r="Q106" s="90"/>
      <c r="R106" s="90">
        <v>116.96014866200002</v>
      </c>
      <c r="S106" s="91">
        <v>2.7099200000000001E-4</v>
      </c>
      <c r="T106" s="91">
        <f t="shared" si="2"/>
        <v>2.8469523912273112E-3</v>
      </c>
      <c r="U106" s="91">
        <f>R106/'סכום נכסי הקרן'!$C$42</f>
        <v>7.0665334399388428E-4</v>
      </c>
    </row>
    <row r="107" spans="2:21">
      <c r="B107" s="86" t="s">
        <v>536</v>
      </c>
      <c r="C107" s="87" t="s">
        <v>537</v>
      </c>
      <c r="D107" s="88" t="s">
        <v>120</v>
      </c>
      <c r="E107" s="88" t="s">
        <v>28</v>
      </c>
      <c r="F107" s="87" t="s">
        <v>317</v>
      </c>
      <c r="G107" s="88" t="s">
        <v>313</v>
      </c>
      <c r="H107" s="87" t="s">
        <v>486</v>
      </c>
      <c r="I107" s="87" t="s">
        <v>131</v>
      </c>
      <c r="J107" s="101"/>
      <c r="K107" s="90">
        <v>4.3799999999999741</v>
      </c>
      <c r="L107" s="88" t="s">
        <v>133</v>
      </c>
      <c r="M107" s="89">
        <v>3.3099999999999997E-2</v>
      </c>
      <c r="N107" s="89">
        <v>3.5299999999914004E-2</v>
      </c>
      <c r="O107" s="90">
        <v>3.2836190000000003</v>
      </c>
      <c r="P107" s="102">
        <v>5170870</v>
      </c>
      <c r="Q107" s="90"/>
      <c r="R107" s="90">
        <v>169.79165718200002</v>
      </c>
      <c r="S107" s="91">
        <v>2.3405937700477584E-4</v>
      </c>
      <c r="T107" s="91">
        <f t="shared" ref="T107:T138" si="3">IFERROR(R107/$R$11,0)</f>
        <v>4.1329356191370358E-3</v>
      </c>
      <c r="U107" s="91">
        <f>R107/'סכום נכסי הקרן'!$C$42</f>
        <v>1.0258523411821373E-3</v>
      </c>
    </row>
    <row r="108" spans="2:21">
      <c r="B108" s="86" t="s">
        <v>538</v>
      </c>
      <c r="C108" s="87" t="s">
        <v>539</v>
      </c>
      <c r="D108" s="88" t="s">
        <v>120</v>
      </c>
      <c r="E108" s="88" t="s">
        <v>28</v>
      </c>
      <c r="F108" s="87" t="s">
        <v>317</v>
      </c>
      <c r="G108" s="88" t="s">
        <v>313</v>
      </c>
      <c r="H108" s="87" t="s">
        <v>486</v>
      </c>
      <c r="I108" s="87" t="s">
        <v>131</v>
      </c>
      <c r="J108" s="101"/>
      <c r="K108" s="90">
        <v>5.9999999999998083E-2</v>
      </c>
      <c r="L108" s="88" t="s">
        <v>133</v>
      </c>
      <c r="M108" s="89">
        <v>1.8200000000000001E-2</v>
      </c>
      <c r="N108" s="89">
        <v>8.7999999999934742E-2</v>
      </c>
      <c r="O108" s="90">
        <v>2.1815280000000006</v>
      </c>
      <c r="P108" s="102">
        <v>5620000</v>
      </c>
      <c r="Q108" s="90"/>
      <c r="R108" s="90">
        <v>122.60189389100002</v>
      </c>
      <c r="S108" s="91">
        <v>1.5350981633945539E-4</v>
      </c>
      <c r="T108" s="91">
        <f t="shared" si="3"/>
        <v>2.9842793376628298E-3</v>
      </c>
      <c r="U108" s="91">
        <f>R108/'סכום נכסי הקרן'!$C$42</f>
        <v>7.4073981000510327E-4</v>
      </c>
    </row>
    <row r="109" spans="2:21">
      <c r="B109" s="86" t="s">
        <v>540</v>
      </c>
      <c r="C109" s="87" t="s">
        <v>541</v>
      </c>
      <c r="D109" s="88" t="s">
        <v>120</v>
      </c>
      <c r="E109" s="88" t="s">
        <v>28</v>
      </c>
      <c r="F109" s="87" t="s">
        <v>317</v>
      </c>
      <c r="G109" s="88" t="s">
        <v>313</v>
      </c>
      <c r="H109" s="87" t="s">
        <v>486</v>
      </c>
      <c r="I109" s="87" t="s">
        <v>131</v>
      </c>
      <c r="J109" s="101"/>
      <c r="K109" s="90">
        <v>1.2200000000000204</v>
      </c>
      <c r="L109" s="88" t="s">
        <v>133</v>
      </c>
      <c r="M109" s="89">
        <v>1.89E-2</v>
      </c>
      <c r="N109" s="89">
        <v>3.5699999999958626E-2</v>
      </c>
      <c r="O109" s="90">
        <v>3.502225000000001</v>
      </c>
      <c r="P109" s="102">
        <v>5452500</v>
      </c>
      <c r="Q109" s="90"/>
      <c r="R109" s="90">
        <v>190.95881714700002</v>
      </c>
      <c r="S109" s="91">
        <v>1.6066726305165617E-4</v>
      </c>
      <c r="T109" s="91">
        <f t="shared" si="3"/>
        <v>4.6481700589631764E-3</v>
      </c>
      <c r="U109" s="91">
        <f>R109/'סכום נכסי הקרן'!$C$42</f>
        <v>1.1537407249028776E-3</v>
      </c>
    </row>
    <row r="110" spans="2:21">
      <c r="B110" s="86" t="s">
        <v>542</v>
      </c>
      <c r="C110" s="87" t="s">
        <v>543</v>
      </c>
      <c r="D110" s="88" t="s">
        <v>120</v>
      </c>
      <c r="E110" s="88" t="s">
        <v>28</v>
      </c>
      <c r="F110" s="87" t="s">
        <v>544</v>
      </c>
      <c r="G110" s="88" t="s">
        <v>330</v>
      </c>
      <c r="H110" s="87" t="s">
        <v>486</v>
      </c>
      <c r="I110" s="87" t="s">
        <v>131</v>
      </c>
      <c r="J110" s="101"/>
      <c r="K110" s="90">
        <v>0.78000000000021252</v>
      </c>
      <c r="L110" s="88" t="s">
        <v>133</v>
      </c>
      <c r="M110" s="89">
        <v>2.75E-2</v>
      </c>
      <c r="N110" s="89">
        <v>3.1700000000171369E-2</v>
      </c>
      <c r="O110" s="90">
        <v>18611.733242000002</v>
      </c>
      <c r="P110" s="102">
        <v>112.87</v>
      </c>
      <c r="Q110" s="90"/>
      <c r="R110" s="90">
        <v>21.007064192000005</v>
      </c>
      <c r="S110" s="91">
        <v>6.7316140651170971E-5</v>
      </c>
      <c r="T110" s="91">
        <f t="shared" si="3"/>
        <v>5.1133751383056214E-4</v>
      </c>
      <c r="U110" s="91">
        <f>R110/'סכום נכסי הקרן'!$C$42</f>
        <v>1.2692111226423217E-4</v>
      </c>
    </row>
    <row r="111" spans="2:21">
      <c r="B111" s="86" t="s">
        <v>545</v>
      </c>
      <c r="C111" s="87" t="s">
        <v>546</v>
      </c>
      <c r="D111" s="88" t="s">
        <v>120</v>
      </c>
      <c r="E111" s="88" t="s">
        <v>28</v>
      </c>
      <c r="F111" s="87" t="s">
        <v>544</v>
      </c>
      <c r="G111" s="88" t="s">
        <v>330</v>
      </c>
      <c r="H111" s="87" t="s">
        <v>486</v>
      </c>
      <c r="I111" s="87" t="s">
        <v>131</v>
      </c>
      <c r="J111" s="101"/>
      <c r="K111" s="90">
        <v>3.839999999994943</v>
      </c>
      <c r="L111" s="88" t="s">
        <v>133</v>
      </c>
      <c r="M111" s="89">
        <v>1.9599999999999999E-2</v>
      </c>
      <c r="N111" s="89">
        <v>3.1199999999954754E-2</v>
      </c>
      <c r="O111" s="90">
        <v>138877.197656</v>
      </c>
      <c r="P111" s="102">
        <v>108.21</v>
      </c>
      <c r="Q111" s="90"/>
      <c r="R111" s="90">
        <v>150.27902633900001</v>
      </c>
      <c r="S111" s="91">
        <v>1.3213292781774538E-4</v>
      </c>
      <c r="T111" s="91">
        <f t="shared" si="3"/>
        <v>3.6579744321591401E-3</v>
      </c>
      <c r="U111" s="91">
        <f>R111/'סכום נכסי הקרן'!$C$42</f>
        <v>9.0796034127393205E-4</v>
      </c>
    </row>
    <row r="112" spans="2:21">
      <c r="B112" s="86" t="s">
        <v>547</v>
      </c>
      <c r="C112" s="87" t="s">
        <v>548</v>
      </c>
      <c r="D112" s="88" t="s">
        <v>120</v>
      </c>
      <c r="E112" s="88" t="s">
        <v>28</v>
      </c>
      <c r="F112" s="87" t="s">
        <v>544</v>
      </c>
      <c r="G112" s="88" t="s">
        <v>330</v>
      </c>
      <c r="H112" s="87" t="s">
        <v>486</v>
      </c>
      <c r="I112" s="87" t="s">
        <v>131</v>
      </c>
      <c r="J112" s="101"/>
      <c r="K112" s="90">
        <v>6.0699999999895917</v>
      </c>
      <c r="L112" s="88" t="s">
        <v>133</v>
      </c>
      <c r="M112" s="89">
        <v>1.5800000000000002E-2</v>
      </c>
      <c r="N112" s="89">
        <v>3.2799999999957613E-2</v>
      </c>
      <c r="O112" s="90">
        <v>318793.78853500006</v>
      </c>
      <c r="P112" s="102">
        <v>100.66</v>
      </c>
      <c r="Q112" s="90"/>
      <c r="R112" s="90">
        <v>320.89782566200006</v>
      </c>
      <c r="S112" s="91">
        <v>2.6849188536273385E-4</v>
      </c>
      <c r="T112" s="91">
        <f t="shared" si="3"/>
        <v>7.8110436978684802E-3</v>
      </c>
      <c r="U112" s="91">
        <f>R112/'סכום נכסי הקרן'!$C$42</f>
        <v>1.9388101347214992E-3</v>
      </c>
    </row>
    <row r="113" spans="2:21">
      <c r="B113" s="86" t="s">
        <v>549</v>
      </c>
      <c r="C113" s="87" t="s">
        <v>550</v>
      </c>
      <c r="D113" s="88" t="s">
        <v>120</v>
      </c>
      <c r="E113" s="88" t="s">
        <v>28</v>
      </c>
      <c r="F113" s="87" t="s">
        <v>551</v>
      </c>
      <c r="G113" s="88" t="s">
        <v>405</v>
      </c>
      <c r="H113" s="87" t="s">
        <v>486</v>
      </c>
      <c r="I113" s="87" t="s">
        <v>131</v>
      </c>
      <c r="J113" s="101"/>
      <c r="K113" s="90">
        <v>2.9800000000285736</v>
      </c>
      <c r="L113" s="88" t="s">
        <v>133</v>
      </c>
      <c r="M113" s="89">
        <v>2.2499999999999999E-2</v>
      </c>
      <c r="N113" s="89">
        <v>2.4800000000185129E-2</v>
      </c>
      <c r="O113" s="90">
        <v>43951.667991000002</v>
      </c>
      <c r="P113" s="102">
        <v>113.07</v>
      </c>
      <c r="Q113" s="90"/>
      <c r="R113" s="90">
        <v>49.696149121000012</v>
      </c>
      <c r="S113" s="91">
        <v>1.0743078610429286E-4</v>
      </c>
      <c r="T113" s="91">
        <f t="shared" si="3"/>
        <v>1.2096647635399874E-3</v>
      </c>
      <c r="U113" s="91">
        <f>R113/'סכום נכסי הקרן'!$C$42</f>
        <v>3.0025568846923928E-4</v>
      </c>
    </row>
    <row r="114" spans="2:21">
      <c r="B114" s="86" t="s">
        <v>552</v>
      </c>
      <c r="C114" s="87" t="s">
        <v>553</v>
      </c>
      <c r="D114" s="88" t="s">
        <v>120</v>
      </c>
      <c r="E114" s="88" t="s">
        <v>28</v>
      </c>
      <c r="F114" s="87" t="s">
        <v>463</v>
      </c>
      <c r="G114" s="88" t="s">
        <v>330</v>
      </c>
      <c r="H114" s="87" t="s">
        <v>482</v>
      </c>
      <c r="I114" s="87" t="s">
        <v>326</v>
      </c>
      <c r="J114" s="101"/>
      <c r="K114" s="90">
        <v>2.1699999999976232</v>
      </c>
      <c r="L114" s="88" t="s">
        <v>133</v>
      </c>
      <c r="M114" s="89">
        <v>2.1499999999999998E-2</v>
      </c>
      <c r="N114" s="89">
        <v>3.4799999999961764E-2</v>
      </c>
      <c r="O114" s="90">
        <v>350164.18585500005</v>
      </c>
      <c r="P114" s="102">
        <v>110.54</v>
      </c>
      <c r="Q114" s="90"/>
      <c r="R114" s="90">
        <v>387.07148977600002</v>
      </c>
      <c r="S114" s="91">
        <v>1.7853685243689492E-4</v>
      </c>
      <c r="T114" s="91">
        <f t="shared" si="3"/>
        <v>9.4217912340233603E-3</v>
      </c>
      <c r="U114" s="91">
        <f>R114/'סכום נכסי הקרן'!$C$42</f>
        <v>2.3386201688693005E-3</v>
      </c>
    </row>
    <row r="115" spans="2:21">
      <c r="B115" s="86" t="s">
        <v>554</v>
      </c>
      <c r="C115" s="87" t="s">
        <v>555</v>
      </c>
      <c r="D115" s="88" t="s">
        <v>120</v>
      </c>
      <c r="E115" s="88" t="s">
        <v>28</v>
      </c>
      <c r="F115" s="87" t="s">
        <v>463</v>
      </c>
      <c r="G115" s="88" t="s">
        <v>330</v>
      </c>
      <c r="H115" s="87" t="s">
        <v>482</v>
      </c>
      <c r="I115" s="87" t="s">
        <v>326</v>
      </c>
      <c r="J115" s="101"/>
      <c r="K115" s="90">
        <v>7.1899999999895128</v>
      </c>
      <c r="L115" s="88" t="s">
        <v>133</v>
      </c>
      <c r="M115" s="89">
        <v>1.15E-2</v>
      </c>
      <c r="N115" s="89">
        <v>3.7699999999954777E-2</v>
      </c>
      <c r="O115" s="90">
        <v>224505.83098100004</v>
      </c>
      <c r="P115" s="102">
        <v>92.59</v>
      </c>
      <c r="Q115" s="90"/>
      <c r="R115" s="90">
        <v>207.86993892200002</v>
      </c>
      <c r="S115" s="91">
        <v>4.8830872137724723E-4</v>
      </c>
      <c r="T115" s="91">
        <f t="shared" si="3"/>
        <v>5.0598073484711265E-3</v>
      </c>
      <c r="U115" s="91">
        <f>R115/'סכום נכסי הקרן'!$C$42</f>
        <v>1.2559148490785094E-3</v>
      </c>
    </row>
    <row r="116" spans="2:21">
      <c r="B116" s="86" t="s">
        <v>556</v>
      </c>
      <c r="C116" s="87" t="s">
        <v>557</v>
      </c>
      <c r="D116" s="88" t="s">
        <v>120</v>
      </c>
      <c r="E116" s="88" t="s">
        <v>28</v>
      </c>
      <c r="F116" s="87" t="s">
        <v>558</v>
      </c>
      <c r="G116" s="88" t="s">
        <v>129</v>
      </c>
      <c r="H116" s="87" t="s">
        <v>559</v>
      </c>
      <c r="I116" s="87" t="s">
        <v>326</v>
      </c>
      <c r="J116" s="101"/>
      <c r="K116" s="90">
        <v>1.6300000000321098</v>
      </c>
      <c r="L116" s="88" t="s">
        <v>133</v>
      </c>
      <c r="M116" s="89">
        <v>1.8500000000000003E-2</v>
      </c>
      <c r="N116" s="89">
        <v>3.9900000000695712E-2</v>
      </c>
      <c r="O116" s="90">
        <v>21078.235133000002</v>
      </c>
      <c r="P116" s="102">
        <v>106.38</v>
      </c>
      <c r="Q116" s="90"/>
      <c r="R116" s="90">
        <v>22.423026856000003</v>
      </c>
      <c r="S116" s="91">
        <v>2.7206839957408593E-5</v>
      </c>
      <c r="T116" s="91">
        <f t="shared" si="3"/>
        <v>5.4580376868983886E-4</v>
      </c>
      <c r="U116" s="91">
        <f>R116/'סכום נכסי הקרן'!$C$42</f>
        <v>1.3547611807546519E-4</v>
      </c>
    </row>
    <row r="117" spans="2:21">
      <c r="B117" s="86" t="s">
        <v>560</v>
      </c>
      <c r="C117" s="87" t="s">
        <v>561</v>
      </c>
      <c r="D117" s="88" t="s">
        <v>120</v>
      </c>
      <c r="E117" s="88" t="s">
        <v>28</v>
      </c>
      <c r="F117" s="87" t="s">
        <v>558</v>
      </c>
      <c r="G117" s="88" t="s">
        <v>129</v>
      </c>
      <c r="H117" s="87" t="s">
        <v>559</v>
      </c>
      <c r="I117" s="87" t="s">
        <v>326</v>
      </c>
      <c r="J117" s="101"/>
      <c r="K117" s="90">
        <v>2.2499999999982019</v>
      </c>
      <c r="L117" s="88" t="s">
        <v>133</v>
      </c>
      <c r="M117" s="89">
        <v>3.2000000000000001E-2</v>
      </c>
      <c r="N117" s="89">
        <v>4.2999999999971228E-2</v>
      </c>
      <c r="O117" s="90">
        <v>274330.57252200006</v>
      </c>
      <c r="P117" s="102">
        <v>101.36</v>
      </c>
      <c r="Q117" s="90"/>
      <c r="R117" s="90">
        <v>278.06146896600001</v>
      </c>
      <c r="S117" s="91">
        <v>4.7487875759734329E-4</v>
      </c>
      <c r="T117" s="91">
        <f t="shared" si="3"/>
        <v>6.7683546322143979E-3</v>
      </c>
      <c r="U117" s="91">
        <f>R117/'סכום נכסי הקרן'!$C$42</f>
        <v>1.6800001464474502E-3</v>
      </c>
    </row>
    <row r="118" spans="2:21">
      <c r="B118" s="86" t="s">
        <v>562</v>
      </c>
      <c r="C118" s="87" t="s">
        <v>563</v>
      </c>
      <c r="D118" s="88" t="s">
        <v>120</v>
      </c>
      <c r="E118" s="88" t="s">
        <v>28</v>
      </c>
      <c r="F118" s="87" t="s">
        <v>564</v>
      </c>
      <c r="G118" s="88" t="s">
        <v>129</v>
      </c>
      <c r="H118" s="87" t="s">
        <v>559</v>
      </c>
      <c r="I118" s="87" t="s">
        <v>326</v>
      </c>
      <c r="J118" s="101"/>
      <c r="K118" s="90">
        <v>0.5</v>
      </c>
      <c r="L118" s="88" t="s">
        <v>133</v>
      </c>
      <c r="M118" s="89">
        <v>3.15E-2</v>
      </c>
      <c r="N118" s="89">
        <v>4.1300000000015276E-2</v>
      </c>
      <c r="O118" s="90">
        <v>69979.585778000008</v>
      </c>
      <c r="P118" s="102">
        <v>110.56</v>
      </c>
      <c r="Q118" s="90">
        <v>1.2243950470000002</v>
      </c>
      <c r="R118" s="90">
        <v>78.600626876000007</v>
      </c>
      <c r="S118" s="91">
        <v>5.1610039796310975E-4</v>
      </c>
      <c r="T118" s="91">
        <f t="shared" si="3"/>
        <v>1.9132349368267926E-3</v>
      </c>
      <c r="U118" s="91">
        <f>R118/'סכום נכסי הקרן'!$C$42</f>
        <v>4.7489163152873839E-4</v>
      </c>
    </row>
    <row r="119" spans="2:21">
      <c r="B119" s="86" t="s">
        <v>565</v>
      </c>
      <c r="C119" s="87" t="s">
        <v>566</v>
      </c>
      <c r="D119" s="88" t="s">
        <v>120</v>
      </c>
      <c r="E119" s="88" t="s">
        <v>28</v>
      </c>
      <c r="F119" s="87" t="s">
        <v>564</v>
      </c>
      <c r="G119" s="88" t="s">
        <v>129</v>
      </c>
      <c r="H119" s="87" t="s">
        <v>559</v>
      </c>
      <c r="I119" s="87" t="s">
        <v>326</v>
      </c>
      <c r="J119" s="101"/>
      <c r="K119" s="90">
        <v>2.8199999999928571</v>
      </c>
      <c r="L119" s="88" t="s">
        <v>133</v>
      </c>
      <c r="M119" s="89">
        <v>0.01</v>
      </c>
      <c r="N119" s="89">
        <v>3.6899999999929205E-2</v>
      </c>
      <c r="O119" s="90">
        <v>158665.24410800004</v>
      </c>
      <c r="P119" s="102">
        <v>100.59</v>
      </c>
      <c r="Q119" s="90"/>
      <c r="R119" s="90">
        <v>159.60137067700003</v>
      </c>
      <c r="S119" s="91">
        <v>4.2967038959899488E-4</v>
      </c>
      <c r="T119" s="91">
        <f t="shared" si="3"/>
        <v>3.884891641213068E-3</v>
      </c>
      <c r="U119" s="91">
        <f>R119/'סכום נכסי הקרן'!$C$42</f>
        <v>9.6428436168320578E-4</v>
      </c>
    </row>
    <row r="120" spans="2:21">
      <c r="B120" s="86" t="s">
        <v>567</v>
      </c>
      <c r="C120" s="87" t="s">
        <v>568</v>
      </c>
      <c r="D120" s="88" t="s">
        <v>120</v>
      </c>
      <c r="E120" s="88" t="s">
        <v>28</v>
      </c>
      <c r="F120" s="87" t="s">
        <v>564</v>
      </c>
      <c r="G120" s="88" t="s">
        <v>129</v>
      </c>
      <c r="H120" s="87" t="s">
        <v>559</v>
      </c>
      <c r="I120" s="87" t="s">
        <v>326</v>
      </c>
      <c r="J120" s="101"/>
      <c r="K120" s="90">
        <v>3.4100000000032136</v>
      </c>
      <c r="L120" s="88" t="s">
        <v>133</v>
      </c>
      <c r="M120" s="89">
        <v>3.2300000000000002E-2</v>
      </c>
      <c r="N120" s="89">
        <v>4.1600000000032139E-2</v>
      </c>
      <c r="O120" s="90">
        <v>174597.86422300004</v>
      </c>
      <c r="P120" s="102">
        <v>100.15</v>
      </c>
      <c r="Q120" s="90">
        <v>11.847968121000001</v>
      </c>
      <c r="R120" s="90">
        <v>186.70772914000003</v>
      </c>
      <c r="S120" s="91">
        <v>4.0315544674270808E-4</v>
      </c>
      <c r="T120" s="91">
        <f t="shared" si="3"/>
        <v>4.5446934021249451E-3</v>
      </c>
      <c r="U120" s="91">
        <f>R120/'סכום נכסי הקרן'!$C$42</f>
        <v>1.128056373522305E-3</v>
      </c>
    </row>
    <row r="121" spans="2:21">
      <c r="B121" s="86" t="s">
        <v>569</v>
      </c>
      <c r="C121" s="87" t="s">
        <v>570</v>
      </c>
      <c r="D121" s="88" t="s">
        <v>120</v>
      </c>
      <c r="E121" s="88" t="s">
        <v>28</v>
      </c>
      <c r="F121" s="87" t="s">
        <v>571</v>
      </c>
      <c r="G121" s="88" t="s">
        <v>572</v>
      </c>
      <c r="H121" s="87" t="s">
        <v>559</v>
      </c>
      <c r="I121" s="87" t="s">
        <v>326</v>
      </c>
      <c r="J121" s="101"/>
      <c r="K121" s="90">
        <v>4.8500000000089383</v>
      </c>
      <c r="L121" s="88" t="s">
        <v>133</v>
      </c>
      <c r="M121" s="89">
        <v>0.03</v>
      </c>
      <c r="N121" s="89">
        <v>4.2500000000049651E-2</v>
      </c>
      <c r="O121" s="90">
        <v>105096.06264000002</v>
      </c>
      <c r="P121" s="102">
        <v>95.81</v>
      </c>
      <c r="Q121" s="90"/>
      <c r="R121" s="90">
        <v>100.69254208600002</v>
      </c>
      <c r="S121" s="91">
        <v>3.7541816449004092E-4</v>
      </c>
      <c r="T121" s="91">
        <f t="shared" si="3"/>
        <v>2.4509790449986969E-3</v>
      </c>
      <c r="U121" s="91">
        <f>R121/'סכום נכסי הקרן'!$C$42</f>
        <v>6.0836722930256311E-4</v>
      </c>
    </row>
    <row r="122" spans="2:21">
      <c r="B122" s="86" t="s">
        <v>573</v>
      </c>
      <c r="C122" s="87" t="s">
        <v>574</v>
      </c>
      <c r="D122" s="88" t="s">
        <v>120</v>
      </c>
      <c r="E122" s="88" t="s">
        <v>28</v>
      </c>
      <c r="F122" s="87" t="s">
        <v>575</v>
      </c>
      <c r="G122" s="88" t="s">
        <v>330</v>
      </c>
      <c r="H122" s="87" t="s">
        <v>576</v>
      </c>
      <c r="I122" s="87" t="s">
        <v>131</v>
      </c>
      <c r="J122" s="101"/>
      <c r="K122" s="90">
        <v>1.9899999999946625</v>
      </c>
      <c r="L122" s="88" t="s">
        <v>133</v>
      </c>
      <c r="M122" s="89">
        <v>2.5000000000000001E-2</v>
      </c>
      <c r="N122" s="89">
        <v>3.499999999994554E-2</v>
      </c>
      <c r="O122" s="90">
        <v>82555.73501400002</v>
      </c>
      <c r="P122" s="102">
        <v>111.2</v>
      </c>
      <c r="Q122" s="90"/>
      <c r="R122" s="90">
        <v>91.801980451000006</v>
      </c>
      <c r="S122" s="91">
        <v>2.3211067828749155E-4</v>
      </c>
      <c r="T122" s="91">
        <f t="shared" si="3"/>
        <v>2.2345719525345559E-3</v>
      </c>
      <c r="U122" s="91">
        <f>R122/'סכום נכסי הקרן'!$C$42</f>
        <v>5.5465196661499375E-4</v>
      </c>
    </row>
    <row r="123" spans="2:21">
      <c r="B123" s="86" t="s">
        <v>577</v>
      </c>
      <c r="C123" s="87" t="s">
        <v>578</v>
      </c>
      <c r="D123" s="88" t="s">
        <v>120</v>
      </c>
      <c r="E123" s="88" t="s">
        <v>28</v>
      </c>
      <c r="F123" s="87" t="s">
        <v>575</v>
      </c>
      <c r="G123" s="88" t="s">
        <v>330</v>
      </c>
      <c r="H123" s="87" t="s">
        <v>576</v>
      </c>
      <c r="I123" s="87" t="s">
        <v>131</v>
      </c>
      <c r="J123" s="101"/>
      <c r="K123" s="90">
        <v>4.9700000000192395</v>
      </c>
      <c r="L123" s="88" t="s">
        <v>133</v>
      </c>
      <c r="M123" s="89">
        <v>1.9E-2</v>
      </c>
      <c r="N123" s="89">
        <v>3.8700000000162167E-2</v>
      </c>
      <c r="O123" s="90">
        <v>97227.897834000003</v>
      </c>
      <c r="P123" s="102">
        <v>102.11</v>
      </c>
      <c r="Q123" s="90"/>
      <c r="R123" s="90">
        <v>99.279403797000001</v>
      </c>
      <c r="S123" s="91">
        <v>3.2351154117356154E-4</v>
      </c>
      <c r="T123" s="91">
        <f t="shared" si="3"/>
        <v>2.4165815388649636E-3</v>
      </c>
      <c r="U123" s="91">
        <f>R123/'סכום נכסי הקרן'!$C$42</f>
        <v>5.9982928788515362E-4</v>
      </c>
    </row>
    <row r="124" spans="2:21">
      <c r="B124" s="86" t="s">
        <v>579</v>
      </c>
      <c r="C124" s="87" t="s">
        <v>580</v>
      </c>
      <c r="D124" s="88" t="s">
        <v>120</v>
      </c>
      <c r="E124" s="88" t="s">
        <v>28</v>
      </c>
      <c r="F124" s="87" t="s">
        <v>575</v>
      </c>
      <c r="G124" s="88" t="s">
        <v>330</v>
      </c>
      <c r="H124" s="87" t="s">
        <v>576</v>
      </c>
      <c r="I124" s="87" t="s">
        <v>131</v>
      </c>
      <c r="J124" s="101"/>
      <c r="K124" s="90">
        <v>6.7100000000158104</v>
      </c>
      <c r="L124" s="88" t="s">
        <v>133</v>
      </c>
      <c r="M124" s="89">
        <v>3.9000000000000003E-3</v>
      </c>
      <c r="N124" s="89">
        <v>4.1500000000087835E-2</v>
      </c>
      <c r="O124" s="90">
        <v>101872.99361000002</v>
      </c>
      <c r="P124" s="102">
        <v>83.82</v>
      </c>
      <c r="Q124" s="90"/>
      <c r="R124" s="90">
        <v>85.389940815000003</v>
      </c>
      <c r="S124" s="91">
        <v>4.3350210046808518E-4</v>
      </c>
      <c r="T124" s="91">
        <f t="shared" si="3"/>
        <v>2.0784951025716813E-3</v>
      </c>
      <c r="U124" s="91">
        <f>R124/'סכום נכסי הקרן'!$C$42</f>
        <v>5.1591151268743426E-4</v>
      </c>
    </row>
    <row r="125" spans="2:21">
      <c r="B125" s="86" t="s">
        <v>581</v>
      </c>
      <c r="C125" s="87" t="s">
        <v>582</v>
      </c>
      <c r="D125" s="88" t="s">
        <v>120</v>
      </c>
      <c r="E125" s="88" t="s">
        <v>28</v>
      </c>
      <c r="F125" s="87" t="s">
        <v>583</v>
      </c>
      <c r="G125" s="88" t="s">
        <v>572</v>
      </c>
      <c r="H125" s="87" t="s">
        <v>559</v>
      </c>
      <c r="I125" s="87" t="s">
        <v>326</v>
      </c>
      <c r="J125" s="101"/>
      <c r="K125" s="90">
        <v>4.4199999999848929</v>
      </c>
      <c r="L125" s="88" t="s">
        <v>133</v>
      </c>
      <c r="M125" s="89">
        <v>7.4999999999999997E-3</v>
      </c>
      <c r="N125" s="89">
        <v>4.1299999999863314E-2</v>
      </c>
      <c r="O125" s="90">
        <v>58657.765717000009</v>
      </c>
      <c r="P125" s="102">
        <v>94.79</v>
      </c>
      <c r="Q125" s="90"/>
      <c r="R125" s="90">
        <v>55.601697052000006</v>
      </c>
      <c r="S125" s="91">
        <v>1.2001215167683169E-4</v>
      </c>
      <c r="T125" s="91">
        <f t="shared" si="3"/>
        <v>1.3534129888629119E-3</v>
      </c>
      <c r="U125" s="91">
        <f>R125/'סכום נכסי הקרן'!$C$42</f>
        <v>3.3593600557978994E-4</v>
      </c>
    </row>
    <row r="126" spans="2:21">
      <c r="B126" s="86" t="s">
        <v>584</v>
      </c>
      <c r="C126" s="87" t="s">
        <v>585</v>
      </c>
      <c r="D126" s="88" t="s">
        <v>120</v>
      </c>
      <c r="E126" s="88" t="s">
        <v>28</v>
      </c>
      <c r="F126" s="87" t="s">
        <v>583</v>
      </c>
      <c r="G126" s="88" t="s">
        <v>572</v>
      </c>
      <c r="H126" s="87" t="s">
        <v>559</v>
      </c>
      <c r="I126" s="87" t="s">
        <v>326</v>
      </c>
      <c r="J126" s="101"/>
      <c r="K126" s="90">
        <v>5.0899999999959524</v>
      </c>
      <c r="L126" s="88" t="s">
        <v>133</v>
      </c>
      <c r="M126" s="89">
        <v>7.4999999999999997E-3</v>
      </c>
      <c r="N126" s="89">
        <v>4.289999999998674E-2</v>
      </c>
      <c r="O126" s="90">
        <v>324246.94476200006</v>
      </c>
      <c r="P126" s="102">
        <v>90.28</v>
      </c>
      <c r="Q126" s="90">
        <v>1.3152232719999999</v>
      </c>
      <c r="R126" s="90">
        <v>294.0453644910001</v>
      </c>
      <c r="S126" s="91">
        <v>3.0946710528089003E-4</v>
      </c>
      <c r="T126" s="91">
        <f t="shared" si="3"/>
        <v>7.1574221061069913E-3</v>
      </c>
      <c r="U126" s="91">
        <f>R126/'סכום נכסי הקרן'!$C$42</f>
        <v>1.7765721271776689E-3</v>
      </c>
    </row>
    <row r="127" spans="2:21">
      <c r="B127" s="86" t="s">
        <v>586</v>
      </c>
      <c r="C127" s="87" t="s">
        <v>587</v>
      </c>
      <c r="D127" s="88" t="s">
        <v>120</v>
      </c>
      <c r="E127" s="88" t="s">
        <v>28</v>
      </c>
      <c r="F127" s="87" t="s">
        <v>533</v>
      </c>
      <c r="G127" s="88" t="s">
        <v>330</v>
      </c>
      <c r="H127" s="87" t="s">
        <v>559</v>
      </c>
      <c r="I127" s="87" t="s">
        <v>326</v>
      </c>
      <c r="J127" s="101"/>
      <c r="K127" s="90">
        <v>1.7100000000282136</v>
      </c>
      <c r="L127" s="88" t="s">
        <v>133</v>
      </c>
      <c r="M127" s="89">
        <v>2.0499999999999997E-2</v>
      </c>
      <c r="N127" s="89">
        <v>3.7900000000846389E-2</v>
      </c>
      <c r="O127" s="90">
        <v>16093.473937000004</v>
      </c>
      <c r="P127" s="102">
        <v>110.12</v>
      </c>
      <c r="Q127" s="90"/>
      <c r="R127" s="90">
        <v>17.722134250000003</v>
      </c>
      <c r="S127" s="91">
        <v>4.3496275200907261E-5</v>
      </c>
      <c r="T127" s="91">
        <f t="shared" si="3"/>
        <v>4.3137832037555633E-4</v>
      </c>
      <c r="U127" s="91">
        <f>R127/'סכום נכסי הקרן'!$C$42</f>
        <v>1.0707412373989112E-4</v>
      </c>
    </row>
    <row r="128" spans="2:21">
      <c r="B128" s="86" t="s">
        <v>588</v>
      </c>
      <c r="C128" s="87" t="s">
        <v>589</v>
      </c>
      <c r="D128" s="88" t="s">
        <v>120</v>
      </c>
      <c r="E128" s="88" t="s">
        <v>28</v>
      </c>
      <c r="F128" s="87" t="s">
        <v>533</v>
      </c>
      <c r="G128" s="88" t="s">
        <v>330</v>
      </c>
      <c r="H128" s="87" t="s">
        <v>559</v>
      </c>
      <c r="I128" s="87" t="s">
        <v>326</v>
      </c>
      <c r="J128" s="101"/>
      <c r="K128" s="90">
        <v>2.5500000000127141</v>
      </c>
      <c r="L128" s="88" t="s">
        <v>133</v>
      </c>
      <c r="M128" s="89">
        <v>2.0499999999999997E-2</v>
      </c>
      <c r="N128" s="89">
        <v>3.6900000000096626E-2</v>
      </c>
      <c r="O128" s="90">
        <v>90645.677933000014</v>
      </c>
      <c r="P128" s="102">
        <v>108.46</v>
      </c>
      <c r="Q128" s="90"/>
      <c r="R128" s="90">
        <v>98.314307345000003</v>
      </c>
      <c r="S128" s="91">
        <v>1.0286862262050738E-4</v>
      </c>
      <c r="T128" s="91">
        <f t="shared" si="3"/>
        <v>2.3930899164344337E-3</v>
      </c>
      <c r="U128" s="91">
        <f>R128/'סכום נכסי הקרן'!$C$42</f>
        <v>5.9399833911427538E-4</v>
      </c>
    </row>
    <row r="129" spans="2:21">
      <c r="B129" s="86" t="s">
        <v>590</v>
      </c>
      <c r="C129" s="87" t="s">
        <v>591</v>
      </c>
      <c r="D129" s="88" t="s">
        <v>120</v>
      </c>
      <c r="E129" s="88" t="s">
        <v>28</v>
      </c>
      <c r="F129" s="87" t="s">
        <v>533</v>
      </c>
      <c r="G129" s="88" t="s">
        <v>330</v>
      </c>
      <c r="H129" s="87" t="s">
        <v>559</v>
      </c>
      <c r="I129" s="87" t="s">
        <v>326</v>
      </c>
      <c r="J129" s="101"/>
      <c r="K129" s="90">
        <v>5.2699999999940026</v>
      </c>
      <c r="L129" s="88" t="s">
        <v>133</v>
      </c>
      <c r="M129" s="89">
        <v>8.3999999999999995E-3</v>
      </c>
      <c r="N129" s="89">
        <v>4.2299999999919409E-2</v>
      </c>
      <c r="O129" s="90">
        <v>228675.06550000006</v>
      </c>
      <c r="P129" s="102">
        <v>93.32</v>
      </c>
      <c r="Q129" s="90"/>
      <c r="R129" s="90">
        <v>213.39956996400002</v>
      </c>
      <c r="S129" s="91">
        <v>3.3765283557573347E-4</v>
      </c>
      <c r="T129" s="91">
        <f t="shared" si="3"/>
        <v>5.1944052991211445E-3</v>
      </c>
      <c r="U129" s="91">
        <f>R129/'סכום נכסי הקרן'!$C$42</f>
        <v>1.289323940222656E-3</v>
      </c>
    </row>
    <row r="130" spans="2:21">
      <c r="B130" s="86" t="s">
        <v>592</v>
      </c>
      <c r="C130" s="87" t="s">
        <v>593</v>
      </c>
      <c r="D130" s="88" t="s">
        <v>120</v>
      </c>
      <c r="E130" s="88" t="s">
        <v>28</v>
      </c>
      <c r="F130" s="87" t="s">
        <v>533</v>
      </c>
      <c r="G130" s="88" t="s">
        <v>330</v>
      </c>
      <c r="H130" s="87" t="s">
        <v>559</v>
      </c>
      <c r="I130" s="87" t="s">
        <v>326</v>
      </c>
      <c r="J130" s="101"/>
      <c r="K130" s="90">
        <v>6.2499999999465619</v>
      </c>
      <c r="L130" s="88" t="s">
        <v>133</v>
      </c>
      <c r="M130" s="89">
        <v>5.0000000000000001E-3</v>
      </c>
      <c r="N130" s="89">
        <v>4.0299999999508368E-2</v>
      </c>
      <c r="O130" s="90">
        <v>30713.960812000005</v>
      </c>
      <c r="P130" s="102">
        <v>88.06</v>
      </c>
      <c r="Q130" s="90">
        <v>1.0231290470000001</v>
      </c>
      <c r="R130" s="90">
        <v>28.069842946000005</v>
      </c>
      <c r="S130" s="91">
        <v>1.8011350699294318E-4</v>
      </c>
      <c r="T130" s="91">
        <f t="shared" si="3"/>
        <v>6.8325414605473591E-4</v>
      </c>
      <c r="U130" s="91">
        <f>R130/'סכום נכסי הקרן'!$C$42</f>
        <v>1.6959322136719023E-4</v>
      </c>
    </row>
    <row r="131" spans="2:21">
      <c r="B131" s="86" t="s">
        <v>594</v>
      </c>
      <c r="C131" s="87" t="s">
        <v>595</v>
      </c>
      <c r="D131" s="88" t="s">
        <v>120</v>
      </c>
      <c r="E131" s="88" t="s">
        <v>28</v>
      </c>
      <c r="F131" s="87" t="s">
        <v>533</v>
      </c>
      <c r="G131" s="88" t="s">
        <v>330</v>
      </c>
      <c r="H131" s="87" t="s">
        <v>559</v>
      </c>
      <c r="I131" s="87" t="s">
        <v>326</v>
      </c>
      <c r="J131" s="101"/>
      <c r="K131" s="90">
        <v>6.1400000000033792</v>
      </c>
      <c r="L131" s="88" t="s">
        <v>133</v>
      </c>
      <c r="M131" s="89">
        <v>9.7000000000000003E-3</v>
      </c>
      <c r="N131" s="89">
        <v>4.4700000000094893E-2</v>
      </c>
      <c r="O131" s="90">
        <v>83395.379920000007</v>
      </c>
      <c r="P131" s="102">
        <v>88.66</v>
      </c>
      <c r="Q131" s="90">
        <v>2.9991258860000007</v>
      </c>
      <c r="R131" s="90">
        <v>76.937469741000001</v>
      </c>
      <c r="S131" s="91">
        <v>2.112259899108637E-4</v>
      </c>
      <c r="T131" s="91">
        <f t="shared" si="3"/>
        <v>1.8727516676394526E-3</v>
      </c>
      <c r="U131" s="91">
        <f>R131/'סכום נכסי הקרן'!$C$42</f>
        <v>4.6484311872775489E-4</v>
      </c>
    </row>
    <row r="132" spans="2:21">
      <c r="B132" s="86" t="s">
        <v>596</v>
      </c>
      <c r="C132" s="87" t="s">
        <v>597</v>
      </c>
      <c r="D132" s="88" t="s">
        <v>120</v>
      </c>
      <c r="E132" s="88" t="s">
        <v>28</v>
      </c>
      <c r="F132" s="87" t="s">
        <v>598</v>
      </c>
      <c r="G132" s="88" t="s">
        <v>599</v>
      </c>
      <c r="H132" s="87" t="s">
        <v>576</v>
      </c>
      <c r="I132" s="87" t="s">
        <v>131</v>
      </c>
      <c r="J132" s="101"/>
      <c r="K132" s="90">
        <v>1.289999999998096</v>
      </c>
      <c r="L132" s="88" t="s">
        <v>133</v>
      </c>
      <c r="M132" s="89">
        <v>1.8500000000000003E-2</v>
      </c>
      <c r="N132" s="89">
        <v>3.5699999999865312E-2</v>
      </c>
      <c r="O132" s="90">
        <v>129597.41417800002</v>
      </c>
      <c r="P132" s="102">
        <v>109.43</v>
      </c>
      <c r="Q132" s="90"/>
      <c r="R132" s="90">
        <v>141.81845036300004</v>
      </c>
      <c r="S132" s="91">
        <v>2.1962685428755427E-4</v>
      </c>
      <c r="T132" s="91">
        <f t="shared" si="3"/>
        <v>3.4520337140463288E-3</v>
      </c>
      <c r="U132" s="91">
        <f>R132/'סכום נכסי הקרן'!$C$42</f>
        <v>8.5684297887357835E-4</v>
      </c>
    </row>
    <row r="133" spans="2:21">
      <c r="B133" s="86" t="s">
        <v>600</v>
      </c>
      <c r="C133" s="87" t="s">
        <v>601</v>
      </c>
      <c r="D133" s="88" t="s">
        <v>120</v>
      </c>
      <c r="E133" s="88" t="s">
        <v>28</v>
      </c>
      <c r="F133" s="87" t="s">
        <v>598</v>
      </c>
      <c r="G133" s="88" t="s">
        <v>599</v>
      </c>
      <c r="H133" s="87" t="s">
        <v>576</v>
      </c>
      <c r="I133" s="87" t="s">
        <v>131</v>
      </c>
      <c r="J133" s="101"/>
      <c r="K133" s="90">
        <v>1.1400000000017121</v>
      </c>
      <c r="L133" s="88" t="s">
        <v>133</v>
      </c>
      <c r="M133" s="89">
        <v>0.01</v>
      </c>
      <c r="N133" s="89">
        <v>4.0900000000001352E-2</v>
      </c>
      <c r="O133" s="90">
        <v>208166.56906000004</v>
      </c>
      <c r="P133" s="102">
        <v>106.62</v>
      </c>
      <c r="Q133" s="90"/>
      <c r="R133" s="90">
        <v>221.94717863300002</v>
      </c>
      <c r="S133" s="91">
        <v>2.7031557560617918E-4</v>
      </c>
      <c r="T133" s="91">
        <f t="shared" si="3"/>
        <v>5.402464498924394E-3</v>
      </c>
      <c r="U133" s="91">
        <f>R133/'סכום נכסי הקרן'!$C$42</f>
        <v>1.3409671393652578E-3</v>
      </c>
    </row>
    <row r="134" spans="2:21">
      <c r="B134" s="86" t="s">
        <v>602</v>
      </c>
      <c r="C134" s="87" t="s">
        <v>603</v>
      </c>
      <c r="D134" s="88" t="s">
        <v>120</v>
      </c>
      <c r="E134" s="88" t="s">
        <v>28</v>
      </c>
      <c r="F134" s="87" t="s">
        <v>598</v>
      </c>
      <c r="G134" s="88" t="s">
        <v>599</v>
      </c>
      <c r="H134" s="87" t="s">
        <v>576</v>
      </c>
      <c r="I134" s="87" t="s">
        <v>131</v>
      </c>
      <c r="J134" s="101"/>
      <c r="K134" s="90">
        <v>3.9100000000040613</v>
      </c>
      <c r="L134" s="88" t="s">
        <v>133</v>
      </c>
      <c r="M134" s="89">
        <v>0.01</v>
      </c>
      <c r="N134" s="89">
        <v>4.7100000000028314E-2</v>
      </c>
      <c r="O134" s="90">
        <v>344967.25337499997</v>
      </c>
      <c r="P134" s="102">
        <v>94.21</v>
      </c>
      <c r="Q134" s="90"/>
      <c r="R134" s="90">
        <v>324.99362094800006</v>
      </c>
      <c r="S134" s="91">
        <v>2.9134320563266325E-4</v>
      </c>
      <c r="T134" s="91">
        <f t="shared" si="3"/>
        <v>7.9107403408434536E-3</v>
      </c>
      <c r="U134" s="91">
        <f>R134/'סכום נכסי הקרן'!$C$42</f>
        <v>1.9635562338695986E-3</v>
      </c>
    </row>
    <row r="135" spans="2:21">
      <c r="B135" s="86" t="s">
        <v>604</v>
      </c>
      <c r="C135" s="87" t="s">
        <v>605</v>
      </c>
      <c r="D135" s="88" t="s">
        <v>120</v>
      </c>
      <c r="E135" s="88" t="s">
        <v>28</v>
      </c>
      <c r="F135" s="87" t="s">
        <v>598</v>
      </c>
      <c r="G135" s="88" t="s">
        <v>599</v>
      </c>
      <c r="H135" s="87" t="s">
        <v>576</v>
      </c>
      <c r="I135" s="87" t="s">
        <v>131</v>
      </c>
      <c r="J135" s="101"/>
      <c r="K135" s="90">
        <v>2.5900000000026209</v>
      </c>
      <c r="L135" s="88" t="s">
        <v>133</v>
      </c>
      <c r="M135" s="89">
        <v>3.5400000000000001E-2</v>
      </c>
      <c r="N135" s="89">
        <v>4.5900000000055341E-2</v>
      </c>
      <c r="O135" s="90">
        <v>334769.62000000005</v>
      </c>
      <c r="P135" s="102">
        <v>100.73</v>
      </c>
      <c r="Q135" s="90">
        <v>6.1233942070000014</v>
      </c>
      <c r="R135" s="90">
        <v>343.33683159000009</v>
      </c>
      <c r="S135" s="91">
        <v>2.9970154251081018E-4</v>
      </c>
      <c r="T135" s="91">
        <f t="shared" si="3"/>
        <v>8.3572364166217428E-3</v>
      </c>
      <c r="U135" s="91">
        <f>R135/'סכום נכסי הקרן'!$C$42</f>
        <v>2.0743827956347764E-3</v>
      </c>
    </row>
    <row r="136" spans="2:21">
      <c r="B136" s="86" t="s">
        <v>606</v>
      </c>
      <c r="C136" s="87" t="s">
        <v>607</v>
      </c>
      <c r="D136" s="88" t="s">
        <v>120</v>
      </c>
      <c r="E136" s="88" t="s">
        <v>28</v>
      </c>
      <c r="F136" s="87" t="s">
        <v>608</v>
      </c>
      <c r="G136" s="88" t="s">
        <v>330</v>
      </c>
      <c r="H136" s="87" t="s">
        <v>576</v>
      </c>
      <c r="I136" s="87" t="s">
        <v>131</v>
      </c>
      <c r="J136" s="101"/>
      <c r="K136" s="90">
        <v>3.5000000000025007</v>
      </c>
      <c r="L136" s="88" t="s">
        <v>133</v>
      </c>
      <c r="M136" s="89">
        <v>2.75E-2</v>
      </c>
      <c r="N136" s="89">
        <v>3.0100000000054524E-2</v>
      </c>
      <c r="O136" s="90">
        <v>180968.49063200003</v>
      </c>
      <c r="P136" s="102">
        <v>110.48</v>
      </c>
      <c r="Q136" s="90"/>
      <c r="R136" s="90">
        <v>199.93398169100001</v>
      </c>
      <c r="S136" s="91">
        <v>3.5430343301843517E-4</v>
      </c>
      <c r="T136" s="91">
        <f t="shared" si="3"/>
        <v>4.8666364892174761E-3</v>
      </c>
      <c r="U136" s="91">
        <f>R136/'סכום נכסי הקרן'!$C$42</f>
        <v>1.2079671439906431E-3</v>
      </c>
    </row>
    <row r="137" spans="2:21">
      <c r="B137" s="86" t="s">
        <v>609</v>
      </c>
      <c r="C137" s="87" t="s">
        <v>610</v>
      </c>
      <c r="D137" s="88" t="s">
        <v>120</v>
      </c>
      <c r="E137" s="88" t="s">
        <v>28</v>
      </c>
      <c r="F137" s="87" t="s">
        <v>608</v>
      </c>
      <c r="G137" s="88" t="s">
        <v>330</v>
      </c>
      <c r="H137" s="87" t="s">
        <v>576</v>
      </c>
      <c r="I137" s="87" t="s">
        <v>131</v>
      </c>
      <c r="J137" s="101"/>
      <c r="K137" s="90">
        <v>5.1500000000007402</v>
      </c>
      <c r="L137" s="88" t="s">
        <v>133</v>
      </c>
      <c r="M137" s="89">
        <v>8.5000000000000006E-3</v>
      </c>
      <c r="N137" s="89">
        <v>3.4200000000050385E-2</v>
      </c>
      <c r="O137" s="90">
        <v>139225.49926900002</v>
      </c>
      <c r="P137" s="102">
        <v>96.94</v>
      </c>
      <c r="Q137" s="90"/>
      <c r="R137" s="90">
        <v>134.96519434600003</v>
      </c>
      <c r="S137" s="91">
        <v>2.2158727263452759E-4</v>
      </c>
      <c r="T137" s="91">
        <f t="shared" si="3"/>
        <v>3.2852171202877559E-3</v>
      </c>
      <c r="U137" s="91">
        <f>R137/'סכום נכסי הקרן'!$C$42</f>
        <v>8.1543677054483758E-4</v>
      </c>
    </row>
    <row r="138" spans="2:21">
      <c r="B138" s="86" t="s">
        <v>611</v>
      </c>
      <c r="C138" s="87" t="s">
        <v>612</v>
      </c>
      <c r="D138" s="88" t="s">
        <v>120</v>
      </c>
      <c r="E138" s="88" t="s">
        <v>28</v>
      </c>
      <c r="F138" s="87" t="s">
        <v>608</v>
      </c>
      <c r="G138" s="88" t="s">
        <v>330</v>
      </c>
      <c r="H138" s="87" t="s">
        <v>576</v>
      </c>
      <c r="I138" s="87" t="s">
        <v>131</v>
      </c>
      <c r="J138" s="101"/>
      <c r="K138" s="90">
        <v>6.4800000000062274</v>
      </c>
      <c r="L138" s="88" t="s">
        <v>133</v>
      </c>
      <c r="M138" s="89">
        <v>3.1800000000000002E-2</v>
      </c>
      <c r="N138" s="89">
        <v>3.6400000000059433E-2</v>
      </c>
      <c r="O138" s="90">
        <v>139097.85701200002</v>
      </c>
      <c r="P138" s="102">
        <v>101.6</v>
      </c>
      <c r="Q138" s="90"/>
      <c r="R138" s="90">
        <v>141.32343164400004</v>
      </c>
      <c r="S138" s="91">
        <v>4.0358109613269932E-4</v>
      </c>
      <c r="T138" s="91">
        <f t="shared" si="3"/>
        <v>3.4399843558514105E-3</v>
      </c>
      <c r="U138" s="91">
        <f>R138/'סכום נכסי הקרן'!$C$42</f>
        <v>8.5385215988845707E-4</v>
      </c>
    </row>
    <row r="139" spans="2:21">
      <c r="B139" s="86" t="s">
        <v>613</v>
      </c>
      <c r="C139" s="87" t="s">
        <v>614</v>
      </c>
      <c r="D139" s="88" t="s">
        <v>120</v>
      </c>
      <c r="E139" s="88" t="s">
        <v>28</v>
      </c>
      <c r="F139" s="87" t="s">
        <v>615</v>
      </c>
      <c r="G139" s="88" t="s">
        <v>156</v>
      </c>
      <c r="H139" s="87" t="s">
        <v>559</v>
      </c>
      <c r="I139" s="87" t="s">
        <v>326</v>
      </c>
      <c r="J139" s="101"/>
      <c r="K139" s="90">
        <v>0.75999999999799261</v>
      </c>
      <c r="L139" s="88" t="s">
        <v>133</v>
      </c>
      <c r="M139" s="89">
        <v>1.9799999999999998E-2</v>
      </c>
      <c r="N139" s="89">
        <v>3.5200000000210771E-2</v>
      </c>
      <c r="O139" s="90">
        <v>36018.568851000011</v>
      </c>
      <c r="P139" s="102">
        <v>110.65</v>
      </c>
      <c r="Q139" s="90"/>
      <c r="R139" s="90">
        <v>39.85454548300001</v>
      </c>
      <c r="S139" s="91">
        <v>2.3705817186531593E-4</v>
      </c>
      <c r="T139" s="91">
        <f t="shared" ref="T139:T166" si="4">IFERROR(R139/$R$11,0)</f>
        <v>9.7010815104212153E-4</v>
      </c>
      <c r="U139" s="91">
        <f>R139/'סכום נכסי הקרן'!$C$42</f>
        <v>2.4079439160347522E-4</v>
      </c>
    </row>
    <row r="140" spans="2:21">
      <c r="B140" s="86" t="s">
        <v>616</v>
      </c>
      <c r="C140" s="87" t="s">
        <v>617</v>
      </c>
      <c r="D140" s="88" t="s">
        <v>120</v>
      </c>
      <c r="E140" s="88" t="s">
        <v>28</v>
      </c>
      <c r="F140" s="87" t="s">
        <v>618</v>
      </c>
      <c r="G140" s="88" t="s">
        <v>341</v>
      </c>
      <c r="H140" s="87" t="s">
        <v>559</v>
      </c>
      <c r="I140" s="87" t="s">
        <v>326</v>
      </c>
      <c r="J140" s="101"/>
      <c r="K140" s="90">
        <v>2.5500000001690184</v>
      </c>
      <c r="L140" s="88" t="s">
        <v>133</v>
      </c>
      <c r="M140" s="89">
        <v>1.9400000000000001E-2</v>
      </c>
      <c r="N140" s="89">
        <v>2.990000000191554E-2</v>
      </c>
      <c r="O140" s="90">
        <v>3227.4806240000007</v>
      </c>
      <c r="P140" s="102">
        <v>109.99</v>
      </c>
      <c r="Q140" s="90"/>
      <c r="R140" s="90">
        <v>3.5499056680000005</v>
      </c>
      <c r="S140" s="91">
        <v>8.9293448310711515E-6</v>
      </c>
      <c r="T140" s="91">
        <f t="shared" si="4"/>
        <v>8.6409025174465491E-5</v>
      </c>
      <c r="U140" s="91">
        <f>R140/'סכום נכסי הקרן'!$C$42</f>
        <v>2.1447926835356909E-5</v>
      </c>
    </row>
    <row r="141" spans="2:21">
      <c r="B141" s="86" t="s">
        <v>619</v>
      </c>
      <c r="C141" s="87" t="s">
        <v>620</v>
      </c>
      <c r="D141" s="88" t="s">
        <v>120</v>
      </c>
      <c r="E141" s="88" t="s">
        <v>28</v>
      </c>
      <c r="F141" s="87" t="s">
        <v>618</v>
      </c>
      <c r="G141" s="88" t="s">
        <v>341</v>
      </c>
      <c r="H141" s="87" t="s">
        <v>559</v>
      </c>
      <c r="I141" s="87" t="s">
        <v>326</v>
      </c>
      <c r="J141" s="101"/>
      <c r="K141" s="90">
        <v>3.5200000000020379</v>
      </c>
      <c r="L141" s="88" t="s">
        <v>133</v>
      </c>
      <c r="M141" s="89">
        <v>1.23E-2</v>
      </c>
      <c r="N141" s="89">
        <v>2.9300000000013583E-2</v>
      </c>
      <c r="O141" s="90">
        <v>222250.04706200003</v>
      </c>
      <c r="P141" s="102">
        <v>105.97</v>
      </c>
      <c r="Q141" s="90"/>
      <c r="R141" s="90">
        <v>235.51836557600004</v>
      </c>
      <c r="S141" s="91">
        <v>1.7476988974482048E-4</v>
      </c>
      <c r="T141" s="91">
        <f t="shared" si="4"/>
        <v>5.7328037089985993E-3</v>
      </c>
      <c r="U141" s="91">
        <f>R141/'סכום נכסי הקרן'!$C$42</f>
        <v>1.4229619448177656E-3</v>
      </c>
    </row>
    <row r="142" spans="2:21">
      <c r="B142" s="86" t="s">
        <v>621</v>
      </c>
      <c r="C142" s="87" t="s">
        <v>622</v>
      </c>
      <c r="D142" s="88" t="s">
        <v>120</v>
      </c>
      <c r="E142" s="88" t="s">
        <v>28</v>
      </c>
      <c r="F142" s="87" t="s">
        <v>623</v>
      </c>
      <c r="G142" s="88" t="s">
        <v>624</v>
      </c>
      <c r="H142" s="87" t="s">
        <v>625</v>
      </c>
      <c r="I142" s="87" t="s">
        <v>131</v>
      </c>
      <c r="J142" s="101"/>
      <c r="K142" s="90">
        <v>2.4099999999937651</v>
      </c>
      <c r="L142" s="88" t="s">
        <v>133</v>
      </c>
      <c r="M142" s="89">
        <v>2.5699999999999997E-2</v>
      </c>
      <c r="N142" s="89">
        <v>4.0799999999922364E-2</v>
      </c>
      <c r="O142" s="90">
        <v>220741.81534600002</v>
      </c>
      <c r="P142" s="102">
        <v>109.71</v>
      </c>
      <c r="Q142" s="90"/>
      <c r="R142" s="90">
        <v>242.17582361100003</v>
      </c>
      <c r="S142" s="91">
        <v>1.7212993039610692E-4</v>
      </c>
      <c r="T142" s="91">
        <f t="shared" si="4"/>
        <v>5.8948543415350873E-3</v>
      </c>
      <c r="U142" s="91">
        <f>R142/'סכום נכסי הקרן'!$C$42</f>
        <v>1.4631851750098472E-3</v>
      </c>
    </row>
    <row r="143" spans="2:21">
      <c r="B143" s="86" t="s">
        <v>626</v>
      </c>
      <c r="C143" s="87" t="s">
        <v>627</v>
      </c>
      <c r="D143" s="88" t="s">
        <v>120</v>
      </c>
      <c r="E143" s="88" t="s">
        <v>28</v>
      </c>
      <c r="F143" s="87" t="s">
        <v>623</v>
      </c>
      <c r="G143" s="88" t="s">
        <v>624</v>
      </c>
      <c r="H143" s="87" t="s">
        <v>625</v>
      </c>
      <c r="I143" s="87" t="s">
        <v>131</v>
      </c>
      <c r="J143" s="101"/>
      <c r="K143" s="90">
        <v>4.2700000000167417</v>
      </c>
      <c r="L143" s="88" t="s">
        <v>133</v>
      </c>
      <c r="M143" s="89">
        <v>0.04</v>
      </c>
      <c r="N143" s="89">
        <v>4.2700000000167417E-2</v>
      </c>
      <c r="O143" s="90">
        <v>118621.88702500002</v>
      </c>
      <c r="P143" s="102">
        <v>99.7</v>
      </c>
      <c r="Q143" s="90"/>
      <c r="R143" s="90">
        <v>118.26601782600001</v>
      </c>
      <c r="S143" s="91">
        <v>3.7478203471307301E-4</v>
      </c>
      <c r="T143" s="91">
        <f t="shared" si="4"/>
        <v>2.8787388362824006E-3</v>
      </c>
      <c r="U143" s="91">
        <f>R143/'סכום נכסי הקרן'!$C$42</f>
        <v>7.145431835855375E-4</v>
      </c>
    </row>
    <row r="144" spans="2:21">
      <c r="B144" s="86" t="s">
        <v>628</v>
      </c>
      <c r="C144" s="87" t="s">
        <v>629</v>
      </c>
      <c r="D144" s="88" t="s">
        <v>120</v>
      </c>
      <c r="E144" s="88" t="s">
        <v>28</v>
      </c>
      <c r="F144" s="87" t="s">
        <v>623</v>
      </c>
      <c r="G144" s="88" t="s">
        <v>624</v>
      </c>
      <c r="H144" s="87" t="s">
        <v>625</v>
      </c>
      <c r="I144" s="87" t="s">
        <v>131</v>
      </c>
      <c r="J144" s="101"/>
      <c r="K144" s="90">
        <v>1.2399999999723146</v>
      </c>
      <c r="L144" s="88" t="s">
        <v>133</v>
      </c>
      <c r="M144" s="89">
        <v>1.2199999999999999E-2</v>
      </c>
      <c r="N144" s="89">
        <v>3.8199999999630863E-2</v>
      </c>
      <c r="O144" s="90">
        <v>32050.115565000004</v>
      </c>
      <c r="P144" s="102">
        <v>108.19</v>
      </c>
      <c r="Q144" s="90"/>
      <c r="R144" s="90">
        <v>34.675018453999996</v>
      </c>
      <c r="S144" s="91">
        <v>6.967416427173914E-5</v>
      </c>
      <c r="T144" s="91">
        <f t="shared" si="4"/>
        <v>8.4403215824177243E-4</v>
      </c>
      <c r="U144" s="91">
        <f>R144/'סכום נכסי הקרן'!$C$42</f>
        <v>2.0950056941514269E-4</v>
      </c>
    </row>
    <row r="145" spans="2:21">
      <c r="B145" s="86" t="s">
        <v>630</v>
      </c>
      <c r="C145" s="87" t="s">
        <v>631</v>
      </c>
      <c r="D145" s="88" t="s">
        <v>120</v>
      </c>
      <c r="E145" s="88" t="s">
        <v>28</v>
      </c>
      <c r="F145" s="87" t="s">
        <v>623</v>
      </c>
      <c r="G145" s="88" t="s">
        <v>624</v>
      </c>
      <c r="H145" s="87" t="s">
        <v>625</v>
      </c>
      <c r="I145" s="87" t="s">
        <v>131</v>
      </c>
      <c r="J145" s="101"/>
      <c r="K145" s="90">
        <v>5.0900000000021288</v>
      </c>
      <c r="L145" s="88" t="s">
        <v>133</v>
      </c>
      <c r="M145" s="89">
        <v>1.09E-2</v>
      </c>
      <c r="N145" s="89">
        <v>4.3800000000117703E-2</v>
      </c>
      <c r="O145" s="90">
        <v>85420.248200000016</v>
      </c>
      <c r="P145" s="102">
        <v>93.49</v>
      </c>
      <c r="Q145" s="90"/>
      <c r="R145" s="90">
        <v>79.859388487000018</v>
      </c>
      <c r="S145" s="91">
        <v>1.5289217785700992E-4</v>
      </c>
      <c r="T145" s="91">
        <f t="shared" si="4"/>
        <v>1.943874726698964E-3</v>
      </c>
      <c r="U145" s="91">
        <f>R145/'סכום נכסי הקרן'!$C$42</f>
        <v>4.8249685528982346E-4</v>
      </c>
    </row>
    <row r="146" spans="2:21">
      <c r="B146" s="86" t="s">
        <v>632</v>
      </c>
      <c r="C146" s="87" t="s">
        <v>633</v>
      </c>
      <c r="D146" s="88" t="s">
        <v>120</v>
      </c>
      <c r="E146" s="88" t="s">
        <v>28</v>
      </c>
      <c r="F146" s="87" t="s">
        <v>623</v>
      </c>
      <c r="G146" s="88" t="s">
        <v>624</v>
      </c>
      <c r="H146" s="87" t="s">
        <v>625</v>
      </c>
      <c r="I146" s="87" t="s">
        <v>131</v>
      </c>
      <c r="J146" s="101"/>
      <c r="K146" s="90">
        <v>6.0499999999851148</v>
      </c>
      <c r="L146" s="88" t="s">
        <v>133</v>
      </c>
      <c r="M146" s="89">
        <v>1.54E-2</v>
      </c>
      <c r="N146" s="89">
        <v>4.5699999999929013E-2</v>
      </c>
      <c r="O146" s="90">
        <v>95667.982549000008</v>
      </c>
      <c r="P146" s="102">
        <v>90.46</v>
      </c>
      <c r="Q146" s="90">
        <v>0.79680063700000014</v>
      </c>
      <c r="R146" s="90">
        <v>87.338054866000022</v>
      </c>
      <c r="S146" s="91">
        <v>2.7333709299714288E-4</v>
      </c>
      <c r="T146" s="91">
        <f t="shared" si="4"/>
        <v>2.1259145699657062E-3</v>
      </c>
      <c r="U146" s="91">
        <f>R146/'סכום נכסי הקרן'!$C$42</f>
        <v>5.2768168675414943E-4</v>
      </c>
    </row>
    <row r="147" spans="2:21">
      <c r="B147" s="86" t="s">
        <v>634</v>
      </c>
      <c r="C147" s="87" t="s">
        <v>635</v>
      </c>
      <c r="D147" s="88" t="s">
        <v>120</v>
      </c>
      <c r="E147" s="88" t="s">
        <v>28</v>
      </c>
      <c r="F147" s="87" t="s">
        <v>636</v>
      </c>
      <c r="G147" s="88" t="s">
        <v>637</v>
      </c>
      <c r="H147" s="87" t="s">
        <v>638</v>
      </c>
      <c r="I147" s="87" t="s">
        <v>326</v>
      </c>
      <c r="J147" s="101"/>
      <c r="K147" s="90">
        <v>4.2200000000015958</v>
      </c>
      <c r="L147" s="88" t="s">
        <v>133</v>
      </c>
      <c r="M147" s="89">
        <v>7.4999999999999997E-3</v>
      </c>
      <c r="N147" s="89">
        <v>4.1099999999996237E-2</v>
      </c>
      <c r="O147" s="90">
        <v>450002.29075300007</v>
      </c>
      <c r="P147" s="102">
        <v>94.68</v>
      </c>
      <c r="Q147" s="90"/>
      <c r="R147" s="90">
        <v>426.06218065600012</v>
      </c>
      <c r="S147" s="91">
        <v>2.924069392056579E-4</v>
      </c>
      <c r="T147" s="91">
        <f t="shared" si="4"/>
        <v>1.0370872112478897E-2</v>
      </c>
      <c r="U147" s="91">
        <f>R147/'סכום נכסי הקרן'!$C$42</f>
        <v>2.5741952977502351E-3</v>
      </c>
    </row>
    <row r="148" spans="2:21">
      <c r="B148" s="86" t="s">
        <v>639</v>
      </c>
      <c r="C148" s="87" t="s">
        <v>640</v>
      </c>
      <c r="D148" s="88" t="s">
        <v>120</v>
      </c>
      <c r="E148" s="88" t="s">
        <v>28</v>
      </c>
      <c r="F148" s="87" t="s">
        <v>636</v>
      </c>
      <c r="G148" s="88" t="s">
        <v>637</v>
      </c>
      <c r="H148" s="87" t="s">
        <v>638</v>
      </c>
      <c r="I148" s="87" t="s">
        <v>326</v>
      </c>
      <c r="J148" s="101"/>
      <c r="K148" s="90">
        <v>6.2600000000237932</v>
      </c>
      <c r="L148" s="88" t="s">
        <v>133</v>
      </c>
      <c r="M148" s="89">
        <v>4.0800000000000003E-2</v>
      </c>
      <c r="N148" s="89">
        <v>4.3700000000135956E-2</v>
      </c>
      <c r="O148" s="90">
        <v>118668.27097600001</v>
      </c>
      <c r="P148" s="102">
        <v>99.17</v>
      </c>
      <c r="Q148" s="90"/>
      <c r="R148" s="90">
        <v>117.68332532000002</v>
      </c>
      <c r="S148" s="91">
        <v>3.3905220278857148E-4</v>
      </c>
      <c r="T148" s="91">
        <f t="shared" si="4"/>
        <v>2.8645553913886966E-3</v>
      </c>
      <c r="U148" s="91">
        <f>R148/'סכום נכסי הקרן'!$C$42</f>
        <v>7.110226544771571E-4</v>
      </c>
    </row>
    <row r="149" spans="2:21">
      <c r="B149" s="86" t="s">
        <v>641</v>
      </c>
      <c r="C149" s="87" t="s">
        <v>642</v>
      </c>
      <c r="D149" s="88" t="s">
        <v>120</v>
      </c>
      <c r="E149" s="88" t="s">
        <v>28</v>
      </c>
      <c r="F149" s="87" t="s">
        <v>643</v>
      </c>
      <c r="G149" s="88" t="s">
        <v>624</v>
      </c>
      <c r="H149" s="87" t="s">
        <v>625</v>
      </c>
      <c r="I149" s="87" t="s">
        <v>131</v>
      </c>
      <c r="J149" s="101"/>
      <c r="K149" s="90">
        <v>3.3200000000017074</v>
      </c>
      <c r="L149" s="88" t="s">
        <v>133</v>
      </c>
      <c r="M149" s="89">
        <v>1.3300000000000001E-2</v>
      </c>
      <c r="N149" s="89">
        <v>3.6400000000034162E-2</v>
      </c>
      <c r="O149" s="90">
        <v>112517.14918400001</v>
      </c>
      <c r="P149" s="102">
        <v>103.34</v>
      </c>
      <c r="Q149" s="90">
        <v>0.83366659000000021</v>
      </c>
      <c r="R149" s="90">
        <v>117.10888866500002</v>
      </c>
      <c r="S149" s="91">
        <v>3.4304008897560978E-4</v>
      </c>
      <c r="T149" s="91">
        <f t="shared" si="4"/>
        <v>2.8505729039579827E-3</v>
      </c>
      <c r="U149" s="91">
        <f>R149/'סכום נכסי הקרן'!$C$42</f>
        <v>7.0755200581765947E-4</v>
      </c>
    </row>
    <row r="150" spans="2:21">
      <c r="B150" s="86" t="s">
        <v>644</v>
      </c>
      <c r="C150" s="87" t="s">
        <v>645</v>
      </c>
      <c r="D150" s="88" t="s">
        <v>120</v>
      </c>
      <c r="E150" s="88" t="s">
        <v>28</v>
      </c>
      <c r="F150" s="87" t="s">
        <v>646</v>
      </c>
      <c r="G150" s="88" t="s">
        <v>330</v>
      </c>
      <c r="H150" s="87" t="s">
        <v>638</v>
      </c>
      <c r="I150" s="87" t="s">
        <v>326</v>
      </c>
      <c r="J150" s="101"/>
      <c r="K150" s="90">
        <v>3.5199999999590195</v>
      </c>
      <c r="L150" s="88" t="s">
        <v>133</v>
      </c>
      <c r="M150" s="89">
        <v>1.8000000000000002E-2</v>
      </c>
      <c r="N150" s="89">
        <v>3.3199999999297486E-2</v>
      </c>
      <c r="O150" s="90">
        <v>12757.424502000002</v>
      </c>
      <c r="P150" s="102">
        <v>106.61</v>
      </c>
      <c r="Q150" s="90">
        <v>6.4473627000000006E-2</v>
      </c>
      <c r="R150" s="90">
        <v>13.665163903000002</v>
      </c>
      <c r="S150" s="91">
        <v>1.5223329331386836E-5</v>
      </c>
      <c r="T150" s="91">
        <f t="shared" si="4"/>
        <v>3.3262672367651323E-4</v>
      </c>
      <c r="U150" s="91">
        <f>R150/'סכום נכסי הקרן'!$C$42</f>
        <v>8.256259827597882E-5</v>
      </c>
    </row>
    <row r="151" spans="2:21">
      <c r="B151" s="86" t="s">
        <v>647</v>
      </c>
      <c r="C151" s="87" t="s">
        <v>648</v>
      </c>
      <c r="D151" s="88" t="s">
        <v>120</v>
      </c>
      <c r="E151" s="88" t="s">
        <v>28</v>
      </c>
      <c r="F151" s="87" t="s">
        <v>649</v>
      </c>
      <c r="G151" s="88" t="s">
        <v>330</v>
      </c>
      <c r="H151" s="87" t="s">
        <v>638</v>
      </c>
      <c r="I151" s="87" t="s">
        <v>326</v>
      </c>
      <c r="J151" s="101"/>
      <c r="K151" s="90">
        <v>4.7400000000041311</v>
      </c>
      <c r="L151" s="88" t="s">
        <v>133</v>
      </c>
      <c r="M151" s="89">
        <v>3.6200000000000003E-2</v>
      </c>
      <c r="N151" s="89">
        <v>4.510000000004475E-2</v>
      </c>
      <c r="O151" s="90">
        <v>350094.55196000007</v>
      </c>
      <c r="P151" s="102">
        <v>99.56</v>
      </c>
      <c r="Q151" s="90"/>
      <c r="R151" s="90">
        <v>348.55412024400005</v>
      </c>
      <c r="S151" s="91">
        <v>1.9699224008988843E-4</v>
      </c>
      <c r="T151" s="91">
        <f t="shared" si="4"/>
        <v>8.4842315733409147E-3</v>
      </c>
      <c r="U151" s="91">
        <f>R151/'סכום נכסי הקרן'!$C$42</f>
        <v>2.1059047671447891E-3</v>
      </c>
    </row>
    <row r="152" spans="2:21">
      <c r="B152" s="86" t="s">
        <v>650</v>
      </c>
      <c r="C152" s="87" t="s">
        <v>651</v>
      </c>
      <c r="D152" s="88" t="s">
        <v>120</v>
      </c>
      <c r="E152" s="88" t="s">
        <v>28</v>
      </c>
      <c r="F152" s="87" t="s">
        <v>652</v>
      </c>
      <c r="G152" s="88" t="s">
        <v>341</v>
      </c>
      <c r="H152" s="87" t="s">
        <v>653</v>
      </c>
      <c r="I152" s="87" t="s">
        <v>326</v>
      </c>
      <c r="J152" s="101"/>
      <c r="K152" s="90">
        <v>3.5699999999973202</v>
      </c>
      <c r="L152" s="88" t="s">
        <v>133</v>
      </c>
      <c r="M152" s="89">
        <v>2.75E-2</v>
      </c>
      <c r="N152" s="89">
        <v>3.9599999999959015E-2</v>
      </c>
      <c r="O152" s="90">
        <v>231574.97979600003</v>
      </c>
      <c r="P152" s="102">
        <v>106.24</v>
      </c>
      <c r="Q152" s="90">
        <v>7.720163480000001</v>
      </c>
      <c r="R152" s="90">
        <v>253.74542202400002</v>
      </c>
      <c r="S152" s="91">
        <v>2.6479016911806535E-4</v>
      </c>
      <c r="T152" s="91">
        <f t="shared" si="4"/>
        <v>6.1764724503032024E-3</v>
      </c>
      <c r="U152" s="91">
        <f>R152/'סכום נכסי הקרן'!$C$42</f>
        <v>1.533086722680067E-3</v>
      </c>
    </row>
    <row r="153" spans="2:21">
      <c r="B153" s="86" t="s">
        <v>654</v>
      </c>
      <c r="C153" s="87" t="s">
        <v>655</v>
      </c>
      <c r="D153" s="88" t="s">
        <v>120</v>
      </c>
      <c r="E153" s="88" t="s">
        <v>28</v>
      </c>
      <c r="F153" s="87" t="s">
        <v>643</v>
      </c>
      <c r="G153" s="88" t="s">
        <v>624</v>
      </c>
      <c r="H153" s="87" t="s">
        <v>656</v>
      </c>
      <c r="I153" s="87" t="s">
        <v>131</v>
      </c>
      <c r="J153" s="101"/>
      <c r="K153" s="90">
        <v>2.3999999999931649</v>
      </c>
      <c r="L153" s="88" t="s">
        <v>133</v>
      </c>
      <c r="M153" s="89">
        <v>0.04</v>
      </c>
      <c r="N153" s="89">
        <v>7.3699999999851343E-2</v>
      </c>
      <c r="O153" s="90">
        <v>168922.81355600004</v>
      </c>
      <c r="P153" s="102">
        <v>103.93</v>
      </c>
      <c r="Q153" s="90"/>
      <c r="R153" s="90">
        <v>175.56148585300002</v>
      </c>
      <c r="S153" s="91">
        <v>6.5082901820564078E-5</v>
      </c>
      <c r="T153" s="91">
        <f t="shared" si="4"/>
        <v>4.273380272463748E-3</v>
      </c>
      <c r="U153" s="91">
        <f>R153/'סכום נכסי הקרן'!$C$42</f>
        <v>1.0607126655855948E-3</v>
      </c>
    </row>
    <row r="154" spans="2:21">
      <c r="B154" s="86" t="s">
        <v>657</v>
      </c>
      <c r="C154" s="87" t="s">
        <v>658</v>
      </c>
      <c r="D154" s="88" t="s">
        <v>120</v>
      </c>
      <c r="E154" s="88" t="s">
        <v>28</v>
      </c>
      <c r="F154" s="87" t="s">
        <v>643</v>
      </c>
      <c r="G154" s="88" t="s">
        <v>624</v>
      </c>
      <c r="H154" s="87" t="s">
        <v>656</v>
      </c>
      <c r="I154" s="87" t="s">
        <v>131</v>
      </c>
      <c r="J154" s="101"/>
      <c r="K154" s="90">
        <v>3.0800000000012129</v>
      </c>
      <c r="L154" s="88" t="s">
        <v>133</v>
      </c>
      <c r="M154" s="89">
        <v>3.2799999999999996E-2</v>
      </c>
      <c r="N154" s="89">
        <v>7.660000000002426E-2</v>
      </c>
      <c r="O154" s="90">
        <v>165071.50274700002</v>
      </c>
      <c r="P154" s="102">
        <v>99.89</v>
      </c>
      <c r="Q154" s="90"/>
      <c r="R154" s="90">
        <v>164.88993161000002</v>
      </c>
      <c r="S154" s="91">
        <v>1.1755799544497717E-4</v>
      </c>
      <c r="T154" s="91">
        <f t="shared" si="4"/>
        <v>4.0136216519611424E-3</v>
      </c>
      <c r="U154" s="91">
        <f>R154/'סכום נכסי הקרן'!$C$42</f>
        <v>9.9623694819213566E-4</v>
      </c>
    </row>
    <row r="155" spans="2:21">
      <c r="B155" s="86" t="s">
        <v>659</v>
      </c>
      <c r="C155" s="87" t="s">
        <v>660</v>
      </c>
      <c r="D155" s="88" t="s">
        <v>120</v>
      </c>
      <c r="E155" s="88" t="s">
        <v>28</v>
      </c>
      <c r="F155" s="87" t="s">
        <v>643</v>
      </c>
      <c r="G155" s="88" t="s">
        <v>624</v>
      </c>
      <c r="H155" s="87" t="s">
        <v>656</v>
      </c>
      <c r="I155" s="87" t="s">
        <v>131</v>
      </c>
      <c r="J155" s="101"/>
      <c r="K155" s="90">
        <v>4.9400000000238276</v>
      </c>
      <c r="L155" s="88" t="s">
        <v>133</v>
      </c>
      <c r="M155" s="89">
        <v>1.7899999999999999E-2</v>
      </c>
      <c r="N155" s="89">
        <v>7.1500000000265559E-2</v>
      </c>
      <c r="O155" s="90">
        <v>62864.856199999995</v>
      </c>
      <c r="P155" s="102">
        <v>85.02</v>
      </c>
      <c r="Q155" s="90">
        <v>16.217714697000002</v>
      </c>
      <c r="R155" s="90">
        <v>69.665415461000009</v>
      </c>
      <c r="S155" s="91">
        <v>9.3423719402426265E-5</v>
      </c>
      <c r="T155" s="91">
        <f t="shared" si="4"/>
        <v>1.6957410143663418E-3</v>
      </c>
      <c r="U155" s="91">
        <f>R155/'סכום נכסי הקרן'!$C$42</f>
        <v>4.2090660245743466E-4</v>
      </c>
    </row>
    <row r="156" spans="2:21">
      <c r="B156" s="86" t="s">
        <v>661</v>
      </c>
      <c r="C156" s="87" t="s">
        <v>662</v>
      </c>
      <c r="D156" s="88" t="s">
        <v>120</v>
      </c>
      <c r="E156" s="88" t="s">
        <v>28</v>
      </c>
      <c r="F156" s="87" t="s">
        <v>646</v>
      </c>
      <c r="G156" s="88" t="s">
        <v>330</v>
      </c>
      <c r="H156" s="87" t="s">
        <v>653</v>
      </c>
      <c r="I156" s="87" t="s">
        <v>326</v>
      </c>
      <c r="J156" s="101"/>
      <c r="K156" s="90">
        <v>3.0199999999983009</v>
      </c>
      <c r="L156" s="88" t="s">
        <v>133</v>
      </c>
      <c r="M156" s="89">
        <v>3.6499999999999998E-2</v>
      </c>
      <c r="N156" s="89">
        <v>4.770000000005381E-2</v>
      </c>
      <c r="O156" s="90">
        <v>69916.574661999999</v>
      </c>
      <c r="P156" s="102">
        <v>101</v>
      </c>
      <c r="Q156" s="90"/>
      <c r="R156" s="90">
        <v>70.615738206000003</v>
      </c>
      <c r="S156" s="91">
        <v>3.9204529972299788E-4</v>
      </c>
      <c r="T156" s="91">
        <f t="shared" si="4"/>
        <v>1.7188730267848115E-3</v>
      </c>
      <c r="U156" s="91">
        <f>R156/'סכום נכסי הקרן'!$C$42</f>
        <v>4.2664829100101187E-4</v>
      </c>
    </row>
    <row r="157" spans="2:21">
      <c r="B157" s="86" t="s">
        <v>663</v>
      </c>
      <c r="C157" s="87" t="s">
        <v>664</v>
      </c>
      <c r="D157" s="88" t="s">
        <v>120</v>
      </c>
      <c r="E157" s="88" t="s">
        <v>28</v>
      </c>
      <c r="F157" s="87" t="s">
        <v>646</v>
      </c>
      <c r="G157" s="88" t="s">
        <v>330</v>
      </c>
      <c r="H157" s="87" t="s">
        <v>653</v>
      </c>
      <c r="I157" s="87" t="s">
        <v>326</v>
      </c>
      <c r="J157" s="101"/>
      <c r="K157" s="90">
        <v>2.7699999999966933</v>
      </c>
      <c r="L157" s="88" t="s">
        <v>133</v>
      </c>
      <c r="M157" s="89">
        <v>3.3000000000000002E-2</v>
      </c>
      <c r="N157" s="89">
        <v>4.7799999999928636E-2</v>
      </c>
      <c r="O157" s="90">
        <v>213404.22034600002</v>
      </c>
      <c r="P157" s="102">
        <v>107.69</v>
      </c>
      <c r="Q157" s="90"/>
      <c r="R157" s="90">
        <v>229.81499648800002</v>
      </c>
      <c r="S157" s="91">
        <v>3.3798898999040221E-4</v>
      </c>
      <c r="T157" s="91">
        <f t="shared" si="4"/>
        <v>5.5939767628217689E-3</v>
      </c>
      <c r="U157" s="91">
        <f>R157/'סכום נכסי הקרן'!$C$42</f>
        <v>1.3885031579217808E-3</v>
      </c>
    </row>
    <row r="158" spans="2:21">
      <c r="B158" s="86" t="s">
        <v>665</v>
      </c>
      <c r="C158" s="87" t="s">
        <v>666</v>
      </c>
      <c r="D158" s="88" t="s">
        <v>120</v>
      </c>
      <c r="E158" s="88" t="s">
        <v>28</v>
      </c>
      <c r="F158" s="87" t="s">
        <v>667</v>
      </c>
      <c r="G158" s="88" t="s">
        <v>330</v>
      </c>
      <c r="H158" s="87" t="s">
        <v>653</v>
      </c>
      <c r="I158" s="87" t="s">
        <v>326</v>
      </c>
      <c r="J158" s="101"/>
      <c r="K158" s="90">
        <v>2.2500000000022942</v>
      </c>
      <c r="L158" s="88" t="s">
        <v>133</v>
      </c>
      <c r="M158" s="89">
        <v>1E-3</v>
      </c>
      <c r="N158" s="89">
        <v>3.3300000000072501E-2</v>
      </c>
      <c r="O158" s="90">
        <v>210287.15665600001</v>
      </c>
      <c r="P158" s="102">
        <v>103.63</v>
      </c>
      <c r="Q158" s="90"/>
      <c r="R158" s="90">
        <v>217.92057357400003</v>
      </c>
      <c r="S158" s="91">
        <v>3.7132870098709187E-4</v>
      </c>
      <c r="T158" s="91">
        <f t="shared" si="4"/>
        <v>5.3044520302982104E-3</v>
      </c>
      <c r="U158" s="91">
        <f>R158/'סכום נכסי הקרן'!$C$42</f>
        <v>1.3166390758116799E-3</v>
      </c>
    </row>
    <row r="159" spans="2:21">
      <c r="B159" s="86" t="s">
        <v>668</v>
      </c>
      <c r="C159" s="87" t="s">
        <v>669</v>
      </c>
      <c r="D159" s="88" t="s">
        <v>120</v>
      </c>
      <c r="E159" s="88" t="s">
        <v>28</v>
      </c>
      <c r="F159" s="87" t="s">
        <v>667</v>
      </c>
      <c r="G159" s="88" t="s">
        <v>330</v>
      </c>
      <c r="H159" s="87" t="s">
        <v>653</v>
      </c>
      <c r="I159" s="87" t="s">
        <v>326</v>
      </c>
      <c r="J159" s="101"/>
      <c r="K159" s="90">
        <v>4.9700000000136404</v>
      </c>
      <c r="L159" s="88" t="s">
        <v>133</v>
      </c>
      <c r="M159" s="89">
        <v>3.0000000000000001E-3</v>
      </c>
      <c r="N159" s="89">
        <v>4.0200000000122686E-2</v>
      </c>
      <c r="O159" s="90">
        <v>118588.36902700001</v>
      </c>
      <c r="P159" s="102">
        <v>91.94</v>
      </c>
      <c r="Q159" s="90">
        <v>0.19603219100000008</v>
      </c>
      <c r="R159" s="90">
        <v>109.22617898300003</v>
      </c>
      <c r="S159" s="91">
        <v>2.9116159095640991E-4</v>
      </c>
      <c r="T159" s="91">
        <f t="shared" si="4"/>
        <v>2.6586981548639625E-3</v>
      </c>
      <c r="U159" s="91">
        <f>R159/'סכום נכסי הקרן'!$C$42</f>
        <v>6.5992601337286653E-4</v>
      </c>
    </row>
    <row r="160" spans="2:21">
      <c r="B160" s="86" t="s">
        <v>670</v>
      </c>
      <c r="C160" s="87" t="s">
        <v>671</v>
      </c>
      <c r="D160" s="88" t="s">
        <v>120</v>
      </c>
      <c r="E160" s="88" t="s">
        <v>28</v>
      </c>
      <c r="F160" s="87" t="s">
        <v>667</v>
      </c>
      <c r="G160" s="88" t="s">
        <v>330</v>
      </c>
      <c r="H160" s="87" t="s">
        <v>653</v>
      </c>
      <c r="I160" s="87" t="s">
        <v>326</v>
      </c>
      <c r="J160" s="101"/>
      <c r="K160" s="90">
        <v>3.4900000000066025</v>
      </c>
      <c r="L160" s="88" t="s">
        <v>133</v>
      </c>
      <c r="M160" s="89">
        <v>3.0000000000000001E-3</v>
      </c>
      <c r="N160" s="89">
        <v>3.9600000000080703E-2</v>
      </c>
      <c r="O160" s="90">
        <v>172240.04939200002</v>
      </c>
      <c r="P160" s="102">
        <v>94.81</v>
      </c>
      <c r="Q160" s="90">
        <v>0.27756855000000008</v>
      </c>
      <c r="R160" s="90">
        <v>163.57835950800003</v>
      </c>
      <c r="S160" s="91">
        <v>3.3865522884781758E-4</v>
      </c>
      <c r="T160" s="91">
        <f t="shared" si="4"/>
        <v>3.9816963904530829E-3</v>
      </c>
      <c r="U160" s="91">
        <f>R160/'סכום נכסי הקרן'!$C$42</f>
        <v>9.8831265241814694E-4</v>
      </c>
    </row>
    <row r="161" spans="2:21">
      <c r="B161" s="86" t="s">
        <v>672</v>
      </c>
      <c r="C161" s="87" t="s">
        <v>673</v>
      </c>
      <c r="D161" s="88" t="s">
        <v>120</v>
      </c>
      <c r="E161" s="88" t="s">
        <v>28</v>
      </c>
      <c r="F161" s="87" t="s">
        <v>667</v>
      </c>
      <c r="G161" s="88" t="s">
        <v>330</v>
      </c>
      <c r="H161" s="87" t="s">
        <v>653</v>
      </c>
      <c r="I161" s="87" t="s">
        <v>326</v>
      </c>
      <c r="J161" s="101"/>
      <c r="K161" s="90">
        <v>2.9900000000313378</v>
      </c>
      <c r="L161" s="88" t="s">
        <v>133</v>
      </c>
      <c r="M161" s="89">
        <v>3.0000000000000001E-3</v>
      </c>
      <c r="N161" s="89">
        <v>3.9600000000279273E-2</v>
      </c>
      <c r="O161" s="90">
        <v>66297.343584000017</v>
      </c>
      <c r="P161" s="102">
        <v>92.74</v>
      </c>
      <c r="Q161" s="90">
        <v>0.10267313000000002</v>
      </c>
      <c r="R161" s="90">
        <v>61.586829893000015</v>
      </c>
      <c r="S161" s="91">
        <v>2.4579150848626409E-4</v>
      </c>
      <c r="T161" s="91">
        <f t="shared" si="4"/>
        <v>1.4990984077720461E-3</v>
      </c>
      <c r="U161" s="91">
        <f>R161/'סכום נכסי הקרן'!$C$42</f>
        <v>3.7209716119325232E-4</v>
      </c>
    </row>
    <row r="162" spans="2:21">
      <c r="B162" s="86" t="s">
        <v>674</v>
      </c>
      <c r="C162" s="87" t="s">
        <v>675</v>
      </c>
      <c r="D162" s="88" t="s">
        <v>120</v>
      </c>
      <c r="E162" s="88" t="s">
        <v>28</v>
      </c>
      <c r="F162" s="87" t="s">
        <v>676</v>
      </c>
      <c r="G162" s="88" t="s">
        <v>677</v>
      </c>
      <c r="H162" s="87" t="s">
        <v>656</v>
      </c>
      <c r="I162" s="87" t="s">
        <v>131</v>
      </c>
      <c r="J162" s="101"/>
      <c r="K162" s="90">
        <v>4.0399999999858647</v>
      </c>
      <c r="L162" s="88" t="s">
        <v>133</v>
      </c>
      <c r="M162" s="89">
        <v>3.2500000000000001E-2</v>
      </c>
      <c r="N162" s="89">
        <v>4.7399999999799755E-2</v>
      </c>
      <c r="O162" s="90">
        <v>84975.006765000013</v>
      </c>
      <c r="P162" s="102">
        <v>99.9</v>
      </c>
      <c r="Q162" s="90"/>
      <c r="R162" s="90">
        <v>84.890027355000001</v>
      </c>
      <c r="S162" s="91">
        <v>3.2682694909615389E-4</v>
      </c>
      <c r="T162" s="91">
        <f t="shared" si="4"/>
        <v>2.0663266004225717E-3</v>
      </c>
      <c r="U162" s="91">
        <f>R162/'סכום נכסי הקרן'!$C$42</f>
        <v>5.1289112050892014E-4</v>
      </c>
    </row>
    <row r="163" spans="2:21">
      <c r="B163" s="86" t="s">
        <v>682</v>
      </c>
      <c r="C163" s="87" t="s">
        <v>683</v>
      </c>
      <c r="D163" s="88" t="s">
        <v>120</v>
      </c>
      <c r="E163" s="88" t="s">
        <v>28</v>
      </c>
      <c r="F163" s="87" t="s">
        <v>684</v>
      </c>
      <c r="G163" s="88" t="s">
        <v>330</v>
      </c>
      <c r="H163" s="87" t="s">
        <v>681</v>
      </c>
      <c r="I163" s="87"/>
      <c r="J163" s="101"/>
      <c r="K163" s="90">
        <v>3.2499999999943543</v>
      </c>
      <c r="L163" s="88" t="s">
        <v>133</v>
      </c>
      <c r="M163" s="89">
        <v>1.9E-2</v>
      </c>
      <c r="N163" s="89">
        <v>3.5499999999932245E-2</v>
      </c>
      <c r="O163" s="90">
        <v>170192.55520000003</v>
      </c>
      <c r="P163" s="102">
        <v>101.4</v>
      </c>
      <c r="Q163" s="90">
        <v>4.5217331710000002</v>
      </c>
      <c r="R163" s="90">
        <v>177.09698414399998</v>
      </c>
      <c r="S163" s="91">
        <v>3.2256712957165712E-4</v>
      </c>
      <c r="T163" s="91">
        <f t="shared" si="4"/>
        <v>4.3107561699920662E-3</v>
      </c>
      <c r="U163" s="91">
        <f>R163/'סכום נכסי הקרן'!$C$42</f>
        <v>1.0699898853433064E-3</v>
      </c>
    </row>
    <row r="164" spans="2:21">
      <c r="B164" s="86" t="s">
        <v>685</v>
      </c>
      <c r="C164" s="87" t="s">
        <v>686</v>
      </c>
      <c r="D164" s="88" t="s">
        <v>120</v>
      </c>
      <c r="E164" s="88" t="s">
        <v>28</v>
      </c>
      <c r="F164" s="87" t="s">
        <v>687</v>
      </c>
      <c r="G164" s="88" t="s">
        <v>341</v>
      </c>
      <c r="H164" s="87" t="s">
        <v>681</v>
      </c>
      <c r="I164" s="87"/>
      <c r="J164" s="101"/>
      <c r="K164" s="90">
        <v>2.3599999999980708</v>
      </c>
      <c r="L164" s="88" t="s">
        <v>133</v>
      </c>
      <c r="M164" s="89">
        <v>1.6399999999999998E-2</v>
      </c>
      <c r="N164" s="89">
        <v>3.6500000000012058E-2</v>
      </c>
      <c r="O164" s="90">
        <v>74785.766366000025</v>
      </c>
      <c r="P164" s="102">
        <v>106.4</v>
      </c>
      <c r="Q164" s="90">
        <v>3.381569486000001</v>
      </c>
      <c r="R164" s="90">
        <v>82.953624906000016</v>
      </c>
      <c r="S164" s="91">
        <v>3.055110002557395E-4</v>
      </c>
      <c r="T164" s="91">
        <f t="shared" si="4"/>
        <v>2.0191922076774806E-3</v>
      </c>
      <c r="U164" s="91">
        <f>R164/'סכום נכסי הקרן'!$C$42</f>
        <v>5.0119170595141821E-4</v>
      </c>
    </row>
    <row r="165" spans="2:21">
      <c r="B165" s="86" t="s">
        <v>688</v>
      </c>
      <c r="C165" s="87" t="s">
        <v>689</v>
      </c>
      <c r="D165" s="88" t="s">
        <v>120</v>
      </c>
      <c r="E165" s="88" t="s">
        <v>28</v>
      </c>
      <c r="F165" s="87" t="s">
        <v>690</v>
      </c>
      <c r="G165" s="88" t="s">
        <v>691</v>
      </c>
      <c r="H165" s="87" t="s">
        <v>681</v>
      </c>
      <c r="I165" s="87"/>
      <c r="J165" s="101"/>
      <c r="K165" s="90">
        <v>3.0099999999961886</v>
      </c>
      <c r="L165" s="88" t="s">
        <v>133</v>
      </c>
      <c r="M165" s="89">
        <v>1.4800000000000001E-2</v>
      </c>
      <c r="N165" s="89">
        <v>4.7299999999940105E-2</v>
      </c>
      <c r="O165" s="90">
        <v>350376.14772400004</v>
      </c>
      <c r="P165" s="102">
        <v>99.6</v>
      </c>
      <c r="Q165" s="90"/>
      <c r="R165" s="90">
        <v>348.97463583300009</v>
      </c>
      <c r="S165" s="91">
        <v>4.025902976762731E-4</v>
      </c>
      <c r="T165" s="91">
        <f t="shared" si="4"/>
        <v>8.4944674346607539E-3</v>
      </c>
      <c r="U165" s="91">
        <f>R165/'סכום נכסי הקרן'!$C$42</f>
        <v>2.1084454508782475E-3</v>
      </c>
    </row>
    <row r="166" spans="2:21">
      <c r="B166" s="86" t="s">
        <v>692</v>
      </c>
      <c r="C166" s="87" t="s">
        <v>693</v>
      </c>
      <c r="D166" s="88" t="s">
        <v>120</v>
      </c>
      <c r="E166" s="88" t="s">
        <v>28</v>
      </c>
      <c r="F166" s="87" t="s">
        <v>694</v>
      </c>
      <c r="G166" s="88" t="s">
        <v>572</v>
      </c>
      <c r="H166" s="87" t="s">
        <v>681</v>
      </c>
      <c r="I166" s="87"/>
      <c r="J166" s="101"/>
      <c r="K166" s="90">
        <v>1.2600000000366052</v>
      </c>
      <c r="L166" s="88" t="s">
        <v>133</v>
      </c>
      <c r="M166" s="89">
        <v>4.9000000000000002E-2</v>
      </c>
      <c r="N166" s="89">
        <v>0</v>
      </c>
      <c r="O166" s="90">
        <v>58021.626269000008</v>
      </c>
      <c r="P166" s="102">
        <v>22.6</v>
      </c>
      <c r="Q166" s="90"/>
      <c r="R166" s="90">
        <v>13.112889751999999</v>
      </c>
      <c r="S166" s="91">
        <v>1.2776005570067799E-4</v>
      </c>
      <c r="T166" s="91">
        <f t="shared" si="4"/>
        <v>3.1918369857104564E-4</v>
      </c>
      <c r="U166" s="91">
        <f>R166/'סכום נכסי הקרן'!$C$42</f>
        <v>7.9225851699729556E-5</v>
      </c>
    </row>
    <row r="167" spans="2:21">
      <c r="B167" s="9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90"/>
      <c r="P167" s="102"/>
      <c r="Q167" s="87"/>
      <c r="R167" s="87"/>
      <c r="S167" s="87"/>
      <c r="T167" s="91"/>
      <c r="U167" s="87"/>
    </row>
    <row r="168" spans="2:21">
      <c r="B168" s="85" t="s">
        <v>48</v>
      </c>
      <c r="C168" s="80"/>
      <c r="D168" s="81"/>
      <c r="E168" s="81"/>
      <c r="F168" s="80"/>
      <c r="G168" s="81"/>
      <c r="H168" s="80"/>
      <c r="I168" s="80"/>
      <c r="J168" s="99"/>
      <c r="K168" s="83">
        <v>3.9942402264903238</v>
      </c>
      <c r="L168" s="81"/>
      <c r="M168" s="82"/>
      <c r="N168" s="82">
        <v>5.962758502010982E-2</v>
      </c>
      <c r="O168" s="83"/>
      <c r="P168" s="100"/>
      <c r="Q168" s="83">
        <v>26.153246440000004</v>
      </c>
      <c r="R168" s="83">
        <f>SUM(R169:R250)</f>
        <v>5961.6930513500029</v>
      </c>
      <c r="S168" s="84"/>
      <c r="T168" s="84">
        <f t="shared" ref="T168:T202" si="5">IFERROR(R168/$R$11,0)</f>
        <v>0.14511486589635719</v>
      </c>
      <c r="U168" s="84">
        <f>R168/'סכום נכסי הקרן'!$C$42</f>
        <v>3.6019536387356908E-2</v>
      </c>
    </row>
    <row r="169" spans="2:21">
      <c r="B169" s="86" t="s">
        <v>695</v>
      </c>
      <c r="C169" s="87" t="s">
        <v>696</v>
      </c>
      <c r="D169" s="88" t="s">
        <v>120</v>
      </c>
      <c r="E169" s="88" t="s">
        <v>28</v>
      </c>
      <c r="F169" s="87" t="s">
        <v>512</v>
      </c>
      <c r="G169" s="88" t="s">
        <v>313</v>
      </c>
      <c r="H169" s="87" t="s">
        <v>314</v>
      </c>
      <c r="I169" s="87" t="s">
        <v>131</v>
      </c>
      <c r="J169" s="101"/>
      <c r="K169" s="90">
        <v>3.3099999397283359</v>
      </c>
      <c r="L169" s="88" t="s">
        <v>133</v>
      </c>
      <c r="M169" s="89">
        <v>2.6800000000000001E-2</v>
      </c>
      <c r="N169" s="89">
        <v>4.9897315798955136E-2</v>
      </c>
      <c r="O169" s="90">
        <v>5.8530000000000006E-3</v>
      </c>
      <c r="P169" s="102">
        <v>94.81</v>
      </c>
      <c r="Q169" s="90"/>
      <c r="R169" s="90">
        <v>5.5510000000000016E-6</v>
      </c>
      <c r="S169" s="91">
        <v>2.2429139101208089E-12</v>
      </c>
      <c r="T169" s="91">
        <f t="shared" si="5"/>
        <v>1.3511809709966017E-10</v>
      </c>
      <c r="U169" s="91">
        <f>R169/'סכום נכסי הקרן'!$C$42</f>
        <v>3.3538198757304622E-11</v>
      </c>
    </row>
    <row r="170" spans="2:21">
      <c r="B170" s="86" t="s">
        <v>697</v>
      </c>
      <c r="C170" s="87" t="s">
        <v>698</v>
      </c>
      <c r="D170" s="88" t="s">
        <v>120</v>
      </c>
      <c r="E170" s="88" t="s">
        <v>28</v>
      </c>
      <c r="F170" s="87" t="s">
        <v>333</v>
      </c>
      <c r="G170" s="88" t="s">
        <v>313</v>
      </c>
      <c r="H170" s="87" t="s">
        <v>314</v>
      </c>
      <c r="I170" s="87" t="s">
        <v>131</v>
      </c>
      <c r="J170" s="101"/>
      <c r="K170" s="90">
        <v>3.73</v>
      </c>
      <c r="L170" s="88" t="s">
        <v>133</v>
      </c>
      <c r="M170" s="89">
        <v>2.5000000000000001E-2</v>
      </c>
      <c r="N170" s="89">
        <v>4.9805036555645811E-2</v>
      </c>
      <c r="O170" s="90">
        <v>1.2960000000000003E-3</v>
      </c>
      <c r="P170" s="102">
        <v>93.11</v>
      </c>
      <c r="Q170" s="90"/>
      <c r="R170" s="90">
        <v>1.2310000000000004E-6</v>
      </c>
      <c r="S170" s="91">
        <v>4.3680361673394667E-13</v>
      </c>
      <c r="T170" s="91">
        <f t="shared" si="5"/>
        <v>2.996403846688555E-11</v>
      </c>
      <c r="U170" s="91">
        <f>R170/'סכום נכסי הקרן'!$C$42</f>
        <v>7.4374928247598608E-12</v>
      </c>
    </row>
    <row r="171" spans="2:21">
      <c r="B171" s="86" t="s">
        <v>699</v>
      </c>
      <c r="C171" s="87" t="s">
        <v>700</v>
      </c>
      <c r="D171" s="88" t="s">
        <v>120</v>
      </c>
      <c r="E171" s="88" t="s">
        <v>28</v>
      </c>
      <c r="F171" s="87" t="s">
        <v>701</v>
      </c>
      <c r="G171" s="88" t="s">
        <v>702</v>
      </c>
      <c r="H171" s="87" t="s">
        <v>325</v>
      </c>
      <c r="I171" s="87" t="s">
        <v>326</v>
      </c>
      <c r="J171" s="101"/>
      <c r="K171" s="90">
        <v>0.16999986097041689</v>
      </c>
      <c r="L171" s="88" t="s">
        <v>133</v>
      </c>
      <c r="M171" s="89">
        <v>5.7000000000000002E-2</v>
      </c>
      <c r="N171" s="89">
        <v>1.0800283742825817E-2</v>
      </c>
      <c r="O171" s="90">
        <v>1.5119000000000002E-2</v>
      </c>
      <c r="P171" s="102">
        <v>102.66</v>
      </c>
      <c r="Q171" s="90"/>
      <c r="R171" s="90">
        <v>1.5507000000000002E-5</v>
      </c>
      <c r="S171" s="91">
        <v>9.7889017098315229E-11</v>
      </c>
      <c r="T171" s="91">
        <f t="shared" si="5"/>
        <v>3.7745925630056387E-10</v>
      </c>
      <c r="U171" s="91">
        <f>R171/'סכום נכסי הקרן'!$C$42</f>
        <v>9.369065900369711E-11</v>
      </c>
    </row>
    <row r="172" spans="2:21">
      <c r="B172" s="86" t="s">
        <v>703</v>
      </c>
      <c r="C172" s="87" t="s">
        <v>704</v>
      </c>
      <c r="D172" s="88" t="s">
        <v>120</v>
      </c>
      <c r="E172" s="88" t="s">
        <v>28</v>
      </c>
      <c r="F172" s="87" t="s">
        <v>705</v>
      </c>
      <c r="G172" s="88" t="s">
        <v>481</v>
      </c>
      <c r="H172" s="87" t="s">
        <v>383</v>
      </c>
      <c r="I172" s="87" t="s">
        <v>326</v>
      </c>
      <c r="J172" s="101"/>
      <c r="K172" s="90">
        <v>8.1699932942462041</v>
      </c>
      <c r="L172" s="88" t="s">
        <v>133</v>
      </c>
      <c r="M172" s="89">
        <v>2.4E-2</v>
      </c>
      <c r="N172" s="89">
        <v>5.3801688992428653E-2</v>
      </c>
      <c r="O172" s="90">
        <v>8.6390000000000026E-3</v>
      </c>
      <c r="P172" s="102">
        <v>79.239999999999995</v>
      </c>
      <c r="Q172" s="90"/>
      <c r="R172" s="90">
        <v>6.868000000000001E-6</v>
      </c>
      <c r="S172" s="91">
        <v>1.1502676412762742E-11</v>
      </c>
      <c r="T172" s="91">
        <f t="shared" si="5"/>
        <v>1.6717548025229075E-10</v>
      </c>
      <c r="U172" s="91">
        <f>R172/'סכום נכסי הקרן'!$C$42</f>
        <v>4.1495288968684577E-11</v>
      </c>
    </row>
    <row r="173" spans="2:21">
      <c r="B173" s="86" t="s">
        <v>706</v>
      </c>
      <c r="C173" s="87" t="s">
        <v>707</v>
      </c>
      <c r="D173" s="88" t="s">
        <v>120</v>
      </c>
      <c r="E173" s="88" t="s">
        <v>28</v>
      </c>
      <c r="F173" s="87" t="s">
        <v>374</v>
      </c>
      <c r="G173" s="88" t="s">
        <v>330</v>
      </c>
      <c r="H173" s="87" t="s">
        <v>375</v>
      </c>
      <c r="I173" s="87" t="s">
        <v>131</v>
      </c>
      <c r="J173" s="101"/>
      <c r="K173" s="90">
        <v>1.21</v>
      </c>
      <c r="L173" s="88" t="s">
        <v>133</v>
      </c>
      <c r="M173" s="89">
        <v>3.39E-2</v>
      </c>
      <c r="N173" s="89">
        <v>5.6495198902606306E-2</v>
      </c>
      <c r="O173" s="90">
        <v>2.9160000000000006E-3</v>
      </c>
      <c r="P173" s="102">
        <v>99.8</v>
      </c>
      <c r="Q173" s="90"/>
      <c r="R173" s="90">
        <v>2.9160000000000005E-6</v>
      </c>
      <c r="S173" s="91">
        <v>4.4783839189526784E-12</v>
      </c>
      <c r="T173" s="91">
        <f t="shared" si="5"/>
        <v>7.0978989577122868E-11</v>
      </c>
      <c r="U173" s="91">
        <f>R173/'סכום נכסי הקרן'!$C$42</f>
        <v>1.761797650446771E-11</v>
      </c>
    </row>
    <row r="174" spans="2:21">
      <c r="B174" s="86" t="s">
        <v>708</v>
      </c>
      <c r="C174" s="87" t="s">
        <v>709</v>
      </c>
      <c r="D174" s="88" t="s">
        <v>120</v>
      </c>
      <c r="E174" s="88" t="s">
        <v>28</v>
      </c>
      <c r="F174" s="87" t="s">
        <v>374</v>
      </c>
      <c r="G174" s="88" t="s">
        <v>330</v>
      </c>
      <c r="H174" s="87" t="s">
        <v>375</v>
      </c>
      <c r="I174" s="87" t="s">
        <v>131</v>
      </c>
      <c r="J174" s="101"/>
      <c r="K174" s="90">
        <v>6.1000030551920448</v>
      </c>
      <c r="L174" s="88" t="s">
        <v>133</v>
      </c>
      <c r="M174" s="89">
        <v>2.4399999999999998E-2</v>
      </c>
      <c r="N174" s="89">
        <v>5.56013698630137E-2</v>
      </c>
      <c r="O174" s="90">
        <v>8.6390000000000026E-3</v>
      </c>
      <c r="P174" s="102">
        <v>84.62</v>
      </c>
      <c r="Q174" s="90"/>
      <c r="R174" s="90">
        <v>7.3000000000000013E-6</v>
      </c>
      <c r="S174" s="91">
        <v>7.8640884521063465E-12</v>
      </c>
      <c r="T174" s="91">
        <f t="shared" si="5"/>
        <v>1.7769088611556821E-10</v>
      </c>
      <c r="U174" s="91">
        <f>R174/'סכום נכסי הקרן'!$C$42</f>
        <v>4.4105359561939055E-11</v>
      </c>
    </row>
    <row r="175" spans="2:21">
      <c r="B175" s="86" t="s">
        <v>710</v>
      </c>
      <c r="C175" s="87" t="s">
        <v>711</v>
      </c>
      <c r="D175" s="88" t="s">
        <v>120</v>
      </c>
      <c r="E175" s="88" t="s">
        <v>28</v>
      </c>
      <c r="F175" s="87" t="s">
        <v>397</v>
      </c>
      <c r="G175" s="88" t="s">
        <v>330</v>
      </c>
      <c r="H175" s="87" t="s">
        <v>383</v>
      </c>
      <c r="I175" s="87" t="s">
        <v>326</v>
      </c>
      <c r="J175" s="101"/>
      <c r="K175" s="90">
        <v>5.790000000000064</v>
      </c>
      <c r="L175" s="88" t="s">
        <v>133</v>
      </c>
      <c r="M175" s="89">
        <v>2.5499999999999998E-2</v>
      </c>
      <c r="N175" s="89">
        <v>5.5500000000063346E-2</v>
      </c>
      <c r="O175" s="90">
        <v>316096.33441800007</v>
      </c>
      <c r="P175" s="102">
        <v>84.91</v>
      </c>
      <c r="Q175" s="90"/>
      <c r="R175" s="90">
        <v>268.397408106</v>
      </c>
      <c r="S175" s="91">
        <v>2.319336056314356E-4</v>
      </c>
      <c r="T175" s="91">
        <f t="shared" si="5"/>
        <v>6.5331196270516333E-3</v>
      </c>
      <c r="U175" s="91">
        <f>R175/'סכום נכסי הקרן'!$C$42</f>
        <v>1.6216115328777567E-3</v>
      </c>
    </row>
    <row r="176" spans="2:21">
      <c r="B176" s="86" t="s">
        <v>712</v>
      </c>
      <c r="C176" s="87" t="s">
        <v>713</v>
      </c>
      <c r="D176" s="88" t="s">
        <v>120</v>
      </c>
      <c r="E176" s="88" t="s">
        <v>28</v>
      </c>
      <c r="F176" s="87" t="s">
        <v>714</v>
      </c>
      <c r="G176" s="88" t="s">
        <v>405</v>
      </c>
      <c r="H176" s="87" t="s">
        <v>375</v>
      </c>
      <c r="I176" s="87" t="s">
        <v>131</v>
      </c>
      <c r="J176" s="101"/>
      <c r="K176" s="90">
        <v>5.3699999999956036</v>
      </c>
      <c r="L176" s="88" t="s">
        <v>133</v>
      </c>
      <c r="M176" s="89">
        <v>1.95E-2</v>
      </c>
      <c r="N176" s="89">
        <v>5.3000000007060233E-2</v>
      </c>
      <c r="O176" s="90">
        <v>2699.8015220000007</v>
      </c>
      <c r="P176" s="102">
        <v>83.94</v>
      </c>
      <c r="Q176" s="90"/>
      <c r="R176" s="90">
        <v>2.2662132880000003</v>
      </c>
      <c r="S176" s="91">
        <v>2.3680743165051343E-6</v>
      </c>
      <c r="T176" s="91">
        <f t="shared" si="5"/>
        <v>5.516239003720485E-5</v>
      </c>
      <c r="U176" s="91">
        <f>R176/'סכום נכסי הקרן'!$C$42</f>
        <v>1.3692075604285499E-5</v>
      </c>
    </row>
    <row r="177" spans="2:21">
      <c r="B177" s="86" t="s">
        <v>715</v>
      </c>
      <c r="C177" s="87" t="s">
        <v>716</v>
      </c>
      <c r="D177" s="88" t="s">
        <v>120</v>
      </c>
      <c r="E177" s="88" t="s">
        <v>28</v>
      </c>
      <c r="F177" s="87" t="s">
        <v>717</v>
      </c>
      <c r="G177" s="88" t="s">
        <v>330</v>
      </c>
      <c r="H177" s="87" t="s">
        <v>383</v>
      </c>
      <c r="I177" s="87" t="s">
        <v>326</v>
      </c>
      <c r="J177" s="101"/>
      <c r="K177" s="90">
        <v>1.0600000000002177</v>
      </c>
      <c r="L177" s="88" t="s">
        <v>133</v>
      </c>
      <c r="M177" s="89">
        <v>2.5499999999999998E-2</v>
      </c>
      <c r="N177" s="89">
        <v>5.260000000005241E-2</v>
      </c>
      <c r="O177" s="90">
        <v>50662.617481000001</v>
      </c>
      <c r="P177" s="102">
        <v>97.92</v>
      </c>
      <c r="Q177" s="90"/>
      <c r="R177" s="90">
        <v>49.608835049000007</v>
      </c>
      <c r="S177" s="91">
        <v>2.5164718305318792E-4</v>
      </c>
      <c r="T177" s="91">
        <f t="shared" si="5"/>
        <v>1.2075394327421736E-3</v>
      </c>
      <c r="U177" s="91">
        <f>R177/'סכום נכסי הקרן'!$C$42</f>
        <v>2.9972815168288622E-4</v>
      </c>
    </row>
    <row r="178" spans="2:21">
      <c r="B178" s="86" t="s">
        <v>718</v>
      </c>
      <c r="C178" s="87" t="s">
        <v>719</v>
      </c>
      <c r="D178" s="88" t="s">
        <v>120</v>
      </c>
      <c r="E178" s="88" t="s">
        <v>28</v>
      </c>
      <c r="F178" s="87" t="s">
        <v>720</v>
      </c>
      <c r="G178" s="88" t="s">
        <v>127</v>
      </c>
      <c r="H178" s="87" t="s">
        <v>383</v>
      </c>
      <c r="I178" s="87" t="s">
        <v>326</v>
      </c>
      <c r="J178" s="101"/>
      <c r="K178" s="90">
        <v>3.7900000525078639</v>
      </c>
      <c r="L178" s="88" t="s">
        <v>133</v>
      </c>
      <c r="M178" s="89">
        <v>2.2400000000000003E-2</v>
      </c>
      <c r="N178" s="89">
        <v>5.4603672892795482E-2</v>
      </c>
      <c r="O178" s="90">
        <v>7.0840000000000018E-3</v>
      </c>
      <c r="P178" s="102">
        <v>89.71</v>
      </c>
      <c r="Q178" s="90"/>
      <c r="R178" s="90">
        <v>6.3710000000000005E-6</v>
      </c>
      <c r="S178" s="91">
        <v>1.103371966408523E-11</v>
      </c>
      <c r="T178" s="91">
        <f t="shared" si="5"/>
        <v>1.5507789526606645E-10</v>
      </c>
      <c r="U178" s="91">
        <f>R178/'סכום נכסי הקרן'!$C$42</f>
        <v>3.8492499420426536E-11</v>
      </c>
    </row>
    <row r="179" spans="2:21">
      <c r="B179" s="86" t="s">
        <v>721</v>
      </c>
      <c r="C179" s="87" t="s">
        <v>722</v>
      </c>
      <c r="D179" s="88" t="s">
        <v>120</v>
      </c>
      <c r="E179" s="88" t="s">
        <v>28</v>
      </c>
      <c r="F179" s="87" t="s">
        <v>723</v>
      </c>
      <c r="G179" s="88" t="s">
        <v>724</v>
      </c>
      <c r="H179" s="87" t="s">
        <v>383</v>
      </c>
      <c r="I179" s="87" t="s">
        <v>326</v>
      </c>
      <c r="J179" s="101"/>
      <c r="K179" s="90">
        <v>4.0799992739655391</v>
      </c>
      <c r="L179" s="88" t="s">
        <v>133</v>
      </c>
      <c r="M179" s="89">
        <v>3.5200000000000002E-2</v>
      </c>
      <c r="N179" s="89">
        <v>5.1797889964251463E-2</v>
      </c>
      <c r="O179" s="90">
        <v>1.2181000000000003E-2</v>
      </c>
      <c r="P179" s="102">
        <v>94.11</v>
      </c>
      <c r="Q179" s="90"/>
      <c r="R179" s="90">
        <v>1.1469000000000001E-5</v>
      </c>
      <c r="S179" s="91">
        <v>1.5486721163244614E-11</v>
      </c>
      <c r="T179" s="91">
        <f t="shared" si="5"/>
        <v>2.7916942093965094E-10</v>
      </c>
      <c r="U179" s="91">
        <f>R179/'סכום נכסי הקרן'!$C$42</f>
        <v>6.9293749152860134E-11</v>
      </c>
    </row>
    <row r="180" spans="2:21">
      <c r="B180" s="86" t="s">
        <v>725</v>
      </c>
      <c r="C180" s="87" t="s">
        <v>726</v>
      </c>
      <c r="D180" s="88" t="s">
        <v>120</v>
      </c>
      <c r="E180" s="88" t="s">
        <v>28</v>
      </c>
      <c r="F180" s="87" t="s">
        <v>475</v>
      </c>
      <c r="G180" s="88" t="s">
        <v>129</v>
      </c>
      <c r="H180" s="87" t="s">
        <v>383</v>
      </c>
      <c r="I180" s="87" t="s">
        <v>326</v>
      </c>
      <c r="J180" s="101"/>
      <c r="K180" s="90">
        <v>1.4300000000026079</v>
      </c>
      <c r="L180" s="88" t="s">
        <v>133</v>
      </c>
      <c r="M180" s="89">
        <v>2.7000000000000003E-2</v>
      </c>
      <c r="N180" s="89">
        <v>5.719999999516974E-2</v>
      </c>
      <c r="O180" s="90">
        <v>1811.1158470000003</v>
      </c>
      <c r="P180" s="102">
        <v>96.02</v>
      </c>
      <c r="Q180" s="90"/>
      <c r="R180" s="90">
        <v>1.7390334470000002</v>
      </c>
      <c r="S180" s="91">
        <v>1.0528150852485012E-5</v>
      </c>
      <c r="T180" s="91">
        <f t="shared" si="5"/>
        <v>4.2330190983841233E-5</v>
      </c>
      <c r="U180" s="91">
        <f>R180/'סכום נכסי הקרן'!$C$42</f>
        <v>1.0506944584955244E-5</v>
      </c>
    </row>
    <row r="181" spans="2:21">
      <c r="B181" s="86" t="s">
        <v>727</v>
      </c>
      <c r="C181" s="87" t="s">
        <v>728</v>
      </c>
      <c r="D181" s="88" t="s">
        <v>120</v>
      </c>
      <c r="E181" s="88" t="s">
        <v>28</v>
      </c>
      <c r="F181" s="87" t="s">
        <v>475</v>
      </c>
      <c r="G181" s="88" t="s">
        <v>129</v>
      </c>
      <c r="H181" s="87" t="s">
        <v>383</v>
      </c>
      <c r="I181" s="87" t="s">
        <v>326</v>
      </c>
      <c r="J181" s="101"/>
      <c r="K181" s="90">
        <v>3.7000000000001343</v>
      </c>
      <c r="L181" s="88" t="s">
        <v>133</v>
      </c>
      <c r="M181" s="89">
        <v>4.5599999999999995E-2</v>
      </c>
      <c r="N181" s="89">
        <v>5.6700000000403906E-2</v>
      </c>
      <c r="O181" s="90">
        <v>77482.268248000008</v>
      </c>
      <c r="P181" s="102">
        <v>96.5</v>
      </c>
      <c r="Q181" s="90"/>
      <c r="R181" s="90">
        <v>74.770386294000005</v>
      </c>
      <c r="S181" s="91">
        <v>2.8424742918970266E-4</v>
      </c>
      <c r="T181" s="91">
        <f t="shared" si="5"/>
        <v>1.8200022186005747E-3</v>
      </c>
      <c r="U181" s="91">
        <f>R181/'סכום נכסי הקרן'!$C$42</f>
        <v>4.5174996877834925E-4</v>
      </c>
    </row>
    <row r="182" spans="2:21">
      <c r="B182" s="86" t="s">
        <v>729</v>
      </c>
      <c r="C182" s="87" t="s">
        <v>730</v>
      </c>
      <c r="D182" s="88" t="s">
        <v>120</v>
      </c>
      <c r="E182" s="88" t="s">
        <v>28</v>
      </c>
      <c r="F182" s="87" t="s">
        <v>485</v>
      </c>
      <c r="G182" s="88" t="s">
        <v>156</v>
      </c>
      <c r="H182" s="87" t="s">
        <v>486</v>
      </c>
      <c r="I182" s="87" t="s">
        <v>131</v>
      </c>
      <c r="J182" s="101"/>
      <c r="K182" s="90">
        <v>8.5900000000000496</v>
      </c>
      <c r="L182" s="88" t="s">
        <v>133</v>
      </c>
      <c r="M182" s="89">
        <v>2.7900000000000001E-2</v>
      </c>
      <c r="N182" s="89">
        <v>5.4900000000065653E-2</v>
      </c>
      <c r="O182" s="90">
        <v>75593.140000000014</v>
      </c>
      <c r="P182" s="102">
        <v>80.599999999999994</v>
      </c>
      <c r="Q182" s="90"/>
      <c r="R182" s="90">
        <v>60.928070840000011</v>
      </c>
      <c r="S182" s="91">
        <v>1.7578164821877037E-4</v>
      </c>
      <c r="T182" s="91">
        <f t="shared" si="5"/>
        <v>1.4830634105303716E-3</v>
      </c>
      <c r="U182" s="91">
        <f>R182/'סכום נכסי הקרן'!$C$42</f>
        <v>3.6811705093335535E-4</v>
      </c>
    </row>
    <row r="183" spans="2:21">
      <c r="B183" s="86" t="s">
        <v>731</v>
      </c>
      <c r="C183" s="87" t="s">
        <v>732</v>
      </c>
      <c r="D183" s="88" t="s">
        <v>120</v>
      </c>
      <c r="E183" s="88" t="s">
        <v>28</v>
      </c>
      <c r="F183" s="87" t="s">
        <v>485</v>
      </c>
      <c r="G183" s="88" t="s">
        <v>156</v>
      </c>
      <c r="H183" s="87" t="s">
        <v>486</v>
      </c>
      <c r="I183" s="87" t="s">
        <v>131</v>
      </c>
      <c r="J183" s="101"/>
      <c r="K183" s="90">
        <v>1.1299995112101542</v>
      </c>
      <c r="L183" s="88" t="s">
        <v>133</v>
      </c>
      <c r="M183" s="89">
        <v>3.6499999999999998E-2</v>
      </c>
      <c r="N183" s="89">
        <v>5.319444444444444E-2</v>
      </c>
      <c r="O183" s="90">
        <v>5.4210000000000005E-3</v>
      </c>
      <c r="P183" s="102">
        <v>99.41</v>
      </c>
      <c r="Q183" s="90"/>
      <c r="R183" s="90">
        <v>5.4000000000000008E-6</v>
      </c>
      <c r="S183" s="91">
        <v>3.3934880834135376E-12</v>
      </c>
      <c r="T183" s="91">
        <f t="shared" si="5"/>
        <v>1.3144257329096827E-10</v>
      </c>
      <c r="U183" s="91">
        <f>R183/'סכום נכסי הקרן'!$C$42</f>
        <v>3.2625882415680943E-11</v>
      </c>
    </row>
    <row r="184" spans="2:21">
      <c r="B184" s="86" t="s">
        <v>733</v>
      </c>
      <c r="C184" s="87" t="s">
        <v>734</v>
      </c>
      <c r="D184" s="88" t="s">
        <v>120</v>
      </c>
      <c r="E184" s="88" t="s">
        <v>28</v>
      </c>
      <c r="F184" s="87" t="s">
        <v>735</v>
      </c>
      <c r="G184" s="88" t="s">
        <v>130</v>
      </c>
      <c r="H184" s="87" t="s">
        <v>486</v>
      </c>
      <c r="I184" s="87" t="s">
        <v>131</v>
      </c>
      <c r="J184" s="101"/>
      <c r="K184" s="90">
        <v>1.5100000000000313</v>
      </c>
      <c r="L184" s="88" t="s">
        <v>133</v>
      </c>
      <c r="M184" s="89">
        <v>6.0999999999999999E-2</v>
      </c>
      <c r="N184" s="89">
        <v>6.0099999999971232E-2</v>
      </c>
      <c r="O184" s="90">
        <v>161985.30000000002</v>
      </c>
      <c r="P184" s="102">
        <v>102.98</v>
      </c>
      <c r="Q184" s="90"/>
      <c r="R184" s="90">
        <v>166.81245474800002</v>
      </c>
      <c r="S184" s="91">
        <v>4.2051166895978821E-4</v>
      </c>
      <c r="T184" s="91">
        <f t="shared" si="5"/>
        <v>4.0604182053815404E-3</v>
      </c>
      <c r="U184" s="91">
        <f>R184/'סכום נכסי הקרן'!$C$42</f>
        <v>1.0078525063109901E-3</v>
      </c>
    </row>
    <row r="185" spans="2:21">
      <c r="B185" s="86" t="s">
        <v>736</v>
      </c>
      <c r="C185" s="87" t="s">
        <v>737</v>
      </c>
      <c r="D185" s="88" t="s">
        <v>120</v>
      </c>
      <c r="E185" s="88" t="s">
        <v>28</v>
      </c>
      <c r="F185" s="87" t="s">
        <v>521</v>
      </c>
      <c r="G185" s="88" t="s">
        <v>405</v>
      </c>
      <c r="H185" s="87" t="s">
        <v>486</v>
      </c>
      <c r="I185" s="87" t="s">
        <v>131</v>
      </c>
      <c r="J185" s="101"/>
      <c r="K185" s="90">
        <v>7.2000000000001769</v>
      </c>
      <c r="L185" s="88" t="s">
        <v>133</v>
      </c>
      <c r="M185" s="89">
        <v>3.0499999999999999E-2</v>
      </c>
      <c r="N185" s="89">
        <v>5.5600000000143847E-2</v>
      </c>
      <c r="O185" s="90">
        <v>134561.54939700002</v>
      </c>
      <c r="P185" s="102">
        <v>84.73</v>
      </c>
      <c r="Q185" s="90"/>
      <c r="R185" s="90">
        <v>114.01400080600001</v>
      </c>
      <c r="S185" s="91">
        <v>1.9711255896499524E-4</v>
      </c>
      <c r="T185" s="91">
        <f t="shared" si="5"/>
        <v>2.7752395661368831E-3</v>
      </c>
      <c r="U185" s="91">
        <f>R185/'סכום נכסי הקרן'!$C$42</f>
        <v>6.888532192662793E-4</v>
      </c>
    </row>
    <row r="186" spans="2:21">
      <c r="B186" s="86" t="s">
        <v>738</v>
      </c>
      <c r="C186" s="87" t="s">
        <v>739</v>
      </c>
      <c r="D186" s="88" t="s">
        <v>120</v>
      </c>
      <c r="E186" s="88" t="s">
        <v>28</v>
      </c>
      <c r="F186" s="87" t="s">
        <v>521</v>
      </c>
      <c r="G186" s="88" t="s">
        <v>405</v>
      </c>
      <c r="H186" s="87" t="s">
        <v>486</v>
      </c>
      <c r="I186" s="87" t="s">
        <v>131</v>
      </c>
      <c r="J186" s="101"/>
      <c r="K186" s="90">
        <v>2.6400000000001835</v>
      </c>
      <c r="L186" s="88" t="s">
        <v>133</v>
      </c>
      <c r="M186" s="89">
        <v>2.9100000000000001E-2</v>
      </c>
      <c r="N186" s="89">
        <v>5.2800000000486361E-2</v>
      </c>
      <c r="O186" s="90">
        <v>64145.109697000014</v>
      </c>
      <c r="P186" s="102">
        <v>94.88</v>
      </c>
      <c r="Q186" s="90"/>
      <c r="R186" s="90">
        <v>60.860880093000006</v>
      </c>
      <c r="S186" s="91">
        <v>1.0690851616166669E-4</v>
      </c>
      <c r="T186" s="91">
        <f t="shared" si="5"/>
        <v>1.4814279059587006E-3</v>
      </c>
      <c r="U186" s="91">
        <f>R186/'סכום נכסי הקרן'!$C$42</f>
        <v>3.6771109585723611E-4</v>
      </c>
    </row>
    <row r="187" spans="2:21">
      <c r="B187" s="86" t="s">
        <v>740</v>
      </c>
      <c r="C187" s="87" t="s">
        <v>741</v>
      </c>
      <c r="D187" s="88" t="s">
        <v>120</v>
      </c>
      <c r="E187" s="88" t="s">
        <v>28</v>
      </c>
      <c r="F187" s="87" t="s">
        <v>521</v>
      </c>
      <c r="G187" s="88" t="s">
        <v>405</v>
      </c>
      <c r="H187" s="87" t="s">
        <v>486</v>
      </c>
      <c r="I187" s="87" t="s">
        <v>131</v>
      </c>
      <c r="J187" s="101"/>
      <c r="K187" s="90">
        <v>4.7399937072697176</v>
      </c>
      <c r="L187" s="88" t="s">
        <v>133</v>
      </c>
      <c r="M187" s="89">
        <v>3.95E-2</v>
      </c>
      <c r="N187" s="89">
        <v>5.1398601398601397E-2</v>
      </c>
      <c r="O187" s="90">
        <v>4.3200000000000009E-3</v>
      </c>
      <c r="P187" s="102">
        <v>95.79</v>
      </c>
      <c r="Q187" s="90"/>
      <c r="R187" s="90">
        <v>4.1470000000000003E-6</v>
      </c>
      <c r="S187" s="91">
        <v>1.799925205608019E-11</v>
      </c>
      <c r="T187" s="91">
        <f t="shared" si="5"/>
        <v>1.0094302804400841E-10</v>
      </c>
      <c r="U187" s="91">
        <f>R187/'סכום נכסי הקרן'!$C$42</f>
        <v>2.5055469329227568E-11</v>
      </c>
    </row>
    <row r="188" spans="2:21">
      <c r="B188" s="86" t="s">
        <v>742</v>
      </c>
      <c r="C188" s="87" t="s">
        <v>743</v>
      </c>
      <c r="D188" s="88" t="s">
        <v>120</v>
      </c>
      <c r="E188" s="88" t="s">
        <v>28</v>
      </c>
      <c r="F188" s="87" t="s">
        <v>521</v>
      </c>
      <c r="G188" s="88" t="s">
        <v>405</v>
      </c>
      <c r="H188" s="87" t="s">
        <v>486</v>
      </c>
      <c r="I188" s="87" t="s">
        <v>131</v>
      </c>
      <c r="J188" s="101"/>
      <c r="K188" s="90">
        <v>6.4400000000001727</v>
      </c>
      <c r="L188" s="88" t="s">
        <v>133</v>
      </c>
      <c r="M188" s="89">
        <v>3.0499999999999999E-2</v>
      </c>
      <c r="N188" s="89">
        <v>5.5200000000120104E-2</v>
      </c>
      <c r="O188" s="90">
        <v>180910.995073</v>
      </c>
      <c r="P188" s="102">
        <v>86.53</v>
      </c>
      <c r="Q188" s="90"/>
      <c r="R188" s="90">
        <v>156.54228403100001</v>
      </c>
      <c r="S188" s="91">
        <v>2.4820698171488392E-4</v>
      </c>
      <c r="T188" s="91">
        <f t="shared" si="5"/>
        <v>3.8104297484963493E-3</v>
      </c>
      <c r="U188" s="91">
        <f>R188/'סכום נכסי הקרן'!$C$42</f>
        <v>9.4580187997732117E-4</v>
      </c>
    </row>
    <row r="189" spans="2:21">
      <c r="B189" s="86" t="s">
        <v>744</v>
      </c>
      <c r="C189" s="87" t="s">
        <v>745</v>
      </c>
      <c r="D189" s="88" t="s">
        <v>120</v>
      </c>
      <c r="E189" s="88" t="s">
        <v>28</v>
      </c>
      <c r="F189" s="87" t="s">
        <v>521</v>
      </c>
      <c r="G189" s="88" t="s">
        <v>405</v>
      </c>
      <c r="H189" s="87" t="s">
        <v>486</v>
      </c>
      <c r="I189" s="87" t="s">
        <v>131</v>
      </c>
      <c r="J189" s="101"/>
      <c r="K189" s="90">
        <v>8.0599999999999898</v>
      </c>
      <c r="L189" s="88" t="s">
        <v>133</v>
      </c>
      <c r="M189" s="89">
        <v>2.63E-2</v>
      </c>
      <c r="N189" s="89">
        <v>5.6200000000023224E-2</v>
      </c>
      <c r="O189" s="90">
        <v>194382.36</v>
      </c>
      <c r="P189" s="102">
        <v>79.77</v>
      </c>
      <c r="Q189" s="90"/>
      <c r="R189" s="90">
        <v>155.058808572</v>
      </c>
      <c r="S189" s="91">
        <v>2.8021421610743673E-4</v>
      </c>
      <c r="T189" s="91">
        <f t="shared" si="5"/>
        <v>3.7743201500250604E-3</v>
      </c>
      <c r="U189" s="91">
        <f>R189/'סכום נכסי הקרן'!$C$42</f>
        <v>9.3683897333067632E-4</v>
      </c>
    </row>
    <row r="190" spans="2:21">
      <c r="B190" s="86" t="s">
        <v>746</v>
      </c>
      <c r="C190" s="87" t="s">
        <v>747</v>
      </c>
      <c r="D190" s="88" t="s">
        <v>120</v>
      </c>
      <c r="E190" s="88" t="s">
        <v>28</v>
      </c>
      <c r="F190" s="87" t="s">
        <v>748</v>
      </c>
      <c r="G190" s="88" t="s">
        <v>405</v>
      </c>
      <c r="H190" s="87" t="s">
        <v>482</v>
      </c>
      <c r="I190" s="87" t="s">
        <v>326</v>
      </c>
      <c r="J190" s="101"/>
      <c r="K190" s="90">
        <v>3.9799999999997357</v>
      </c>
      <c r="L190" s="88" t="s">
        <v>133</v>
      </c>
      <c r="M190" s="89">
        <v>4.7E-2</v>
      </c>
      <c r="N190" s="89">
        <v>5.3199999999819766E-2</v>
      </c>
      <c r="O190" s="90">
        <v>99350.983999999997</v>
      </c>
      <c r="P190" s="102">
        <v>100.52</v>
      </c>
      <c r="Q190" s="90"/>
      <c r="R190" s="90">
        <v>99.867612940000015</v>
      </c>
      <c r="S190" s="91">
        <v>1.1050048270492715E-4</v>
      </c>
      <c r="T190" s="91">
        <f t="shared" si="5"/>
        <v>2.4308992654185186E-3</v>
      </c>
      <c r="U190" s="91">
        <f>R190/'סכום נכסי הקרן'!$C$42</f>
        <v>6.0338314757688461E-4</v>
      </c>
    </row>
    <row r="191" spans="2:21">
      <c r="B191" s="86" t="s">
        <v>749</v>
      </c>
      <c r="C191" s="87" t="s">
        <v>750</v>
      </c>
      <c r="D191" s="88" t="s">
        <v>120</v>
      </c>
      <c r="E191" s="88" t="s">
        <v>28</v>
      </c>
      <c r="F191" s="87" t="s">
        <v>530</v>
      </c>
      <c r="G191" s="88" t="s">
        <v>405</v>
      </c>
      <c r="H191" s="87" t="s">
        <v>486</v>
      </c>
      <c r="I191" s="87" t="s">
        <v>131</v>
      </c>
      <c r="J191" s="101"/>
      <c r="K191" s="90">
        <v>5.9700000000000308</v>
      </c>
      <c r="L191" s="88" t="s">
        <v>133</v>
      </c>
      <c r="M191" s="89">
        <v>2.64E-2</v>
      </c>
      <c r="N191" s="89">
        <v>5.4300000000039386E-2</v>
      </c>
      <c r="O191" s="90">
        <v>331578.78595900006</v>
      </c>
      <c r="P191" s="102">
        <v>85.2</v>
      </c>
      <c r="Q191" s="90">
        <v>4.3768399769999995</v>
      </c>
      <c r="R191" s="90">
        <v>286.88196560900008</v>
      </c>
      <c r="S191" s="91">
        <v>2.0265518177751087E-4</v>
      </c>
      <c r="T191" s="91">
        <f t="shared" si="5"/>
        <v>6.9830562574848196E-3</v>
      </c>
      <c r="U191" s="91">
        <f>R191/'סכום נכסי הקרן'!$C$42</f>
        <v>1.7332920883590111E-3</v>
      </c>
    </row>
    <row r="192" spans="2:21">
      <c r="B192" s="86" t="s">
        <v>751</v>
      </c>
      <c r="C192" s="87" t="s">
        <v>752</v>
      </c>
      <c r="D192" s="88" t="s">
        <v>120</v>
      </c>
      <c r="E192" s="88" t="s">
        <v>28</v>
      </c>
      <c r="F192" s="87" t="s">
        <v>530</v>
      </c>
      <c r="G192" s="88" t="s">
        <v>405</v>
      </c>
      <c r="H192" s="87" t="s">
        <v>486</v>
      </c>
      <c r="I192" s="87" t="s">
        <v>131</v>
      </c>
      <c r="J192" s="101"/>
      <c r="K192" s="90">
        <v>0.83000017163224182</v>
      </c>
      <c r="L192" s="88" t="s">
        <v>133</v>
      </c>
      <c r="M192" s="89">
        <v>3.9199999999999999E-2</v>
      </c>
      <c r="N192" s="89">
        <v>5.7699115044247781E-2</v>
      </c>
      <c r="O192" s="90">
        <v>7.8620000000000009E-3</v>
      </c>
      <c r="P192" s="102">
        <v>99.2</v>
      </c>
      <c r="Q192" s="90"/>
      <c r="R192" s="90">
        <v>7.7970000000000018E-6</v>
      </c>
      <c r="S192" s="91">
        <v>8.1908290219137512E-12</v>
      </c>
      <c r="T192" s="91">
        <f t="shared" si="5"/>
        <v>1.8978847110179254E-10</v>
      </c>
      <c r="U192" s="91">
        <f>R192/'סכום נכסי הקרן'!$C$42</f>
        <v>4.7108149110197102E-11</v>
      </c>
    </row>
    <row r="193" spans="2:21">
      <c r="B193" s="86" t="s">
        <v>753</v>
      </c>
      <c r="C193" s="87" t="s">
        <v>754</v>
      </c>
      <c r="D193" s="88" t="s">
        <v>120</v>
      </c>
      <c r="E193" s="88" t="s">
        <v>28</v>
      </c>
      <c r="F193" s="87" t="s">
        <v>530</v>
      </c>
      <c r="G193" s="88" t="s">
        <v>405</v>
      </c>
      <c r="H193" s="87" t="s">
        <v>486</v>
      </c>
      <c r="I193" s="87" t="s">
        <v>131</v>
      </c>
      <c r="J193" s="101"/>
      <c r="K193" s="90">
        <v>7.590000000000094</v>
      </c>
      <c r="L193" s="88" t="s">
        <v>133</v>
      </c>
      <c r="M193" s="89">
        <v>2.5000000000000001E-2</v>
      </c>
      <c r="N193" s="89">
        <v>5.7000000000161852E-2</v>
      </c>
      <c r="O193" s="90">
        <v>184497.58935299999</v>
      </c>
      <c r="P193" s="102">
        <v>79.12</v>
      </c>
      <c r="Q193" s="90">
        <v>2.3062198780000003</v>
      </c>
      <c r="R193" s="90">
        <v>148.28071256800001</v>
      </c>
      <c r="S193" s="91">
        <v>1.3834061750290906E-4</v>
      </c>
      <c r="T193" s="91">
        <f t="shared" si="5"/>
        <v>3.6093330424733961E-3</v>
      </c>
      <c r="U193" s="91">
        <f>R193/'סכום נכסי הקרן'!$C$42</f>
        <v>8.9588686902906511E-4</v>
      </c>
    </row>
    <row r="194" spans="2:21">
      <c r="B194" s="86" t="s">
        <v>755</v>
      </c>
      <c r="C194" s="87" t="s">
        <v>756</v>
      </c>
      <c r="D194" s="88" t="s">
        <v>120</v>
      </c>
      <c r="E194" s="88" t="s">
        <v>28</v>
      </c>
      <c r="F194" s="87" t="s">
        <v>757</v>
      </c>
      <c r="G194" s="88" t="s">
        <v>405</v>
      </c>
      <c r="H194" s="87" t="s">
        <v>486</v>
      </c>
      <c r="I194" s="87" t="s">
        <v>131</v>
      </c>
      <c r="J194" s="101"/>
      <c r="K194" s="90">
        <v>5.2000000000000126</v>
      </c>
      <c r="L194" s="88" t="s">
        <v>133</v>
      </c>
      <c r="M194" s="89">
        <v>3.4300000000000004E-2</v>
      </c>
      <c r="N194" s="89">
        <v>5.3100000000070355E-2</v>
      </c>
      <c r="O194" s="90">
        <v>132991.68722100003</v>
      </c>
      <c r="P194" s="102">
        <v>91.92</v>
      </c>
      <c r="Q194" s="90"/>
      <c r="R194" s="90">
        <v>122.24595889400001</v>
      </c>
      <c r="S194" s="91">
        <v>4.3764541009938144E-4</v>
      </c>
      <c r="T194" s="91">
        <f t="shared" si="5"/>
        <v>2.9756154465646828E-3</v>
      </c>
      <c r="U194" s="91">
        <f>R194/'סכום נכסי הקרן'!$C$42</f>
        <v>7.3858931123477959E-4</v>
      </c>
    </row>
    <row r="195" spans="2:21">
      <c r="B195" s="86" t="s">
        <v>758</v>
      </c>
      <c r="C195" s="87" t="s">
        <v>759</v>
      </c>
      <c r="D195" s="88" t="s">
        <v>120</v>
      </c>
      <c r="E195" s="88" t="s">
        <v>28</v>
      </c>
      <c r="F195" s="87" t="s">
        <v>757</v>
      </c>
      <c r="G195" s="88" t="s">
        <v>405</v>
      </c>
      <c r="H195" s="87" t="s">
        <v>486</v>
      </c>
      <c r="I195" s="87" t="s">
        <v>131</v>
      </c>
      <c r="J195" s="101"/>
      <c r="K195" s="90">
        <v>6.4600000000000213</v>
      </c>
      <c r="L195" s="88" t="s">
        <v>133</v>
      </c>
      <c r="M195" s="89">
        <v>2.98E-2</v>
      </c>
      <c r="N195" s="89">
        <v>5.4800000000074706E-2</v>
      </c>
      <c r="O195" s="90">
        <v>105482.66755600001</v>
      </c>
      <c r="P195" s="102">
        <v>86.29</v>
      </c>
      <c r="Q195" s="90"/>
      <c r="R195" s="90">
        <v>91.020993834000009</v>
      </c>
      <c r="S195" s="91">
        <v>2.6871677766128021E-4</v>
      </c>
      <c r="T195" s="91">
        <f t="shared" si="5"/>
        <v>2.2155617876004289E-3</v>
      </c>
      <c r="U195" s="91">
        <f>R195/'סכום נכסי הקרן'!$C$42</f>
        <v>5.4993337818268597E-4</v>
      </c>
    </row>
    <row r="196" spans="2:21">
      <c r="B196" s="86" t="s">
        <v>760</v>
      </c>
      <c r="C196" s="87" t="s">
        <v>761</v>
      </c>
      <c r="D196" s="88" t="s">
        <v>120</v>
      </c>
      <c r="E196" s="88" t="s">
        <v>28</v>
      </c>
      <c r="F196" s="87" t="s">
        <v>551</v>
      </c>
      <c r="G196" s="88" t="s">
        <v>405</v>
      </c>
      <c r="H196" s="87" t="s">
        <v>486</v>
      </c>
      <c r="I196" s="87" t="s">
        <v>131</v>
      </c>
      <c r="J196" s="101"/>
      <c r="K196" s="90">
        <v>1.7900000000000251</v>
      </c>
      <c r="L196" s="88" t="s">
        <v>133</v>
      </c>
      <c r="M196" s="89">
        <v>3.61E-2</v>
      </c>
      <c r="N196" s="89">
        <v>5.2099999999916567E-2</v>
      </c>
      <c r="O196" s="90">
        <v>272968.49158900004</v>
      </c>
      <c r="P196" s="102">
        <v>97.92</v>
      </c>
      <c r="Q196" s="90"/>
      <c r="R196" s="90">
        <v>267.29073786300006</v>
      </c>
      <c r="S196" s="91">
        <v>3.5565927242866457E-4</v>
      </c>
      <c r="T196" s="91">
        <f t="shared" si="5"/>
        <v>6.5061819262137721E-3</v>
      </c>
      <c r="U196" s="91">
        <f>R196/'סכום נכסי הקרן'!$C$42</f>
        <v>1.6149252193183032E-3</v>
      </c>
    </row>
    <row r="197" spans="2:21">
      <c r="B197" s="86" t="s">
        <v>762</v>
      </c>
      <c r="C197" s="87" t="s">
        <v>763</v>
      </c>
      <c r="D197" s="88" t="s">
        <v>120</v>
      </c>
      <c r="E197" s="88" t="s">
        <v>28</v>
      </c>
      <c r="F197" s="87" t="s">
        <v>551</v>
      </c>
      <c r="G197" s="88" t="s">
        <v>405</v>
      </c>
      <c r="H197" s="87" t="s">
        <v>486</v>
      </c>
      <c r="I197" s="87" t="s">
        <v>131</v>
      </c>
      <c r="J197" s="101"/>
      <c r="K197" s="90">
        <v>2.8000000000001459</v>
      </c>
      <c r="L197" s="88" t="s">
        <v>133</v>
      </c>
      <c r="M197" s="89">
        <v>3.3000000000000002E-2</v>
      </c>
      <c r="N197" s="89">
        <v>4.879999999998149E-2</v>
      </c>
      <c r="O197" s="90">
        <v>89838.926409000022</v>
      </c>
      <c r="P197" s="102">
        <v>96.15</v>
      </c>
      <c r="Q197" s="90"/>
      <c r="R197" s="90">
        <v>86.380127731999991</v>
      </c>
      <c r="S197" s="91">
        <v>2.913584666818013E-4</v>
      </c>
      <c r="T197" s="91">
        <f t="shared" si="5"/>
        <v>2.1025974574623348E-3</v>
      </c>
      <c r="U197" s="91">
        <f>R197/'סכום נכסי הקרן'!$C$42</f>
        <v>5.2189405378439476E-4</v>
      </c>
    </row>
    <row r="198" spans="2:21">
      <c r="B198" s="86" t="s">
        <v>764</v>
      </c>
      <c r="C198" s="87" t="s">
        <v>765</v>
      </c>
      <c r="D198" s="88" t="s">
        <v>120</v>
      </c>
      <c r="E198" s="88" t="s">
        <v>28</v>
      </c>
      <c r="F198" s="87" t="s">
        <v>551</v>
      </c>
      <c r="G198" s="88" t="s">
        <v>405</v>
      </c>
      <c r="H198" s="87" t="s">
        <v>486</v>
      </c>
      <c r="I198" s="87" t="s">
        <v>131</v>
      </c>
      <c r="J198" s="101"/>
      <c r="K198" s="90">
        <v>5.1399999999999171</v>
      </c>
      <c r="L198" s="88" t="s">
        <v>133</v>
      </c>
      <c r="M198" s="89">
        <v>2.6200000000000001E-2</v>
      </c>
      <c r="N198" s="89">
        <v>5.2600000000033578E-2</v>
      </c>
      <c r="O198" s="90">
        <v>194643.36799400003</v>
      </c>
      <c r="P198" s="102">
        <v>88.74</v>
      </c>
      <c r="Q198" s="90"/>
      <c r="R198" s="90">
        <v>172.72651826700002</v>
      </c>
      <c r="S198" s="91">
        <v>1.5049423014456135E-4</v>
      </c>
      <c r="T198" s="91">
        <f t="shared" si="5"/>
        <v>4.2043737104822069E-3</v>
      </c>
      <c r="U198" s="91">
        <f>R198/'סכום נכסי הקרן'!$C$42</f>
        <v>1.0435842731572422E-3</v>
      </c>
    </row>
    <row r="199" spans="2:21">
      <c r="B199" s="86" t="s">
        <v>766</v>
      </c>
      <c r="C199" s="87" t="s">
        <v>767</v>
      </c>
      <c r="D199" s="88" t="s">
        <v>120</v>
      </c>
      <c r="E199" s="88" t="s">
        <v>28</v>
      </c>
      <c r="F199" s="87" t="s">
        <v>768</v>
      </c>
      <c r="G199" s="88" t="s">
        <v>128</v>
      </c>
      <c r="H199" s="87" t="s">
        <v>482</v>
      </c>
      <c r="I199" s="87" t="s">
        <v>326</v>
      </c>
      <c r="J199" s="101"/>
      <c r="K199" s="90">
        <v>2.5300000000000931</v>
      </c>
      <c r="L199" s="88" t="s">
        <v>133</v>
      </c>
      <c r="M199" s="89">
        <v>2.3E-2</v>
      </c>
      <c r="N199" s="89">
        <v>5.7899999999846664E-2</v>
      </c>
      <c r="O199" s="90">
        <v>68067.859155000013</v>
      </c>
      <c r="P199" s="102">
        <v>91.98</v>
      </c>
      <c r="Q199" s="90"/>
      <c r="R199" s="90">
        <v>62.608815324000012</v>
      </c>
      <c r="S199" s="91">
        <v>8.1070623377119233E-5</v>
      </c>
      <c r="T199" s="91">
        <f t="shared" si="5"/>
        <v>1.523974777201031E-3</v>
      </c>
      <c r="U199" s="91">
        <f>R199/'סכום נכסי הקרן'!$C$42</f>
        <v>3.7827182350850136E-4</v>
      </c>
    </row>
    <row r="200" spans="2:21">
      <c r="B200" s="86" t="s">
        <v>769</v>
      </c>
      <c r="C200" s="87" t="s">
        <v>770</v>
      </c>
      <c r="D200" s="88" t="s">
        <v>120</v>
      </c>
      <c r="E200" s="88" t="s">
        <v>28</v>
      </c>
      <c r="F200" s="87" t="s">
        <v>768</v>
      </c>
      <c r="G200" s="88" t="s">
        <v>128</v>
      </c>
      <c r="H200" s="87" t="s">
        <v>482</v>
      </c>
      <c r="I200" s="87" t="s">
        <v>326</v>
      </c>
      <c r="J200" s="101"/>
      <c r="K200" s="90">
        <v>1.6200000000000681</v>
      </c>
      <c r="L200" s="88" t="s">
        <v>133</v>
      </c>
      <c r="M200" s="89">
        <v>2.75E-2</v>
      </c>
      <c r="N200" s="89">
        <v>5.8299999999895616E-2</v>
      </c>
      <c r="O200" s="90">
        <v>50143.390103000005</v>
      </c>
      <c r="P200" s="102">
        <v>95.52</v>
      </c>
      <c r="Q200" s="90"/>
      <c r="R200" s="90">
        <v>47.896964550000007</v>
      </c>
      <c r="S200" s="91">
        <v>1.8572473006417043E-4</v>
      </c>
      <c r="T200" s="91">
        <f t="shared" si="5"/>
        <v>1.16587042097746E-3</v>
      </c>
      <c r="U200" s="91">
        <f>R200/'סכום נכסי הקרן'!$C$42</f>
        <v>2.8938532101413679E-4</v>
      </c>
    </row>
    <row r="201" spans="2:21">
      <c r="B201" s="86" t="s">
        <v>771</v>
      </c>
      <c r="C201" s="87" t="s">
        <v>772</v>
      </c>
      <c r="D201" s="88" t="s">
        <v>120</v>
      </c>
      <c r="E201" s="88" t="s">
        <v>28</v>
      </c>
      <c r="F201" s="87" t="s">
        <v>768</v>
      </c>
      <c r="G201" s="88" t="s">
        <v>128</v>
      </c>
      <c r="H201" s="87" t="s">
        <v>482</v>
      </c>
      <c r="I201" s="87" t="s">
        <v>326</v>
      </c>
      <c r="J201" s="101"/>
      <c r="K201" s="90">
        <v>0.42000000000056831</v>
      </c>
      <c r="L201" s="88" t="s">
        <v>133</v>
      </c>
      <c r="M201" s="89">
        <v>2.4E-2</v>
      </c>
      <c r="N201" s="89">
        <v>6.0900000000698506E-2</v>
      </c>
      <c r="O201" s="90">
        <v>7687.4358410000023</v>
      </c>
      <c r="P201" s="102">
        <v>98.7</v>
      </c>
      <c r="Q201" s="90"/>
      <c r="R201" s="90">
        <v>7.587499183000002</v>
      </c>
      <c r="S201" s="91">
        <v>1.0964063871499959E-4</v>
      </c>
      <c r="T201" s="91">
        <f t="shared" si="5"/>
        <v>1.8468896619567397E-4</v>
      </c>
      <c r="U201" s="91">
        <f>R201/'סכום נכסי הקרן'!$C$42</f>
        <v>4.5842380772895046E-5</v>
      </c>
    </row>
    <row r="202" spans="2:21">
      <c r="B202" s="86" t="s">
        <v>773</v>
      </c>
      <c r="C202" s="87" t="s">
        <v>774</v>
      </c>
      <c r="D202" s="88" t="s">
        <v>120</v>
      </c>
      <c r="E202" s="88" t="s">
        <v>28</v>
      </c>
      <c r="F202" s="87" t="s">
        <v>768</v>
      </c>
      <c r="G202" s="88" t="s">
        <v>128</v>
      </c>
      <c r="H202" s="87" t="s">
        <v>482</v>
      </c>
      <c r="I202" s="87" t="s">
        <v>326</v>
      </c>
      <c r="J202" s="101"/>
      <c r="K202" s="90">
        <v>2.4799999999999924</v>
      </c>
      <c r="L202" s="88" t="s">
        <v>133</v>
      </c>
      <c r="M202" s="89">
        <v>2.1499999999999998E-2</v>
      </c>
      <c r="N202" s="89">
        <v>5.7600000000278005E-2</v>
      </c>
      <c r="O202" s="90">
        <v>53286.518502000014</v>
      </c>
      <c r="P202" s="102">
        <v>91.65</v>
      </c>
      <c r="Q202" s="90">
        <v>2.9610457770000003</v>
      </c>
      <c r="R202" s="90">
        <v>51.798140006000011</v>
      </c>
      <c r="S202" s="91">
        <v>6.4392636021731514E-5</v>
      </c>
      <c r="T202" s="91">
        <f t="shared" si="5"/>
        <v>1.260829780384165E-3</v>
      </c>
      <c r="U202" s="91">
        <f>R202/'סכום נכסי הקרן'!$C$42</f>
        <v>3.1295556021976577E-4</v>
      </c>
    </row>
    <row r="203" spans="2:21">
      <c r="B203" s="86" t="s">
        <v>775</v>
      </c>
      <c r="C203" s="87" t="s">
        <v>776</v>
      </c>
      <c r="D203" s="88" t="s">
        <v>120</v>
      </c>
      <c r="E203" s="88" t="s">
        <v>28</v>
      </c>
      <c r="F203" s="87" t="s">
        <v>558</v>
      </c>
      <c r="G203" s="88" t="s">
        <v>129</v>
      </c>
      <c r="H203" s="87" t="s">
        <v>559</v>
      </c>
      <c r="I203" s="87" t="s">
        <v>326</v>
      </c>
      <c r="J203" s="101"/>
      <c r="K203" s="90">
        <v>1.5699999999938108</v>
      </c>
      <c r="L203" s="88" t="s">
        <v>133</v>
      </c>
      <c r="M203" s="89">
        <v>3.2500000000000001E-2</v>
      </c>
      <c r="N203" s="89">
        <v>6.6700000016745878E-2</v>
      </c>
      <c r="O203" s="90">
        <v>1086.3158400000002</v>
      </c>
      <c r="P203" s="102">
        <v>95.65</v>
      </c>
      <c r="Q203" s="90"/>
      <c r="R203" s="90">
        <v>1.0390610780000002</v>
      </c>
      <c r="S203" s="91">
        <v>2.9951157578680176E-6</v>
      </c>
      <c r="T203" s="91">
        <f t="shared" ref="T203:T266" si="6">IFERROR(R203/$R$11,0)</f>
        <v>2.529201146274213E-5</v>
      </c>
      <c r="U203" s="91">
        <f>R203/'סכום נכסי הקרן'!$C$42</f>
        <v>6.2778304728775353E-6</v>
      </c>
    </row>
    <row r="204" spans="2:21">
      <c r="B204" s="86" t="s">
        <v>777</v>
      </c>
      <c r="C204" s="87" t="s">
        <v>778</v>
      </c>
      <c r="D204" s="88" t="s">
        <v>120</v>
      </c>
      <c r="E204" s="88" t="s">
        <v>28</v>
      </c>
      <c r="F204" s="87" t="s">
        <v>558</v>
      </c>
      <c r="G204" s="88" t="s">
        <v>129</v>
      </c>
      <c r="H204" s="87" t="s">
        <v>559</v>
      </c>
      <c r="I204" s="87" t="s">
        <v>326</v>
      </c>
      <c r="J204" s="101"/>
      <c r="K204" s="90">
        <v>2.2599999999999887</v>
      </c>
      <c r="L204" s="88" t="s">
        <v>133</v>
      </c>
      <c r="M204" s="89">
        <v>5.7000000000000002E-2</v>
      </c>
      <c r="N204" s="89">
        <v>6.8799999999903147E-2</v>
      </c>
      <c r="O204" s="90">
        <v>299558.57933799998</v>
      </c>
      <c r="P204" s="102">
        <v>97.89</v>
      </c>
      <c r="Q204" s="90"/>
      <c r="R204" s="90">
        <v>293.23788334300008</v>
      </c>
      <c r="S204" s="91">
        <v>5.0733073068182501E-4</v>
      </c>
      <c r="T204" s="91">
        <f t="shared" si="6"/>
        <v>7.1377670320371643E-3</v>
      </c>
      <c r="U204" s="91">
        <f>R204/'סכום נכסי הקרן'!$C$42</f>
        <v>1.7716934632910897E-3</v>
      </c>
    </row>
    <row r="205" spans="2:21">
      <c r="B205" s="86" t="s">
        <v>779</v>
      </c>
      <c r="C205" s="87" t="s">
        <v>780</v>
      </c>
      <c r="D205" s="88" t="s">
        <v>120</v>
      </c>
      <c r="E205" s="88" t="s">
        <v>28</v>
      </c>
      <c r="F205" s="87" t="s">
        <v>564</v>
      </c>
      <c r="G205" s="88" t="s">
        <v>129</v>
      </c>
      <c r="H205" s="87" t="s">
        <v>559</v>
      </c>
      <c r="I205" s="87" t="s">
        <v>326</v>
      </c>
      <c r="J205" s="101"/>
      <c r="K205" s="90">
        <v>1.6499999999998427</v>
      </c>
      <c r="L205" s="88" t="s">
        <v>133</v>
      </c>
      <c r="M205" s="89">
        <v>2.7999999999999997E-2</v>
      </c>
      <c r="N205" s="89">
        <v>6.2300000000124298E-2</v>
      </c>
      <c r="O205" s="90">
        <v>63297.887961000008</v>
      </c>
      <c r="P205" s="102">
        <v>95.33</v>
      </c>
      <c r="Q205" s="90"/>
      <c r="R205" s="90">
        <v>60.341875175000006</v>
      </c>
      <c r="S205" s="91">
        <v>1.8205345553978146E-4</v>
      </c>
      <c r="T205" s="91">
        <f t="shared" si="6"/>
        <v>1.4687946944822955E-3</v>
      </c>
      <c r="U205" s="91">
        <f>R205/'סכום נכסי הקרן'!$C$42</f>
        <v>3.6457535633356423E-4</v>
      </c>
    </row>
    <row r="206" spans="2:21">
      <c r="B206" s="86" t="s">
        <v>781</v>
      </c>
      <c r="C206" s="87" t="s">
        <v>782</v>
      </c>
      <c r="D206" s="88" t="s">
        <v>120</v>
      </c>
      <c r="E206" s="88" t="s">
        <v>28</v>
      </c>
      <c r="F206" s="87" t="s">
        <v>564</v>
      </c>
      <c r="G206" s="88" t="s">
        <v>129</v>
      </c>
      <c r="H206" s="87" t="s">
        <v>559</v>
      </c>
      <c r="I206" s="87" t="s">
        <v>326</v>
      </c>
      <c r="J206" s="101"/>
      <c r="K206" s="90">
        <v>3.4299999999999247</v>
      </c>
      <c r="L206" s="88" t="s">
        <v>133</v>
      </c>
      <c r="M206" s="89">
        <v>5.6500000000000002E-2</v>
      </c>
      <c r="N206" s="89">
        <v>6.609999999993256E-2</v>
      </c>
      <c r="O206" s="90">
        <v>152162.65339400002</v>
      </c>
      <c r="P206" s="102">
        <v>97.13</v>
      </c>
      <c r="Q206" s="90">
        <v>9.3784007110000012</v>
      </c>
      <c r="R206" s="90">
        <v>157.17398594600002</v>
      </c>
      <c r="S206" s="91">
        <v>3.6770504233149819E-4</v>
      </c>
      <c r="T206" s="91">
        <f t="shared" si="6"/>
        <v>3.8258061420630963E-3</v>
      </c>
      <c r="U206" s="91">
        <f>R206/'סכום נכסי הקרן'!$C$42</f>
        <v>9.4961851560705277E-4</v>
      </c>
    </row>
    <row r="207" spans="2:21">
      <c r="B207" s="86" t="s">
        <v>783</v>
      </c>
      <c r="C207" s="87" t="s">
        <v>784</v>
      </c>
      <c r="D207" s="88" t="s">
        <v>120</v>
      </c>
      <c r="E207" s="88" t="s">
        <v>28</v>
      </c>
      <c r="F207" s="87" t="s">
        <v>571</v>
      </c>
      <c r="G207" s="88" t="s">
        <v>572</v>
      </c>
      <c r="H207" s="87" t="s">
        <v>559</v>
      </c>
      <c r="I207" s="87" t="s">
        <v>326</v>
      </c>
      <c r="J207" s="101"/>
      <c r="K207" s="90">
        <v>4.5400000000000169</v>
      </c>
      <c r="L207" s="88" t="s">
        <v>133</v>
      </c>
      <c r="M207" s="89">
        <v>5.5E-2</v>
      </c>
      <c r="N207" s="89">
        <v>6.7599999999900018E-2</v>
      </c>
      <c r="O207" s="90">
        <v>107990.20000000001</v>
      </c>
      <c r="P207" s="102">
        <v>96.34</v>
      </c>
      <c r="Q207" s="90"/>
      <c r="R207" s="90">
        <v>104.03775852900003</v>
      </c>
      <c r="S207" s="91">
        <v>4.4365738325205728E-4</v>
      </c>
      <c r="T207" s="91">
        <f t="shared" si="6"/>
        <v>2.5324056852733599E-3</v>
      </c>
      <c r="U207" s="91">
        <f>R207/'סכום נכסי הקרן'!$C$42</f>
        <v>6.2857845862188176E-4</v>
      </c>
    </row>
    <row r="208" spans="2:21">
      <c r="B208" s="86" t="s">
        <v>785</v>
      </c>
      <c r="C208" s="87" t="s">
        <v>786</v>
      </c>
      <c r="D208" s="88" t="s">
        <v>120</v>
      </c>
      <c r="E208" s="88" t="s">
        <v>28</v>
      </c>
      <c r="F208" s="87" t="s">
        <v>787</v>
      </c>
      <c r="G208" s="88" t="s">
        <v>572</v>
      </c>
      <c r="H208" s="87" t="s">
        <v>576</v>
      </c>
      <c r="I208" s="87" t="s">
        <v>131</v>
      </c>
      <c r="J208" s="101"/>
      <c r="K208" s="90">
        <v>1.67</v>
      </c>
      <c r="L208" s="88" t="s">
        <v>133</v>
      </c>
      <c r="M208" s="89">
        <v>0.04</v>
      </c>
      <c r="N208" s="89">
        <v>5.5690915419422213E-2</v>
      </c>
      <c r="O208" s="90">
        <v>2.8940000000000003E-3</v>
      </c>
      <c r="P208" s="102">
        <v>98.54</v>
      </c>
      <c r="Q208" s="90"/>
      <c r="R208" s="90">
        <v>2.8730000000000007E-6</v>
      </c>
      <c r="S208" s="91">
        <v>1.4643045878620878E-11</v>
      </c>
      <c r="T208" s="91">
        <f t="shared" si="6"/>
        <v>6.9932317234250348E-11</v>
      </c>
      <c r="U208" s="91">
        <f>R208/'סכום נכסי הקרן'!$C$42</f>
        <v>1.7358177811157659E-11</v>
      </c>
    </row>
    <row r="209" spans="2:21">
      <c r="B209" s="86" t="s">
        <v>788</v>
      </c>
      <c r="C209" s="87" t="s">
        <v>789</v>
      </c>
      <c r="D209" s="88" t="s">
        <v>120</v>
      </c>
      <c r="E209" s="88" t="s">
        <v>28</v>
      </c>
      <c r="F209" s="87" t="s">
        <v>787</v>
      </c>
      <c r="G209" s="88" t="s">
        <v>572</v>
      </c>
      <c r="H209" s="87" t="s">
        <v>559</v>
      </c>
      <c r="I209" s="87" t="s">
        <v>326</v>
      </c>
      <c r="J209" s="101"/>
      <c r="K209" s="90">
        <v>3.3600017088852869</v>
      </c>
      <c r="L209" s="88" t="s">
        <v>133</v>
      </c>
      <c r="M209" s="89">
        <v>0.04</v>
      </c>
      <c r="N209" s="89">
        <v>5.4897389591200135E-2</v>
      </c>
      <c r="O209" s="90">
        <v>6.3280000000000012E-3</v>
      </c>
      <c r="P209" s="102">
        <v>96.22</v>
      </c>
      <c r="Q209" s="90"/>
      <c r="R209" s="90">
        <v>6.0910000000000006E-6</v>
      </c>
      <c r="S209" s="91">
        <v>8.172934024768891E-12</v>
      </c>
      <c r="T209" s="91">
        <f t="shared" si="6"/>
        <v>1.4826235442875699E-10</v>
      </c>
      <c r="U209" s="91">
        <f>R209/'סכום נכסי הקרן'!$C$42</f>
        <v>3.6800786998872708E-11</v>
      </c>
    </row>
    <row r="210" spans="2:21">
      <c r="B210" s="86" t="s">
        <v>790</v>
      </c>
      <c r="C210" s="87" t="s">
        <v>791</v>
      </c>
      <c r="D210" s="88" t="s">
        <v>120</v>
      </c>
      <c r="E210" s="88" t="s">
        <v>28</v>
      </c>
      <c r="F210" s="87" t="s">
        <v>792</v>
      </c>
      <c r="G210" s="88" t="s">
        <v>341</v>
      </c>
      <c r="H210" s="87" t="s">
        <v>559</v>
      </c>
      <c r="I210" s="87" t="s">
        <v>326</v>
      </c>
      <c r="J210" s="101"/>
      <c r="K210" s="90">
        <v>0.74000094414218764</v>
      </c>
      <c r="L210" s="88" t="s">
        <v>133</v>
      </c>
      <c r="M210" s="89">
        <v>5.9000000000000004E-2</v>
      </c>
      <c r="N210" s="89">
        <v>5.7494708994708994E-2</v>
      </c>
      <c r="O210" s="90">
        <v>3.7360000000000006E-3</v>
      </c>
      <c r="P210" s="102">
        <v>101.61</v>
      </c>
      <c r="Q210" s="90"/>
      <c r="R210" s="90">
        <v>3.7800000000000002E-6</v>
      </c>
      <c r="S210" s="91">
        <v>1.4198481847090842E-11</v>
      </c>
      <c r="T210" s="91">
        <f t="shared" si="6"/>
        <v>9.2009801303677773E-11</v>
      </c>
      <c r="U210" s="91">
        <f>R210/'סכום נכסי הקרן'!$C$42</f>
        <v>2.2838117690976659E-11</v>
      </c>
    </row>
    <row r="211" spans="2:21">
      <c r="B211" s="86" t="s">
        <v>793</v>
      </c>
      <c r="C211" s="87" t="s">
        <v>794</v>
      </c>
      <c r="D211" s="88" t="s">
        <v>120</v>
      </c>
      <c r="E211" s="88" t="s">
        <v>28</v>
      </c>
      <c r="F211" s="87" t="s">
        <v>792</v>
      </c>
      <c r="G211" s="88" t="s">
        <v>341</v>
      </c>
      <c r="H211" s="87" t="s">
        <v>559</v>
      </c>
      <c r="I211" s="87" t="s">
        <v>326</v>
      </c>
      <c r="J211" s="101"/>
      <c r="K211" s="90">
        <v>3.0899999680202717</v>
      </c>
      <c r="L211" s="88" t="s">
        <v>133</v>
      </c>
      <c r="M211" s="89">
        <v>2.7000000000000003E-2</v>
      </c>
      <c r="N211" s="89">
        <v>5.7700088638615143E-2</v>
      </c>
      <c r="O211" s="90">
        <v>4.2030000000000005E-2</v>
      </c>
      <c r="P211" s="102">
        <v>91.23</v>
      </c>
      <c r="Q211" s="90"/>
      <c r="R211" s="90">
        <v>3.8358000000000008E-5</v>
      </c>
      <c r="S211" s="91">
        <v>5.7915166288828199E-11</v>
      </c>
      <c r="T211" s="91">
        <f t="shared" si="6"/>
        <v>9.3368041227684461E-10</v>
      </c>
      <c r="U211" s="91">
        <f>R211/'סכום נכסי הקרן'!$C$42</f>
        <v>2.3175251809272032E-10</v>
      </c>
    </row>
    <row r="212" spans="2:21">
      <c r="B212" s="86" t="s">
        <v>795</v>
      </c>
      <c r="C212" s="87" t="s">
        <v>796</v>
      </c>
      <c r="D212" s="88" t="s">
        <v>120</v>
      </c>
      <c r="E212" s="88" t="s">
        <v>28</v>
      </c>
      <c r="F212" s="87" t="s">
        <v>797</v>
      </c>
      <c r="G212" s="88" t="s">
        <v>637</v>
      </c>
      <c r="H212" s="87" t="s">
        <v>576</v>
      </c>
      <c r="I212" s="87" t="s">
        <v>131</v>
      </c>
      <c r="J212" s="101"/>
      <c r="K212" s="90">
        <v>1.0599999999991556</v>
      </c>
      <c r="L212" s="88" t="s">
        <v>133</v>
      </c>
      <c r="M212" s="89">
        <v>3.0499999999999999E-2</v>
      </c>
      <c r="N212" s="89">
        <v>5.8799999995042561E-2</v>
      </c>
      <c r="O212" s="90">
        <v>3955.6431430000002</v>
      </c>
      <c r="P212" s="102">
        <v>97.91</v>
      </c>
      <c r="Q212" s="90"/>
      <c r="R212" s="90">
        <v>3.8729702090000004</v>
      </c>
      <c r="S212" s="91">
        <v>5.8930823675761846E-5</v>
      </c>
      <c r="T212" s="91">
        <f t="shared" si="6"/>
        <v>9.4272809361151702E-5</v>
      </c>
      <c r="U212" s="91">
        <f>R212/'סכום נכסי הקרן'!$C$42</f>
        <v>2.3399827895975788E-5</v>
      </c>
    </row>
    <row r="213" spans="2:21">
      <c r="B213" s="86" t="s">
        <v>798</v>
      </c>
      <c r="C213" s="87" t="s">
        <v>799</v>
      </c>
      <c r="D213" s="88" t="s">
        <v>120</v>
      </c>
      <c r="E213" s="88" t="s">
        <v>28</v>
      </c>
      <c r="F213" s="87" t="s">
        <v>797</v>
      </c>
      <c r="G213" s="88" t="s">
        <v>637</v>
      </c>
      <c r="H213" s="87" t="s">
        <v>576</v>
      </c>
      <c r="I213" s="87" t="s">
        <v>131</v>
      </c>
      <c r="J213" s="101"/>
      <c r="K213" s="90">
        <v>2.6699999999999693</v>
      </c>
      <c r="L213" s="88" t="s">
        <v>133</v>
      </c>
      <c r="M213" s="89">
        <v>2.58E-2</v>
      </c>
      <c r="N213" s="89">
        <v>5.8400000000112813E-2</v>
      </c>
      <c r="O213" s="90">
        <v>57492.840635000008</v>
      </c>
      <c r="P213" s="102">
        <v>92.5</v>
      </c>
      <c r="Q213" s="90"/>
      <c r="R213" s="90">
        <v>53.180877585000019</v>
      </c>
      <c r="S213" s="91">
        <v>1.9003698955492756E-4</v>
      </c>
      <c r="T213" s="91">
        <f t="shared" si="6"/>
        <v>1.2944872962304399E-3</v>
      </c>
      <c r="U213" s="91">
        <f>R213/'סכום נכסי הקרן'!$C$42</f>
        <v>3.2130982571313571E-4</v>
      </c>
    </row>
    <row r="214" spans="2:21">
      <c r="B214" s="86" t="s">
        <v>800</v>
      </c>
      <c r="C214" s="87" t="s">
        <v>801</v>
      </c>
      <c r="D214" s="88" t="s">
        <v>120</v>
      </c>
      <c r="E214" s="88" t="s">
        <v>28</v>
      </c>
      <c r="F214" s="87" t="s">
        <v>797</v>
      </c>
      <c r="G214" s="88" t="s">
        <v>637</v>
      </c>
      <c r="H214" s="87" t="s">
        <v>576</v>
      </c>
      <c r="I214" s="87" t="s">
        <v>131</v>
      </c>
      <c r="J214" s="101"/>
      <c r="K214" s="90">
        <v>4.1400000000000086</v>
      </c>
      <c r="L214" s="88" t="s">
        <v>133</v>
      </c>
      <c r="M214" s="89">
        <v>0.04</v>
      </c>
      <c r="N214" s="89">
        <v>5.9799999999982666E-2</v>
      </c>
      <c r="O214" s="90">
        <v>172784.32000000004</v>
      </c>
      <c r="P214" s="102">
        <v>93.48</v>
      </c>
      <c r="Q214" s="90"/>
      <c r="R214" s="90">
        <v>161.51878233600002</v>
      </c>
      <c r="S214" s="91">
        <v>3.9473258324290375E-4</v>
      </c>
      <c r="T214" s="91">
        <f t="shared" si="6"/>
        <v>3.9315637750125237E-3</v>
      </c>
      <c r="U214" s="91">
        <f>R214/'סכום נכסי הקרן'!$C$42</f>
        <v>9.7586903711450004E-4</v>
      </c>
    </row>
    <row r="215" spans="2:21">
      <c r="B215" s="86" t="s">
        <v>802</v>
      </c>
      <c r="C215" s="87" t="s">
        <v>803</v>
      </c>
      <c r="D215" s="88" t="s">
        <v>120</v>
      </c>
      <c r="E215" s="88" t="s">
        <v>28</v>
      </c>
      <c r="F215" s="87" t="s">
        <v>804</v>
      </c>
      <c r="G215" s="88" t="s">
        <v>129</v>
      </c>
      <c r="H215" s="87" t="s">
        <v>559</v>
      </c>
      <c r="I215" s="87" t="s">
        <v>326</v>
      </c>
      <c r="J215" s="101"/>
      <c r="K215" s="90">
        <v>0.73999999999997979</v>
      </c>
      <c r="L215" s="88" t="s">
        <v>133</v>
      </c>
      <c r="M215" s="89">
        <v>2.9500000000000002E-2</v>
      </c>
      <c r="N215" s="89">
        <v>5.7599999999909272E-2</v>
      </c>
      <c r="O215" s="90">
        <v>22323.145165000005</v>
      </c>
      <c r="P215" s="102">
        <v>98.74</v>
      </c>
      <c r="Q215" s="90"/>
      <c r="R215" s="90">
        <v>22.041873545000001</v>
      </c>
      <c r="S215" s="91">
        <v>4.1616788705184165E-4</v>
      </c>
      <c r="T215" s="91">
        <f t="shared" si="6"/>
        <v>5.3652603313128087E-4</v>
      </c>
      <c r="U215" s="91">
        <f>R215/'סכום נכסי הקרן'!$C$42</f>
        <v>1.3317325453712564E-4</v>
      </c>
    </row>
    <row r="216" spans="2:21">
      <c r="B216" s="86" t="s">
        <v>805</v>
      </c>
      <c r="C216" s="87" t="s">
        <v>806</v>
      </c>
      <c r="D216" s="88" t="s">
        <v>120</v>
      </c>
      <c r="E216" s="88" t="s">
        <v>28</v>
      </c>
      <c r="F216" s="87" t="s">
        <v>615</v>
      </c>
      <c r="G216" s="88" t="s">
        <v>156</v>
      </c>
      <c r="H216" s="87" t="s">
        <v>559</v>
      </c>
      <c r="I216" s="87" t="s">
        <v>326</v>
      </c>
      <c r="J216" s="101"/>
      <c r="K216" s="90">
        <v>1.2299990345099716</v>
      </c>
      <c r="L216" s="88" t="s">
        <v>133</v>
      </c>
      <c r="M216" s="89">
        <v>4.1399999999999999E-2</v>
      </c>
      <c r="N216" s="89">
        <v>5.3595302619692864E-2</v>
      </c>
      <c r="O216" s="90">
        <v>4.4710000000000001E-3</v>
      </c>
      <c r="P216" s="102">
        <v>99.57</v>
      </c>
      <c r="Q216" s="90"/>
      <c r="R216" s="90">
        <v>4.4280000000000006E-6</v>
      </c>
      <c r="S216" s="91">
        <v>1.9860273756927432E-11</v>
      </c>
      <c r="T216" s="91">
        <f t="shared" si="6"/>
        <v>1.0778291009859398E-10</v>
      </c>
      <c r="U216" s="91">
        <f>R216/'סכום נכסי הקרן'!$C$42</f>
        <v>2.6753223580858373E-11</v>
      </c>
    </row>
    <row r="217" spans="2:21">
      <c r="B217" s="86" t="s">
        <v>807</v>
      </c>
      <c r="C217" s="87" t="s">
        <v>808</v>
      </c>
      <c r="D217" s="88" t="s">
        <v>120</v>
      </c>
      <c r="E217" s="88" t="s">
        <v>28</v>
      </c>
      <c r="F217" s="87" t="s">
        <v>615</v>
      </c>
      <c r="G217" s="88" t="s">
        <v>156</v>
      </c>
      <c r="H217" s="87" t="s">
        <v>559</v>
      </c>
      <c r="I217" s="87" t="s">
        <v>326</v>
      </c>
      <c r="J217" s="101"/>
      <c r="K217" s="90">
        <v>1.779999999999877</v>
      </c>
      <c r="L217" s="88" t="s">
        <v>133</v>
      </c>
      <c r="M217" s="89">
        <v>3.5499999999999997E-2</v>
      </c>
      <c r="N217" s="89">
        <v>5.9600000000506116E-2</v>
      </c>
      <c r="O217" s="90">
        <v>53881.430077000012</v>
      </c>
      <c r="P217" s="102">
        <v>96.81</v>
      </c>
      <c r="Q217" s="90"/>
      <c r="R217" s="90">
        <v>52.162610041000008</v>
      </c>
      <c r="S217" s="91">
        <v>1.378575138589434E-4</v>
      </c>
      <c r="T217" s="91">
        <f t="shared" si="6"/>
        <v>1.2697014246967296E-3</v>
      </c>
      <c r="U217" s="91">
        <f>R217/'סכום נכסי הקרן'!$C$42</f>
        <v>3.1515762623938597E-4</v>
      </c>
    </row>
    <row r="218" spans="2:21">
      <c r="B218" s="86" t="s">
        <v>809</v>
      </c>
      <c r="C218" s="87" t="s">
        <v>810</v>
      </c>
      <c r="D218" s="88" t="s">
        <v>120</v>
      </c>
      <c r="E218" s="88" t="s">
        <v>28</v>
      </c>
      <c r="F218" s="87" t="s">
        <v>615</v>
      </c>
      <c r="G218" s="88" t="s">
        <v>156</v>
      </c>
      <c r="H218" s="87" t="s">
        <v>559</v>
      </c>
      <c r="I218" s="87" t="s">
        <v>326</v>
      </c>
      <c r="J218" s="101"/>
      <c r="K218" s="90">
        <v>2.2700000000000204</v>
      </c>
      <c r="L218" s="88" t="s">
        <v>133</v>
      </c>
      <c r="M218" s="89">
        <v>2.5000000000000001E-2</v>
      </c>
      <c r="N218" s="89">
        <v>5.9600000000100462E-2</v>
      </c>
      <c r="O218" s="90">
        <v>232198.63054400004</v>
      </c>
      <c r="P218" s="102">
        <v>94.31</v>
      </c>
      <c r="Q218" s="90"/>
      <c r="R218" s="90">
        <v>218.98652330500005</v>
      </c>
      <c r="S218" s="91">
        <v>2.0539793425780172E-4</v>
      </c>
      <c r="T218" s="91">
        <f t="shared" si="6"/>
        <v>5.3303985443058878E-3</v>
      </c>
      <c r="U218" s="91">
        <f>R218/'סכום נכסי הקרן'!$C$42</f>
        <v>1.3230793629569824E-3</v>
      </c>
    </row>
    <row r="219" spans="2:21">
      <c r="B219" s="86" t="s">
        <v>811</v>
      </c>
      <c r="C219" s="87" t="s">
        <v>812</v>
      </c>
      <c r="D219" s="88" t="s">
        <v>120</v>
      </c>
      <c r="E219" s="88" t="s">
        <v>28</v>
      </c>
      <c r="F219" s="87" t="s">
        <v>615</v>
      </c>
      <c r="G219" s="88" t="s">
        <v>156</v>
      </c>
      <c r="H219" s="87" t="s">
        <v>559</v>
      </c>
      <c r="I219" s="87" t="s">
        <v>326</v>
      </c>
      <c r="J219" s="101"/>
      <c r="K219" s="90">
        <v>4.0600000000000094</v>
      </c>
      <c r="L219" s="88" t="s">
        <v>133</v>
      </c>
      <c r="M219" s="89">
        <v>4.7300000000000002E-2</v>
      </c>
      <c r="N219" s="89">
        <v>6.0200000000267775E-2</v>
      </c>
      <c r="O219" s="90">
        <v>108538.79021600001</v>
      </c>
      <c r="P219" s="102">
        <v>96.34</v>
      </c>
      <c r="Q219" s="90"/>
      <c r="R219" s="90">
        <v>104.56627531000001</v>
      </c>
      <c r="S219" s="91">
        <v>2.7484089035868483E-4</v>
      </c>
      <c r="T219" s="91">
        <f t="shared" si="6"/>
        <v>2.545270427073748E-3</v>
      </c>
      <c r="U219" s="91">
        <f>R219/'סכום נכסי הקרן'!$C$42</f>
        <v>6.3177166720551506E-4</v>
      </c>
    </row>
    <row r="220" spans="2:21">
      <c r="B220" s="86" t="s">
        <v>813</v>
      </c>
      <c r="C220" s="87" t="s">
        <v>814</v>
      </c>
      <c r="D220" s="88" t="s">
        <v>120</v>
      </c>
      <c r="E220" s="88" t="s">
        <v>28</v>
      </c>
      <c r="F220" s="87" t="s">
        <v>618</v>
      </c>
      <c r="G220" s="88" t="s">
        <v>341</v>
      </c>
      <c r="H220" s="87" t="s">
        <v>559</v>
      </c>
      <c r="I220" s="87" t="s">
        <v>326</v>
      </c>
      <c r="J220" s="101"/>
      <c r="K220" s="90">
        <v>0.65999962695551617</v>
      </c>
      <c r="L220" s="88" t="s">
        <v>133</v>
      </c>
      <c r="M220" s="89">
        <v>6.4000000000000001E-2</v>
      </c>
      <c r="N220" s="89">
        <v>5.8104470802919701E-2</v>
      </c>
      <c r="O220" s="90">
        <v>4.3410000000000011E-3</v>
      </c>
      <c r="P220" s="102">
        <v>100.97</v>
      </c>
      <c r="Q220" s="90"/>
      <c r="R220" s="90">
        <v>4.3840000000000007E-6</v>
      </c>
      <c r="S220" s="91">
        <v>6.2496583815219541E-12</v>
      </c>
      <c r="T220" s="91">
        <f t="shared" si="6"/>
        <v>1.0671189653844536E-10</v>
      </c>
      <c r="U220" s="91">
        <f>R220/'סכום נכסי הקרן'!$C$42</f>
        <v>2.6487383057471344E-11</v>
      </c>
    </row>
    <row r="221" spans="2:21">
      <c r="B221" s="86" t="s">
        <v>815</v>
      </c>
      <c r="C221" s="87" t="s">
        <v>816</v>
      </c>
      <c r="D221" s="88" t="s">
        <v>120</v>
      </c>
      <c r="E221" s="88" t="s">
        <v>28</v>
      </c>
      <c r="F221" s="87" t="s">
        <v>618</v>
      </c>
      <c r="G221" s="88" t="s">
        <v>341</v>
      </c>
      <c r="H221" s="87" t="s">
        <v>559</v>
      </c>
      <c r="I221" s="87" t="s">
        <v>326</v>
      </c>
      <c r="J221" s="101"/>
      <c r="K221" s="90">
        <v>4.6799999999998523</v>
      </c>
      <c r="L221" s="88" t="s">
        <v>133</v>
      </c>
      <c r="M221" s="89">
        <v>2.4300000000000002E-2</v>
      </c>
      <c r="N221" s="89">
        <v>5.5000000000064074E-2</v>
      </c>
      <c r="O221" s="90">
        <v>178021.74750900004</v>
      </c>
      <c r="P221" s="102">
        <v>87.67</v>
      </c>
      <c r="Q221" s="90"/>
      <c r="R221" s="90">
        <v>156.07166604400004</v>
      </c>
      <c r="S221" s="91">
        <v>1.2154849397896378E-4</v>
      </c>
      <c r="T221" s="91">
        <f t="shared" si="6"/>
        <v>3.7989743338207398E-3</v>
      </c>
      <c r="U221" s="91">
        <f>R221/'סכום נכסי הקרן'!$C$42</f>
        <v>9.4295848606869791E-4</v>
      </c>
    </row>
    <row r="222" spans="2:21">
      <c r="B222" s="86" t="s">
        <v>817</v>
      </c>
      <c r="C222" s="87" t="s">
        <v>818</v>
      </c>
      <c r="D222" s="88" t="s">
        <v>120</v>
      </c>
      <c r="E222" s="88" t="s">
        <v>28</v>
      </c>
      <c r="F222" s="87" t="s">
        <v>819</v>
      </c>
      <c r="G222" s="88" t="s">
        <v>156</v>
      </c>
      <c r="H222" s="87" t="s">
        <v>559</v>
      </c>
      <c r="I222" s="87" t="s">
        <v>326</v>
      </c>
      <c r="J222" s="101"/>
      <c r="K222" s="90">
        <v>0.73</v>
      </c>
      <c r="L222" s="88" t="s">
        <v>133</v>
      </c>
      <c r="M222" s="89">
        <v>2.1600000000000001E-2</v>
      </c>
      <c r="N222" s="89">
        <v>5.5902075572112811E-2</v>
      </c>
      <c r="O222" s="90">
        <v>1.9010000000000001E-3</v>
      </c>
      <c r="P222" s="102">
        <v>98.16</v>
      </c>
      <c r="Q222" s="90"/>
      <c r="R222" s="90">
        <v>1.8790000000000006E-6</v>
      </c>
      <c r="S222" s="91">
        <v>1.4862993303021378E-11</v>
      </c>
      <c r="T222" s="91">
        <f t="shared" si="6"/>
        <v>4.5737147261801743E-11</v>
      </c>
      <c r="U222" s="91">
        <f>R222/'סכום נכסי הקרן'!$C$42</f>
        <v>1.1352598714641574E-11</v>
      </c>
    </row>
    <row r="223" spans="2:21">
      <c r="B223" s="86" t="s">
        <v>820</v>
      </c>
      <c r="C223" s="87" t="s">
        <v>821</v>
      </c>
      <c r="D223" s="88" t="s">
        <v>120</v>
      </c>
      <c r="E223" s="88" t="s">
        <v>28</v>
      </c>
      <c r="F223" s="87" t="s">
        <v>819</v>
      </c>
      <c r="G223" s="88" t="s">
        <v>156</v>
      </c>
      <c r="H223" s="87" t="s">
        <v>559</v>
      </c>
      <c r="I223" s="87" t="s">
        <v>326</v>
      </c>
      <c r="J223" s="101"/>
      <c r="K223" s="90">
        <v>2.6999999999999997</v>
      </c>
      <c r="L223" s="88" t="s">
        <v>133</v>
      </c>
      <c r="M223" s="89">
        <v>0.04</v>
      </c>
      <c r="N223" s="89">
        <v>5.3804096170970608E-2</v>
      </c>
      <c r="O223" s="90">
        <v>5.7670000000000013E-3</v>
      </c>
      <c r="P223" s="102">
        <v>97.49</v>
      </c>
      <c r="Q223" s="90"/>
      <c r="R223" s="90">
        <v>5.6150000000000013E-6</v>
      </c>
      <c r="S223" s="91">
        <v>8.4725632925600361E-12</v>
      </c>
      <c r="T223" s="91">
        <f t="shared" si="6"/>
        <v>1.3667593500533089E-10</v>
      </c>
      <c r="U223" s="91">
        <f>R223/'סכום נכסי הקרן'!$C$42</f>
        <v>3.3924875882231208E-11</v>
      </c>
    </row>
    <row r="224" spans="2:21">
      <c r="B224" s="86" t="s">
        <v>822</v>
      </c>
      <c r="C224" s="87" t="s">
        <v>823</v>
      </c>
      <c r="D224" s="88" t="s">
        <v>120</v>
      </c>
      <c r="E224" s="88" t="s">
        <v>28</v>
      </c>
      <c r="F224" s="87" t="s">
        <v>824</v>
      </c>
      <c r="G224" s="88" t="s">
        <v>825</v>
      </c>
      <c r="H224" s="87" t="s">
        <v>559</v>
      </c>
      <c r="I224" s="87" t="s">
        <v>326</v>
      </c>
      <c r="J224" s="101"/>
      <c r="K224" s="90">
        <v>1.479998587824102</v>
      </c>
      <c r="L224" s="88" t="s">
        <v>133</v>
      </c>
      <c r="M224" s="89">
        <v>3.3500000000000002E-2</v>
      </c>
      <c r="N224" s="89">
        <v>5.3399287692916513E-2</v>
      </c>
      <c r="O224" s="90">
        <v>3.369E-3</v>
      </c>
      <c r="P224" s="102">
        <v>97.22</v>
      </c>
      <c r="Q224" s="90">
        <v>1.7710000000000003E-6</v>
      </c>
      <c r="R224" s="90">
        <v>5.0540000000000002E-6</v>
      </c>
      <c r="S224" s="91">
        <v>3.6773908133625936E-11</v>
      </c>
      <c r="T224" s="91">
        <f t="shared" si="6"/>
        <v>1.2302051211343584E-10</v>
      </c>
      <c r="U224" s="91">
        <f>R224/'סכום נכסי הקרן'!$C$42</f>
        <v>3.0535409209046569E-11</v>
      </c>
    </row>
    <row r="225" spans="2:21">
      <c r="B225" s="86" t="s">
        <v>826</v>
      </c>
      <c r="C225" s="87" t="s">
        <v>827</v>
      </c>
      <c r="D225" s="88" t="s">
        <v>120</v>
      </c>
      <c r="E225" s="88" t="s">
        <v>28</v>
      </c>
      <c r="F225" s="87" t="s">
        <v>824</v>
      </c>
      <c r="G225" s="88" t="s">
        <v>825</v>
      </c>
      <c r="H225" s="87" t="s">
        <v>559</v>
      </c>
      <c r="I225" s="87" t="s">
        <v>326</v>
      </c>
      <c r="J225" s="101"/>
      <c r="K225" s="90">
        <v>3.4499974841213761</v>
      </c>
      <c r="L225" s="88" t="s">
        <v>133</v>
      </c>
      <c r="M225" s="89">
        <v>2.6200000000000001E-2</v>
      </c>
      <c r="N225" s="89">
        <v>5.5200738347946456E-2</v>
      </c>
      <c r="O225" s="90">
        <v>7.1270000000000014E-3</v>
      </c>
      <c r="P225" s="102">
        <v>91.29</v>
      </c>
      <c r="Q225" s="90"/>
      <c r="R225" s="90">
        <v>6.5010000000000018E-6</v>
      </c>
      <c r="S225" s="91">
        <v>1.4234830835872845E-11</v>
      </c>
      <c r="T225" s="91">
        <f t="shared" si="6"/>
        <v>1.5824225351196014E-10</v>
      </c>
      <c r="U225" s="91">
        <f>R225/'סכום נכסי הקרן'!$C$42</f>
        <v>3.9277937330433675E-11</v>
      </c>
    </row>
    <row r="226" spans="2:21">
      <c r="B226" s="86" t="s">
        <v>828</v>
      </c>
      <c r="C226" s="87" t="s">
        <v>829</v>
      </c>
      <c r="D226" s="88" t="s">
        <v>120</v>
      </c>
      <c r="E226" s="88" t="s">
        <v>28</v>
      </c>
      <c r="F226" s="87" t="s">
        <v>824</v>
      </c>
      <c r="G226" s="88" t="s">
        <v>825</v>
      </c>
      <c r="H226" s="87" t="s">
        <v>559</v>
      </c>
      <c r="I226" s="87" t="s">
        <v>326</v>
      </c>
      <c r="J226" s="101"/>
      <c r="K226" s="90">
        <v>5.8400000000000443</v>
      </c>
      <c r="L226" s="88" t="s">
        <v>133</v>
      </c>
      <c r="M226" s="89">
        <v>2.3399999999999997E-2</v>
      </c>
      <c r="N226" s="89">
        <v>5.7299999999980311E-2</v>
      </c>
      <c r="O226" s="90">
        <v>141381.94909300003</v>
      </c>
      <c r="P226" s="102">
        <v>82.62</v>
      </c>
      <c r="Q226" s="90"/>
      <c r="R226" s="90">
        <v>116.80976635100001</v>
      </c>
      <c r="S226" s="91">
        <v>1.3385273286911246E-4</v>
      </c>
      <c r="T226" s="91">
        <f t="shared" si="6"/>
        <v>2.843291902720777E-3</v>
      </c>
      <c r="U226" s="91">
        <f>R226/'סכום נכסי הקרן'!$C$42</f>
        <v>7.0574475962423896E-4</v>
      </c>
    </row>
    <row r="227" spans="2:21">
      <c r="B227" s="86" t="s">
        <v>830</v>
      </c>
      <c r="C227" s="87" t="s">
        <v>831</v>
      </c>
      <c r="D227" s="88" t="s">
        <v>120</v>
      </c>
      <c r="E227" s="88" t="s">
        <v>28</v>
      </c>
      <c r="F227" s="87" t="s">
        <v>832</v>
      </c>
      <c r="G227" s="88" t="s">
        <v>637</v>
      </c>
      <c r="H227" s="87" t="s">
        <v>625</v>
      </c>
      <c r="I227" s="87" t="s">
        <v>131</v>
      </c>
      <c r="J227" s="101"/>
      <c r="K227" s="90">
        <v>1.8400000000000254</v>
      </c>
      <c r="L227" s="88" t="s">
        <v>133</v>
      </c>
      <c r="M227" s="89">
        <v>2.9500000000000002E-2</v>
      </c>
      <c r="N227" s="89">
        <v>6.2800000000166181E-2</v>
      </c>
      <c r="O227" s="90">
        <v>139422.08741500002</v>
      </c>
      <c r="P227" s="102">
        <v>94.95</v>
      </c>
      <c r="Q227" s="90"/>
      <c r="R227" s="90">
        <v>132.38127201</v>
      </c>
      <c r="S227" s="91">
        <v>3.5307153305254161E-4</v>
      </c>
      <c r="T227" s="91">
        <f t="shared" si="6"/>
        <v>3.222321305282598E-3</v>
      </c>
      <c r="U227" s="91">
        <f>R227/'סכום נכסי הקרן'!$C$42</f>
        <v>7.9982515085861748E-4</v>
      </c>
    </row>
    <row r="228" spans="2:21">
      <c r="B228" s="86" t="s">
        <v>833</v>
      </c>
      <c r="C228" s="87" t="s">
        <v>834</v>
      </c>
      <c r="D228" s="88" t="s">
        <v>120</v>
      </c>
      <c r="E228" s="88" t="s">
        <v>28</v>
      </c>
      <c r="F228" s="87" t="s">
        <v>832</v>
      </c>
      <c r="G228" s="88" t="s">
        <v>637</v>
      </c>
      <c r="H228" s="87" t="s">
        <v>625</v>
      </c>
      <c r="I228" s="87" t="s">
        <v>131</v>
      </c>
      <c r="J228" s="101"/>
      <c r="K228" s="90">
        <v>3.1800000000002946</v>
      </c>
      <c r="L228" s="88" t="s">
        <v>133</v>
      </c>
      <c r="M228" s="89">
        <v>2.5499999999999998E-2</v>
      </c>
      <c r="N228" s="89">
        <v>6.2299999999312988E-2</v>
      </c>
      <c r="O228" s="90">
        <v>12627.525185000002</v>
      </c>
      <c r="P228" s="102">
        <v>89.91</v>
      </c>
      <c r="Q228" s="90"/>
      <c r="R228" s="90">
        <v>11.353407886000003</v>
      </c>
      <c r="S228" s="91">
        <v>2.168597294303526E-5</v>
      </c>
      <c r="T228" s="91">
        <f t="shared" si="6"/>
        <v>2.7635576817737262E-4</v>
      </c>
      <c r="U228" s="91">
        <f>R228/'סכום נכסי הקרן'!$C$42</f>
        <v>6.8595361241833487E-5</v>
      </c>
    </row>
    <row r="229" spans="2:21">
      <c r="B229" s="86" t="s">
        <v>835</v>
      </c>
      <c r="C229" s="87" t="s">
        <v>836</v>
      </c>
      <c r="D229" s="88" t="s">
        <v>120</v>
      </c>
      <c r="E229" s="88" t="s">
        <v>28</v>
      </c>
      <c r="F229" s="87" t="s">
        <v>837</v>
      </c>
      <c r="G229" s="88" t="s">
        <v>405</v>
      </c>
      <c r="H229" s="87" t="s">
        <v>625</v>
      </c>
      <c r="I229" s="87" t="s">
        <v>131</v>
      </c>
      <c r="J229" s="101"/>
      <c r="K229" s="90">
        <v>2.0499999999998946</v>
      </c>
      <c r="L229" s="88" t="s">
        <v>133</v>
      </c>
      <c r="M229" s="89">
        <v>3.27E-2</v>
      </c>
      <c r="N229" s="89">
        <v>5.6599999999613147E-2</v>
      </c>
      <c r="O229" s="90">
        <v>56730.144038000006</v>
      </c>
      <c r="P229" s="102">
        <v>96.6</v>
      </c>
      <c r="Q229" s="90"/>
      <c r="R229" s="90">
        <v>54.801319132000003</v>
      </c>
      <c r="S229" s="91">
        <v>1.797572951174456E-4</v>
      </c>
      <c r="T229" s="91">
        <f t="shared" si="6"/>
        <v>1.3339308160091946E-3</v>
      </c>
      <c r="U229" s="91">
        <f>R229/'סכום נכסי הקרן'!$C$42</f>
        <v>3.311002581897849E-4</v>
      </c>
    </row>
    <row r="230" spans="2:21">
      <c r="B230" s="86" t="s">
        <v>838</v>
      </c>
      <c r="C230" s="87" t="s">
        <v>839</v>
      </c>
      <c r="D230" s="88" t="s">
        <v>120</v>
      </c>
      <c r="E230" s="88" t="s">
        <v>28</v>
      </c>
      <c r="F230" s="87" t="s">
        <v>840</v>
      </c>
      <c r="G230" s="88" t="s">
        <v>691</v>
      </c>
      <c r="H230" s="87" t="s">
        <v>625</v>
      </c>
      <c r="I230" s="87" t="s">
        <v>131</v>
      </c>
      <c r="J230" s="101"/>
      <c r="K230" s="90">
        <v>4.8299999999998384</v>
      </c>
      <c r="L230" s="88" t="s">
        <v>133</v>
      </c>
      <c r="M230" s="89">
        <v>7.4999999999999997E-3</v>
      </c>
      <c r="N230" s="89">
        <v>5.169999999987631E-2</v>
      </c>
      <c r="O230" s="90">
        <v>160106.27052000002</v>
      </c>
      <c r="P230" s="102">
        <v>81.3</v>
      </c>
      <c r="Q230" s="90"/>
      <c r="R230" s="90">
        <v>130.16639793300001</v>
      </c>
      <c r="S230" s="91">
        <v>3.0118771766591488E-4</v>
      </c>
      <c r="T230" s="91">
        <f t="shared" si="6"/>
        <v>3.1684085741351281E-3</v>
      </c>
      <c r="U230" s="91">
        <f>R230/'סכום נכסי הקרן'!$C$42</f>
        <v>7.864432580434802E-4</v>
      </c>
    </row>
    <row r="231" spans="2:21">
      <c r="B231" s="86" t="s">
        <v>841</v>
      </c>
      <c r="C231" s="87" t="s">
        <v>842</v>
      </c>
      <c r="D231" s="88" t="s">
        <v>120</v>
      </c>
      <c r="E231" s="88" t="s">
        <v>28</v>
      </c>
      <c r="F231" s="87" t="s">
        <v>840</v>
      </c>
      <c r="G231" s="88" t="s">
        <v>691</v>
      </c>
      <c r="H231" s="87" t="s">
        <v>625</v>
      </c>
      <c r="I231" s="87" t="s">
        <v>131</v>
      </c>
      <c r="J231" s="101"/>
      <c r="K231" s="90">
        <v>2.46</v>
      </c>
      <c r="L231" s="88" t="s">
        <v>133</v>
      </c>
      <c r="M231" s="89">
        <v>3.4500000000000003E-2</v>
      </c>
      <c r="N231" s="89">
        <v>5.9299999992427875E-2</v>
      </c>
      <c r="O231" s="90">
        <v>3390.8929280000007</v>
      </c>
      <c r="P231" s="102">
        <v>94.64</v>
      </c>
      <c r="Q231" s="90"/>
      <c r="R231" s="90">
        <v>3.2091409510000002</v>
      </c>
      <c r="S231" s="91">
        <v>4.6551276489005223E-6</v>
      </c>
      <c r="T231" s="91">
        <f t="shared" si="6"/>
        <v>7.8114397157937971E-5</v>
      </c>
      <c r="U231" s="91">
        <f>R231/'סכום נכסי הקרן'!$C$42</f>
        <v>1.9389084319013428E-5</v>
      </c>
    </row>
    <row r="232" spans="2:21">
      <c r="B232" s="86" t="s">
        <v>843</v>
      </c>
      <c r="C232" s="87" t="s">
        <v>844</v>
      </c>
      <c r="D232" s="88" t="s">
        <v>120</v>
      </c>
      <c r="E232" s="88" t="s">
        <v>28</v>
      </c>
      <c r="F232" s="87" t="s">
        <v>845</v>
      </c>
      <c r="G232" s="88" t="s">
        <v>691</v>
      </c>
      <c r="H232" s="87" t="s">
        <v>625</v>
      </c>
      <c r="I232" s="87" t="s">
        <v>131</v>
      </c>
      <c r="J232" s="101"/>
      <c r="K232" s="90">
        <v>3.8200000000000092</v>
      </c>
      <c r="L232" s="88" t="s">
        <v>133</v>
      </c>
      <c r="M232" s="89">
        <v>2.5000000000000001E-3</v>
      </c>
      <c r="N232" s="89">
        <v>5.8399999999676912E-2</v>
      </c>
      <c r="O232" s="90">
        <v>94417.406357</v>
      </c>
      <c r="P232" s="102">
        <v>81.3</v>
      </c>
      <c r="Q232" s="90"/>
      <c r="R232" s="90">
        <v>76.761348222000009</v>
      </c>
      <c r="S232" s="91">
        <v>1.6663796872760773E-4</v>
      </c>
      <c r="T232" s="91">
        <f t="shared" si="6"/>
        <v>1.8684646554784762E-3</v>
      </c>
      <c r="U232" s="91">
        <f>R232/'סכום נכסי הקרן'!$C$42</f>
        <v>4.6377902243705768E-4</v>
      </c>
    </row>
    <row r="233" spans="2:21">
      <c r="B233" s="86" t="s">
        <v>846</v>
      </c>
      <c r="C233" s="87" t="s">
        <v>847</v>
      </c>
      <c r="D233" s="88" t="s">
        <v>120</v>
      </c>
      <c r="E233" s="88" t="s">
        <v>28</v>
      </c>
      <c r="F233" s="87" t="s">
        <v>845</v>
      </c>
      <c r="G233" s="88" t="s">
        <v>691</v>
      </c>
      <c r="H233" s="87" t="s">
        <v>625</v>
      </c>
      <c r="I233" s="87" t="s">
        <v>131</v>
      </c>
      <c r="J233" s="101"/>
      <c r="K233" s="90">
        <v>3.2899999999992522</v>
      </c>
      <c r="L233" s="88" t="s">
        <v>133</v>
      </c>
      <c r="M233" s="89">
        <v>2.0499999999999997E-2</v>
      </c>
      <c r="N233" s="89">
        <v>5.7499999994707472E-2</v>
      </c>
      <c r="O233" s="90">
        <v>2122.5023270000006</v>
      </c>
      <c r="P233" s="102">
        <v>89.02</v>
      </c>
      <c r="Q233" s="90"/>
      <c r="R233" s="90">
        <v>1.8894516360000002</v>
      </c>
      <c r="S233" s="91">
        <v>4.0703700977412837E-6</v>
      </c>
      <c r="T233" s="91">
        <f t="shared" si="6"/>
        <v>4.5991552804568499E-5</v>
      </c>
      <c r="U233" s="91">
        <f>R233/'סכום נכסי הקרן'!$C$42</f>
        <v>1.1415745723379997E-5</v>
      </c>
    </row>
    <row r="234" spans="2:21">
      <c r="B234" s="86" t="s">
        <v>848</v>
      </c>
      <c r="C234" s="87" t="s">
        <v>849</v>
      </c>
      <c r="D234" s="88" t="s">
        <v>120</v>
      </c>
      <c r="E234" s="88" t="s">
        <v>28</v>
      </c>
      <c r="F234" s="87" t="s">
        <v>850</v>
      </c>
      <c r="G234" s="88" t="s">
        <v>637</v>
      </c>
      <c r="H234" s="87" t="s">
        <v>625</v>
      </c>
      <c r="I234" s="87" t="s">
        <v>131</v>
      </c>
      <c r="J234" s="101"/>
      <c r="K234" s="90">
        <v>2.6099999807958332</v>
      </c>
      <c r="L234" s="88" t="s">
        <v>133</v>
      </c>
      <c r="M234" s="89">
        <v>2.4E-2</v>
      </c>
      <c r="N234" s="89">
        <v>6.0700301070671446E-2</v>
      </c>
      <c r="O234" s="90">
        <v>6.075500000000001E-2</v>
      </c>
      <c r="P234" s="102">
        <v>91.2</v>
      </c>
      <c r="Q234" s="90">
        <v>7.3400000000000009E-7</v>
      </c>
      <c r="R234" s="90">
        <v>5.6133000000000006E-5</v>
      </c>
      <c r="S234" s="91">
        <v>2.3312827407949736E-10</v>
      </c>
      <c r="T234" s="91">
        <f t="shared" si="6"/>
        <v>1.3663455493596151E-9</v>
      </c>
      <c r="U234" s="91">
        <f>R234/'סכום נכסי הקרן'!$C$42</f>
        <v>3.3914604771100342E-10</v>
      </c>
    </row>
    <row r="235" spans="2:21">
      <c r="B235" s="86" t="s">
        <v>851</v>
      </c>
      <c r="C235" s="87" t="s">
        <v>852</v>
      </c>
      <c r="D235" s="88" t="s">
        <v>120</v>
      </c>
      <c r="E235" s="88" t="s">
        <v>28</v>
      </c>
      <c r="F235" s="87" t="s">
        <v>636</v>
      </c>
      <c r="G235" s="88" t="s">
        <v>637</v>
      </c>
      <c r="H235" s="87" t="s">
        <v>638</v>
      </c>
      <c r="I235" s="87" t="s">
        <v>326</v>
      </c>
      <c r="J235" s="101"/>
      <c r="K235" s="90">
        <v>2.5499999999999488</v>
      </c>
      <c r="L235" s="88" t="s">
        <v>133</v>
      </c>
      <c r="M235" s="89">
        <v>4.2999999999999997E-2</v>
      </c>
      <c r="N235" s="89">
        <v>6.1099999999736615E-2</v>
      </c>
      <c r="O235" s="90">
        <v>99420.638046000007</v>
      </c>
      <c r="P235" s="102">
        <v>96.61</v>
      </c>
      <c r="Q235" s="90"/>
      <c r="R235" s="90">
        <v>96.050281722999998</v>
      </c>
      <c r="S235" s="91">
        <v>8.9557227697510894E-5</v>
      </c>
      <c r="T235" s="91">
        <f t="shared" si="6"/>
        <v>2.3379807768506623E-3</v>
      </c>
      <c r="U235" s="91">
        <f>R235/'סכום נכסי הקרן'!$C$42</f>
        <v>5.80319481016227E-4</v>
      </c>
    </row>
    <row r="236" spans="2:21">
      <c r="B236" s="86" t="s">
        <v>853</v>
      </c>
      <c r="C236" s="87" t="s">
        <v>854</v>
      </c>
      <c r="D236" s="88" t="s">
        <v>120</v>
      </c>
      <c r="E236" s="88" t="s">
        <v>28</v>
      </c>
      <c r="F236" s="87" t="s">
        <v>855</v>
      </c>
      <c r="G236" s="88" t="s">
        <v>624</v>
      </c>
      <c r="H236" s="87" t="s">
        <v>625</v>
      </c>
      <c r="I236" s="87" t="s">
        <v>131</v>
      </c>
      <c r="J236" s="101"/>
      <c r="K236" s="90">
        <v>1.0999999999998946</v>
      </c>
      <c r="L236" s="88" t="s">
        <v>133</v>
      </c>
      <c r="M236" s="89">
        <v>3.5000000000000003E-2</v>
      </c>
      <c r="N236" s="89">
        <v>6.0699999999659006E-2</v>
      </c>
      <c r="O236" s="90">
        <v>50395.426465000004</v>
      </c>
      <c r="P236" s="102">
        <v>97.76</v>
      </c>
      <c r="Q236" s="90"/>
      <c r="R236" s="90">
        <v>49.266570024000011</v>
      </c>
      <c r="S236" s="91">
        <v>2.6285951629981225E-4</v>
      </c>
      <c r="T236" s="91">
        <f t="shared" si="6"/>
        <v>1.1992082854026371E-3</v>
      </c>
      <c r="U236" s="91">
        <f>R236/'סכום נכסי הקרן'!$C$42</f>
        <v>2.9766024456054363E-4</v>
      </c>
    </row>
    <row r="237" spans="2:21">
      <c r="B237" s="86" t="s">
        <v>856</v>
      </c>
      <c r="C237" s="87" t="s">
        <v>857</v>
      </c>
      <c r="D237" s="88" t="s">
        <v>120</v>
      </c>
      <c r="E237" s="88" t="s">
        <v>28</v>
      </c>
      <c r="F237" s="87" t="s">
        <v>855</v>
      </c>
      <c r="G237" s="88" t="s">
        <v>624</v>
      </c>
      <c r="H237" s="87" t="s">
        <v>625</v>
      </c>
      <c r="I237" s="87" t="s">
        <v>131</v>
      </c>
      <c r="J237" s="101"/>
      <c r="K237" s="90">
        <v>2.6099999999999315</v>
      </c>
      <c r="L237" s="88" t="s">
        <v>133</v>
      </c>
      <c r="M237" s="89">
        <v>2.6499999999999999E-2</v>
      </c>
      <c r="N237" s="89">
        <v>6.4299999999814172E-2</v>
      </c>
      <c r="O237" s="90">
        <v>41326.602404000005</v>
      </c>
      <c r="P237" s="102">
        <v>91.15</v>
      </c>
      <c r="Q237" s="90"/>
      <c r="R237" s="90">
        <v>37.669199490000004</v>
      </c>
      <c r="S237" s="91">
        <v>6.7246812191858418E-5</v>
      </c>
      <c r="T237" s="91">
        <f t="shared" si="6"/>
        <v>9.1691416940304249E-4</v>
      </c>
      <c r="U237" s="91">
        <f>R237/'סכום נכסי הקרן'!$C$42</f>
        <v>2.2759090245436455E-4</v>
      </c>
    </row>
    <row r="238" spans="2:21">
      <c r="B238" s="86" t="s">
        <v>858</v>
      </c>
      <c r="C238" s="87" t="s">
        <v>859</v>
      </c>
      <c r="D238" s="88" t="s">
        <v>120</v>
      </c>
      <c r="E238" s="88" t="s">
        <v>28</v>
      </c>
      <c r="F238" s="87" t="s">
        <v>855</v>
      </c>
      <c r="G238" s="88" t="s">
        <v>624</v>
      </c>
      <c r="H238" s="87" t="s">
        <v>625</v>
      </c>
      <c r="I238" s="87" t="s">
        <v>131</v>
      </c>
      <c r="J238" s="101"/>
      <c r="K238" s="90">
        <v>2.1600000000003612</v>
      </c>
      <c r="L238" s="88" t="s">
        <v>133</v>
      </c>
      <c r="M238" s="89">
        <v>4.99E-2</v>
      </c>
      <c r="N238" s="89">
        <v>5.9199999999632553E-2</v>
      </c>
      <c r="O238" s="90">
        <v>33454.565912000013</v>
      </c>
      <c r="P238" s="102">
        <v>98.22</v>
      </c>
      <c r="Q238" s="90">
        <v>4.1530066380000008</v>
      </c>
      <c r="R238" s="90">
        <v>37.012081283000008</v>
      </c>
      <c r="S238" s="91">
        <v>1.8937860412387102E-4</v>
      </c>
      <c r="T238" s="91">
        <f t="shared" si="6"/>
        <v>9.0091911235037089E-4</v>
      </c>
      <c r="U238" s="91">
        <f>R238/'סכום נכסי הקרן'!$C$42</f>
        <v>2.2362070590718213E-4</v>
      </c>
    </row>
    <row r="239" spans="2:21">
      <c r="B239" s="86" t="s">
        <v>860</v>
      </c>
      <c r="C239" s="87" t="s">
        <v>861</v>
      </c>
      <c r="D239" s="88" t="s">
        <v>120</v>
      </c>
      <c r="E239" s="88" t="s">
        <v>28</v>
      </c>
      <c r="F239" s="87" t="s">
        <v>862</v>
      </c>
      <c r="G239" s="88" t="s">
        <v>637</v>
      </c>
      <c r="H239" s="87" t="s">
        <v>638</v>
      </c>
      <c r="I239" s="87" t="s">
        <v>326</v>
      </c>
      <c r="J239" s="101"/>
      <c r="K239" s="90">
        <v>3.6699999999999511</v>
      </c>
      <c r="L239" s="88" t="s">
        <v>133</v>
      </c>
      <c r="M239" s="89">
        <v>5.3399999999999996E-2</v>
      </c>
      <c r="N239" s="89">
        <v>6.3200000000059792E-2</v>
      </c>
      <c r="O239" s="90">
        <v>156117.76263300003</v>
      </c>
      <c r="P239" s="102">
        <v>98.56</v>
      </c>
      <c r="Q239" s="90"/>
      <c r="R239" s="90">
        <v>153.86967204400003</v>
      </c>
      <c r="S239" s="91">
        <v>3.902944065825001E-4</v>
      </c>
      <c r="T239" s="91">
        <f t="shared" si="6"/>
        <v>3.7453751194260598E-3</v>
      </c>
      <c r="U239" s="91">
        <f>R239/'סכום נכסי הקרן'!$C$42</f>
        <v>9.2965441249017291E-4</v>
      </c>
    </row>
    <row r="240" spans="2:21">
      <c r="B240" s="86" t="s">
        <v>863</v>
      </c>
      <c r="C240" s="87" t="s">
        <v>864</v>
      </c>
      <c r="D240" s="88" t="s">
        <v>120</v>
      </c>
      <c r="E240" s="88" t="s">
        <v>28</v>
      </c>
      <c r="F240" s="87" t="s">
        <v>652</v>
      </c>
      <c r="G240" s="88" t="s">
        <v>341</v>
      </c>
      <c r="H240" s="87" t="s">
        <v>653</v>
      </c>
      <c r="I240" s="87" t="s">
        <v>326</v>
      </c>
      <c r="J240" s="101"/>
      <c r="K240" s="90">
        <v>3.7499999999999054</v>
      </c>
      <c r="L240" s="88" t="s">
        <v>133</v>
      </c>
      <c r="M240" s="89">
        <v>2.5000000000000001E-2</v>
      </c>
      <c r="N240" s="89">
        <v>6.4299999999019336E-2</v>
      </c>
      <c r="O240" s="90">
        <v>22681.278897</v>
      </c>
      <c r="P240" s="102">
        <v>86.77</v>
      </c>
      <c r="Q240" s="90"/>
      <c r="R240" s="90">
        <v>19.680544951000005</v>
      </c>
      <c r="S240" s="91">
        <v>2.6659800976060424E-5</v>
      </c>
      <c r="T240" s="91">
        <f t="shared" si="6"/>
        <v>4.7904842076444692E-4</v>
      </c>
      <c r="U240" s="91">
        <f>R240/'סכום נכסי הקרן'!$C$42</f>
        <v>1.189065084162684E-4</v>
      </c>
    </row>
    <row r="241" spans="2:21">
      <c r="B241" s="86" t="s">
        <v>865</v>
      </c>
      <c r="C241" s="87" t="s">
        <v>866</v>
      </c>
      <c r="D241" s="88" t="s">
        <v>120</v>
      </c>
      <c r="E241" s="88" t="s">
        <v>28</v>
      </c>
      <c r="F241" s="87" t="s">
        <v>867</v>
      </c>
      <c r="G241" s="88" t="s">
        <v>637</v>
      </c>
      <c r="H241" s="87" t="s">
        <v>656</v>
      </c>
      <c r="I241" s="87" t="s">
        <v>131</v>
      </c>
      <c r="J241" s="101"/>
      <c r="K241" s="90">
        <v>3.1200000000000494</v>
      </c>
      <c r="L241" s="88" t="s">
        <v>133</v>
      </c>
      <c r="M241" s="89">
        <v>4.53E-2</v>
      </c>
      <c r="N241" s="89">
        <v>6.6700000000072507E-2</v>
      </c>
      <c r="O241" s="90">
        <v>301853.55909900006</v>
      </c>
      <c r="P241" s="102">
        <v>95.03</v>
      </c>
      <c r="Q241" s="90"/>
      <c r="R241" s="90">
        <v>286.85144727600004</v>
      </c>
      <c r="S241" s="91">
        <v>4.3121937014142868E-4</v>
      </c>
      <c r="T241" s="91">
        <f t="shared" si="6"/>
        <v>6.982313404110361E-3</v>
      </c>
      <c r="U241" s="91">
        <f>R241/'סכום נכסי הקרן'!$C$42</f>
        <v>1.7331077017767923E-3</v>
      </c>
    </row>
    <row r="242" spans="2:21">
      <c r="B242" s="86" t="s">
        <v>868</v>
      </c>
      <c r="C242" s="87" t="s">
        <v>869</v>
      </c>
      <c r="D242" s="88" t="s">
        <v>120</v>
      </c>
      <c r="E242" s="88" t="s">
        <v>28</v>
      </c>
      <c r="F242" s="87" t="s">
        <v>643</v>
      </c>
      <c r="G242" s="88" t="s">
        <v>624</v>
      </c>
      <c r="H242" s="87" t="s">
        <v>656</v>
      </c>
      <c r="I242" s="87" t="s">
        <v>131</v>
      </c>
      <c r="J242" s="101"/>
      <c r="K242" s="90">
        <v>4.6599999999997763</v>
      </c>
      <c r="L242" s="88" t="s">
        <v>133</v>
      </c>
      <c r="M242" s="89">
        <v>5.5E-2</v>
      </c>
      <c r="N242" s="89">
        <v>7.2400000000364451E-2</v>
      </c>
      <c r="O242" s="90">
        <v>107990.20000000001</v>
      </c>
      <c r="P242" s="102">
        <v>93.5</v>
      </c>
      <c r="Q242" s="90"/>
      <c r="R242" s="90">
        <v>100.97083434300002</v>
      </c>
      <c r="S242" s="91">
        <v>2.4314559889043497E-4</v>
      </c>
      <c r="T242" s="91">
        <f t="shared" si="6"/>
        <v>2.4577530172925914E-3</v>
      </c>
      <c r="U242" s="91">
        <f>R242/'סכום נכסי הקרן'!$C$42</f>
        <v>6.100486238310958E-4</v>
      </c>
    </row>
    <row r="243" spans="2:21">
      <c r="B243" s="86" t="s">
        <v>870</v>
      </c>
      <c r="C243" s="87" t="s">
        <v>871</v>
      </c>
      <c r="D243" s="88" t="s">
        <v>120</v>
      </c>
      <c r="E243" s="88" t="s">
        <v>28</v>
      </c>
      <c r="F243" s="87" t="s">
        <v>676</v>
      </c>
      <c r="G243" s="88" t="s">
        <v>677</v>
      </c>
      <c r="H243" s="87" t="s">
        <v>656</v>
      </c>
      <c r="I243" s="87" t="s">
        <v>131</v>
      </c>
      <c r="J243" s="101"/>
      <c r="K243" s="90">
        <v>1.6600000000003758</v>
      </c>
      <c r="L243" s="88" t="s">
        <v>133</v>
      </c>
      <c r="M243" s="89">
        <v>3.7499999999999999E-2</v>
      </c>
      <c r="N243" s="89">
        <v>6.2299999999146788E-2</v>
      </c>
      <c r="O243" s="90">
        <v>28135.604939000004</v>
      </c>
      <c r="P243" s="102">
        <v>97.06</v>
      </c>
      <c r="Q243" s="90"/>
      <c r="R243" s="90">
        <v>27.308418171000003</v>
      </c>
      <c r="S243" s="91">
        <v>7.6127401989085219E-5</v>
      </c>
      <c r="T243" s="91">
        <f t="shared" si="6"/>
        <v>6.647201401670513E-4</v>
      </c>
      <c r="U243" s="91">
        <f>R243/'סכום נכסי הקרן'!$C$42</f>
        <v>1.6499282226023905E-4</v>
      </c>
    </row>
    <row r="244" spans="2:21">
      <c r="B244" s="86" t="s">
        <v>872</v>
      </c>
      <c r="C244" s="87" t="s">
        <v>873</v>
      </c>
      <c r="D244" s="88" t="s">
        <v>120</v>
      </c>
      <c r="E244" s="88" t="s">
        <v>28</v>
      </c>
      <c r="F244" s="87" t="s">
        <v>676</v>
      </c>
      <c r="G244" s="88" t="s">
        <v>677</v>
      </c>
      <c r="H244" s="87" t="s">
        <v>656</v>
      </c>
      <c r="I244" s="87" t="s">
        <v>131</v>
      </c>
      <c r="J244" s="101"/>
      <c r="K244" s="90">
        <v>3.7399999999999398</v>
      </c>
      <c r="L244" s="88" t="s">
        <v>133</v>
      </c>
      <c r="M244" s="89">
        <v>2.6600000000000002E-2</v>
      </c>
      <c r="N244" s="89">
        <v>6.8300000000041439E-2</v>
      </c>
      <c r="O244" s="90">
        <v>339466.25558900007</v>
      </c>
      <c r="P244" s="102">
        <v>86.05</v>
      </c>
      <c r="Q244" s="90"/>
      <c r="R244" s="90">
        <v>292.110701613</v>
      </c>
      <c r="S244" s="91">
        <v>4.3790244973384413E-4</v>
      </c>
      <c r="T244" s="91">
        <f t="shared" si="6"/>
        <v>7.1103300566375755E-3</v>
      </c>
      <c r="U244" s="91">
        <f>R244/'סכום נכסי הקרן'!$C$42</f>
        <v>1.7648832228125554E-3</v>
      </c>
    </row>
    <row r="245" spans="2:21">
      <c r="B245" s="86" t="s">
        <v>874</v>
      </c>
      <c r="C245" s="87" t="s">
        <v>875</v>
      </c>
      <c r="D245" s="88" t="s">
        <v>120</v>
      </c>
      <c r="E245" s="88" t="s">
        <v>28</v>
      </c>
      <c r="F245" s="87" t="s">
        <v>876</v>
      </c>
      <c r="G245" s="88" t="s">
        <v>637</v>
      </c>
      <c r="H245" s="87" t="s">
        <v>656</v>
      </c>
      <c r="I245" s="87" t="s">
        <v>131</v>
      </c>
      <c r="J245" s="101"/>
      <c r="K245" s="90">
        <v>3.1600000000000681</v>
      </c>
      <c r="L245" s="88" t="s">
        <v>133</v>
      </c>
      <c r="M245" s="89">
        <v>2.5000000000000001E-2</v>
      </c>
      <c r="N245" s="89">
        <v>6.6199999999843384E-2</v>
      </c>
      <c r="O245" s="90">
        <v>107990.20000000001</v>
      </c>
      <c r="P245" s="102">
        <v>88.69</v>
      </c>
      <c r="Q245" s="90"/>
      <c r="R245" s="90">
        <v>95.776513175000019</v>
      </c>
      <c r="S245" s="91">
        <v>5.1205501107893625E-4</v>
      </c>
      <c r="T245" s="91">
        <f t="shared" si="6"/>
        <v>2.3313169171404308E-3</v>
      </c>
      <c r="U245" s="91">
        <f>R245/'סכום נכסי הקרן'!$C$42</f>
        <v>5.7866541796879013E-4</v>
      </c>
    </row>
    <row r="246" spans="2:21">
      <c r="B246" s="86" t="s">
        <v>877</v>
      </c>
      <c r="C246" s="87" t="s">
        <v>878</v>
      </c>
      <c r="D246" s="88" t="s">
        <v>120</v>
      </c>
      <c r="E246" s="88" t="s">
        <v>28</v>
      </c>
      <c r="F246" s="87" t="s">
        <v>879</v>
      </c>
      <c r="G246" s="88" t="s">
        <v>341</v>
      </c>
      <c r="H246" s="87" t="s">
        <v>656</v>
      </c>
      <c r="I246" s="87" t="s">
        <v>131</v>
      </c>
      <c r="J246" s="101"/>
      <c r="K246" s="90">
        <v>4.9999999999998481</v>
      </c>
      <c r="L246" s="88" t="s">
        <v>133</v>
      </c>
      <c r="M246" s="89">
        <v>6.7699999999999996E-2</v>
      </c>
      <c r="N246" s="89">
        <v>6.6900000000155807E-2</v>
      </c>
      <c r="O246" s="90">
        <v>144268.427788</v>
      </c>
      <c r="P246" s="102">
        <v>101.88</v>
      </c>
      <c r="Q246" s="90"/>
      <c r="R246" s="90">
        <v>146.98067245900003</v>
      </c>
      <c r="S246" s="91">
        <v>1.9235790371733332E-4</v>
      </c>
      <c r="T246" s="91">
        <f t="shared" si="6"/>
        <v>3.5776884837125759E-3</v>
      </c>
      <c r="U246" s="91">
        <f>R246/'סכום נכסי הקרן'!$C$42</f>
        <v>8.8803224759723132E-4</v>
      </c>
    </row>
    <row r="247" spans="2:21">
      <c r="B247" s="86" t="s">
        <v>880</v>
      </c>
      <c r="C247" s="87" t="s">
        <v>881</v>
      </c>
      <c r="D247" s="88" t="s">
        <v>120</v>
      </c>
      <c r="E247" s="88" t="s">
        <v>28</v>
      </c>
      <c r="F247" s="87" t="s">
        <v>882</v>
      </c>
      <c r="G247" s="88" t="s">
        <v>691</v>
      </c>
      <c r="H247" s="87" t="s">
        <v>681</v>
      </c>
      <c r="I247" s="87"/>
      <c r="J247" s="101"/>
      <c r="K247" s="90">
        <v>1.2099999999997757</v>
      </c>
      <c r="L247" s="88" t="s">
        <v>133</v>
      </c>
      <c r="M247" s="89">
        <v>3.5499999999999997E-2</v>
      </c>
      <c r="N247" s="89">
        <v>7.5699999999036593E-2</v>
      </c>
      <c r="O247" s="90">
        <v>19610.567625000003</v>
      </c>
      <c r="P247" s="102">
        <v>96.33</v>
      </c>
      <c r="Q247" s="90"/>
      <c r="R247" s="90">
        <v>18.890860025999999</v>
      </c>
      <c r="S247" s="91">
        <v>6.8472078533559787E-5</v>
      </c>
      <c r="T247" s="91">
        <f t="shared" si="6"/>
        <v>4.598265284253569E-4</v>
      </c>
      <c r="U247" s="91">
        <f>R247/'סכום נכסי הקרן'!$C$42</f>
        <v>1.1413536628506728E-4</v>
      </c>
    </row>
    <row r="248" spans="2:21">
      <c r="B248" s="86" t="s">
        <v>883</v>
      </c>
      <c r="C248" s="87" t="s">
        <v>884</v>
      </c>
      <c r="D248" s="88" t="s">
        <v>120</v>
      </c>
      <c r="E248" s="88" t="s">
        <v>28</v>
      </c>
      <c r="F248" s="87" t="s">
        <v>882</v>
      </c>
      <c r="G248" s="88" t="s">
        <v>691</v>
      </c>
      <c r="H248" s="87" t="s">
        <v>681</v>
      </c>
      <c r="I248" s="87"/>
      <c r="J248" s="101"/>
      <c r="K248" s="90">
        <v>3.5900000000000079</v>
      </c>
      <c r="L248" s="88" t="s">
        <v>133</v>
      </c>
      <c r="M248" s="89">
        <v>6.0499999999999998E-2</v>
      </c>
      <c r="N248" s="89">
        <v>6.1399999999757433E-2</v>
      </c>
      <c r="O248" s="90">
        <v>98437.386908000015</v>
      </c>
      <c r="P248" s="102">
        <v>99.98</v>
      </c>
      <c r="Q248" s="90">
        <v>2.9777309540000005</v>
      </c>
      <c r="R248" s="90">
        <v>101.411973339</v>
      </c>
      <c r="S248" s="91">
        <v>4.4744266776363642E-4</v>
      </c>
      <c r="T248" s="91">
        <f t="shared" si="6"/>
        <v>2.46849087744319E-3</v>
      </c>
      <c r="U248" s="91">
        <f>R248/'סכום נכסי הקרן'!$C$42</f>
        <v>6.1271391068525635E-4</v>
      </c>
    </row>
    <row r="249" spans="2:21">
      <c r="B249" s="86" t="s">
        <v>885</v>
      </c>
      <c r="C249" s="87" t="s">
        <v>886</v>
      </c>
      <c r="D249" s="88" t="s">
        <v>120</v>
      </c>
      <c r="E249" s="88" t="s">
        <v>28</v>
      </c>
      <c r="F249" s="87" t="s">
        <v>840</v>
      </c>
      <c r="G249" s="88" t="s">
        <v>691</v>
      </c>
      <c r="H249" s="87" t="s">
        <v>681</v>
      </c>
      <c r="I249" s="87"/>
      <c r="J249" s="101"/>
      <c r="K249" s="90">
        <v>1.31</v>
      </c>
      <c r="L249" s="88" t="s">
        <v>133</v>
      </c>
      <c r="M249" s="89">
        <v>4.2500000000000003E-2</v>
      </c>
      <c r="N249" s="89">
        <v>6.1208907741251338E-2</v>
      </c>
      <c r="O249" s="90">
        <v>2.8940000000000003E-3</v>
      </c>
      <c r="P249" s="102">
        <v>98.05</v>
      </c>
      <c r="Q249" s="90"/>
      <c r="R249" s="90">
        <v>2.8290000000000004E-6</v>
      </c>
      <c r="S249" s="91">
        <v>3.2980056980056985E-11</v>
      </c>
      <c r="T249" s="91">
        <f t="shared" si="6"/>
        <v>6.8861303674101707E-11</v>
      </c>
      <c r="U249" s="91">
        <f>R249/'סכום נכסי הקרן'!$C$42</f>
        <v>1.7092337287770627E-11</v>
      </c>
    </row>
    <row r="250" spans="2:21">
      <c r="B250" s="86" t="s">
        <v>887</v>
      </c>
      <c r="C250" s="87" t="s">
        <v>888</v>
      </c>
      <c r="D250" s="88" t="s">
        <v>120</v>
      </c>
      <c r="E250" s="88" t="s">
        <v>28</v>
      </c>
      <c r="F250" s="87" t="s">
        <v>889</v>
      </c>
      <c r="G250" s="88" t="s">
        <v>330</v>
      </c>
      <c r="H250" s="87" t="s">
        <v>681</v>
      </c>
      <c r="I250" s="87"/>
      <c r="J250" s="101"/>
      <c r="K250" s="90">
        <v>2.229999999999722</v>
      </c>
      <c r="L250" s="88" t="s">
        <v>133</v>
      </c>
      <c r="M250" s="89">
        <v>0.01</v>
      </c>
      <c r="N250" s="89">
        <v>7.0700000001200553E-2</v>
      </c>
      <c r="O250" s="90">
        <v>30289.091296000002</v>
      </c>
      <c r="P250" s="102">
        <v>88</v>
      </c>
      <c r="Q250" s="90"/>
      <c r="R250" s="90">
        <v>26.654400340000002</v>
      </c>
      <c r="S250" s="91">
        <v>1.6827272942222224E-4</v>
      </c>
      <c r="T250" s="91">
        <f t="shared" si="6"/>
        <v>6.4880055004023324E-4</v>
      </c>
      <c r="U250" s="91">
        <f>R250/'סכום נכסי הקרן'!$C$42</f>
        <v>1.6104135765802335E-4</v>
      </c>
    </row>
    <row r="251" spans="2:21">
      <c r="B251" s="9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90"/>
      <c r="P251" s="102"/>
      <c r="Q251" s="87"/>
      <c r="R251" s="87"/>
      <c r="S251" s="87"/>
      <c r="T251" s="91"/>
      <c r="U251" s="87"/>
    </row>
    <row r="252" spans="2:21">
      <c r="B252" s="85" t="s">
        <v>49</v>
      </c>
      <c r="C252" s="80"/>
      <c r="D252" s="81"/>
      <c r="E252" s="81"/>
      <c r="F252" s="80"/>
      <c r="G252" s="81"/>
      <c r="H252" s="80"/>
      <c r="I252" s="80"/>
      <c r="J252" s="99"/>
      <c r="K252" s="83">
        <v>3.3961974867447999</v>
      </c>
      <c r="L252" s="81"/>
      <c r="M252" s="82"/>
      <c r="N252" s="82">
        <v>5.6999436699405909E-2</v>
      </c>
      <c r="O252" s="83"/>
      <c r="P252" s="100"/>
      <c r="Q252" s="83"/>
      <c r="R252" s="83">
        <v>97.769398040000013</v>
      </c>
      <c r="S252" s="84"/>
      <c r="T252" s="84">
        <f t="shared" si="6"/>
        <v>2.3798261606456572E-3</v>
      </c>
      <c r="U252" s="84">
        <f>R252/'סכום נכסי הקרן'!$C$42</f>
        <v>5.907060896861013E-4</v>
      </c>
    </row>
    <row r="253" spans="2:21">
      <c r="B253" s="86" t="s">
        <v>890</v>
      </c>
      <c r="C253" s="87" t="s">
        <v>891</v>
      </c>
      <c r="D253" s="88" t="s">
        <v>120</v>
      </c>
      <c r="E253" s="88" t="s">
        <v>28</v>
      </c>
      <c r="F253" s="87" t="s">
        <v>892</v>
      </c>
      <c r="G253" s="88" t="s">
        <v>702</v>
      </c>
      <c r="H253" s="87" t="s">
        <v>383</v>
      </c>
      <c r="I253" s="87" t="s">
        <v>326</v>
      </c>
      <c r="J253" s="101"/>
      <c r="K253" s="90">
        <v>3.02000000000008</v>
      </c>
      <c r="L253" s="88" t="s">
        <v>133</v>
      </c>
      <c r="M253" s="89">
        <v>2.12E-2</v>
      </c>
      <c r="N253" s="89">
        <v>5.6900000000093189E-2</v>
      </c>
      <c r="O253" s="90">
        <v>76797.365199000022</v>
      </c>
      <c r="P253" s="102">
        <v>106.21</v>
      </c>
      <c r="Q253" s="90"/>
      <c r="R253" s="90">
        <v>81.566477395999996</v>
      </c>
      <c r="S253" s="91">
        <v>5.1198243466000018E-4</v>
      </c>
      <c r="T253" s="91">
        <f t="shared" si="6"/>
        <v>1.9854273487425619E-3</v>
      </c>
      <c r="U253" s="91">
        <f>R253/'סכום נכסי הקרן'!$C$42</f>
        <v>4.9281079640429504E-4</v>
      </c>
    </row>
    <row r="254" spans="2:21">
      <c r="B254" s="86" t="s">
        <v>893</v>
      </c>
      <c r="C254" s="87" t="s">
        <v>894</v>
      </c>
      <c r="D254" s="88" t="s">
        <v>120</v>
      </c>
      <c r="E254" s="88" t="s">
        <v>28</v>
      </c>
      <c r="F254" s="87" t="s">
        <v>892</v>
      </c>
      <c r="G254" s="88" t="s">
        <v>702</v>
      </c>
      <c r="H254" s="87" t="s">
        <v>383</v>
      </c>
      <c r="I254" s="87" t="s">
        <v>326</v>
      </c>
      <c r="J254" s="101"/>
      <c r="K254" s="90">
        <v>5.2900000000013536</v>
      </c>
      <c r="L254" s="88" t="s">
        <v>133</v>
      </c>
      <c r="M254" s="89">
        <v>2.6699999999999998E-2</v>
      </c>
      <c r="N254" s="89">
        <v>5.7500000001542928E-2</v>
      </c>
      <c r="O254" s="90">
        <v>16104.672283000004</v>
      </c>
      <c r="P254" s="102">
        <v>100.61</v>
      </c>
      <c r="Q254" s="90"/>
      <c r="R254" s="90">
        <v>16.202910298000003</v>
      </c>
      <c r="S254" s="91">
        <v>9.3937659140224002E-5</v>
      </c>
      <c r="T254" s="91">
        <f t="shared" si="6"/>
        <v>3.9439856006886104E-4</v>
      </c>
      <c r="U254" s="91">
        <f>R254/'סכום נכסי הקרן'!$C$42</f>
        <v>9.7895230773032205E-5</v>
      </c>
    </row>
    <row r="255" spans="2:21">
      <c r="B255" s="86" t="s">
        <v>895</v>
      </c>
      <c r="C255" s="87" t="s">
        <v>896</v>
      </c>
      <c r="D255" s="88" t="s">
        <v>120</v>
      </c>
      <c r="E255" s="88" t="s">
        <v>28</v>
      </c>
      <c r="F255" s="87" t="s">
        <v>720</v>
      </c>
      <c r="G255" s="88" t="s">
        <v>127</v>
      </c>
      <c r="H255" s="87" t="s">
        <v>383</v>
      </c>
      <c r="I255" s="87" t="s">
        <v>326</v>
      </c>
      <c r="J255" s="101"/>
      <c r="K255" s="90">
        <v>0.97999951594382451</v>
      </c>
      <c r="L255" s="88" t="s">
        <v>133</v>
      </c>
      <c r="M255" s="89">
        <v>3.49E-2</v>
      </c>
      <c r="N255" s="89">
        <v>7.2695924764890285E-2</v>
      </c>
      <c r="O255" s="90">
        <v>3.974000000000001E-3</v>
      </c>
      <c r="P255" s="102">
        <v>104.41</v>
      </c>
      <c r="Q255" s="90"/>
      <c r="R255" s="90">
        <v>4.1470000000000003E-6</v>
      </c>
      <c r="S255" s="91">
        <v>4.7333551841874353E-12</v>
      </c>
      <c r="T255" s="91">
        <f t="shared" si="6"/>
        <v>1.0094302804400841E-10</v>
      </c>
      <c r="U255" s="91">
        <f>R255/'סכום נכסי הקרן'!$C$42</f>
        <v>2.5055469329227568E-11</v>
      </c>
    </row>
    <row r="256" spans="2:21">
      <c r="B256" s="86" t="s">
        <v>897</v>
      </c>
      <c r="C256" s="87" t="s">
        <v>898</v>
      </c>
      <c r="D256" s="88" t="s">
        <v>120</v>
      </c>
      <c r="E256" s="88" t="s">
        <v>28</v>
      </c>
      <c r="F256" s="87" t="s">
        <v>720</v>
      </c>
      <c r="G256" s="88" t="s">
        <v>127</v>
      </c>
      <c r="H256" s="87" t="s">
        <v>383</v>
      </c>
      <c r="I256" s="87" t="s">
        <v>326</v>
      </c>
      <c r="J256" s="101"/>
      <c r="K256" s="90">
        <v>3.6500002698574616</v>
      </c>
      <c r="L256" s="88" t="s">
        <v>133</v>
      </c>
      <c r="M256" s="89">
        <v>3.7699999999999997E-2</v>
      </c>
      <c r="N256" s="89">
        <v>6.569608001290532E-2</v>
      </c>
      <c r="O256" s="90">
        <v>5.961000000000001E-3</v>
      </c>
      <c r="P256" s="102">
        <v>104</v>
      </c>
      <c r="Q256" s="90"/>
      <c r="R256" s="90">
        <v>6.1989999999999994E-6</v>
      </c>
      <c r="S256" s="91">
        <v>3.119421894354114E-11</v>
      </c>
      <c r="T256" s="91">
        <f t="shared" si="6"/>
        <v>1.5089120589457632E-10</v>
      </c>
      <c r="U256" s="91">
        <f>R256/'סכום נכסי הקרן'!$C$42</f>
        <v>3.7453304647186316E-11</v>
      </c>
    </row>
    <row r="257" spans="2:21">
      <c r="B257" s="92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90"/>
      <c r="P257" s="102"/>
      <c r="Q257" s="87"/>
      <c r="R257" s="87"/>
      <c r="S257" s="87"/>
      <c r="T257" s="91"/>
      <c r="U257" s="87"/>
    </row>
    <row r="258" spans="2:21">
      <c r="B258" s="79" t="s">
        <v>198</v>
      </c>
      <c r="C258" s="80"/>
      <c r="D258" s="81"/>
      <c r="E258" s="81"/>
      <c r="F258" s="80"/>
      <c r="G258" s="81"/>
      <c r="H258" s="80"/>
      <c r="I258" s="80"/>
      <c r="J258" s="99"/>
      <c r="K258" s="83">
        <v>4.9547745509310168</v>
      </c>
      <c r="L258" s="81"/>
      <c r="M258" s="82"/>
      <c r="N258" s="82">
        <v>7.7176571338988392E-2</v>
      </c>
      <c r="O258" s="83"/>
      <c r="P258" s="100"/>
      <c r="Q258" s="83"/>
      <c r="R258" s="83">
        <v>6722.6496080830011</v>
      </c>
      <c r="S258" s="84"/>
      <c r="T258" s="84">
        <f t="shared" si="6"/>
        <v>0.163637474781472</v>
      </c>
      <c r="U258" s="84">
        <f>R258/'סכום נכסי הקרן'!$C$42</f>
        <v>4.0617106599099916E-2</v>
      </c>
    </row>
    <row r="259" spans="2:21">
      <c r="B259" s="85" t="s">
        <v>66</v>
      </c>
      <c r="C259" s="80"/>
      <c r="D259" s="81"/>
      <c r="E259" s="81"/>
      <c r="F259" s="80"/>
      <c r="G259" s="81"/>
      <c r="H259" s="80"/>
      <c r="I259" s="80"/>
      <c r="J259" s="99"/>
      <c r="K259" s="83">
        <v>5.1821583605207158</v>
      </c>
      <c r="L259" s="81"/>
      <c r="M259" s="82"/>
      <c r="N259" s="82">
        <v>7.7449467747441686E-2</v>
      </c>
      <c r="O259" s="83"/>
      <c r="P259" s="100"/>
      <c r="Q259" s="83"/>
      <c r="R259" s="83">
        <v>1170.2396409950002</v>
      </c>
      <c r="S259" s="84"/>
      <c r="T259" s="84">
        <f t="shared" si="6"/>
        <v>2.8485057366570681E-2</v>
      </c>
      <c r="U259" s="84">
        <f>R259/'סכום נכסי הקרן'!$C$42</f>
        <v>7.0703890602354727E-3</v>
      </c>
    </row>
    <row r="260" spans="2:21">
      <c r="B260" s="86" t="s">
        <v>899</v>
      </c>
      <c r="C260" s="87" t="s">
        <v>900</v>
      </c>
      <c r="D260" s="88" t="s">
        <v>28</v>
      </c>
      <c r="E260" s="88" t="s">
        <v>28</v>
      </c>
      <c r="F260" s="87" t="s">
        <v>340</v>
      </c>
      <c r="G260" s="88" t="s">
        <v>341</v>
      </c>
      <c r="H260" s="87" t="s">
        <v>901</v>
      </c>
      <c r="I260" s="87" t="s">
        <v>902</v>
      </c>
      <c r="J260" s="101"/>
      <c r="K260" s="90">
        <v>7.0999999999670029</v>
      </c>
      <c r="L260" s="88" t="s">
        <v>132</v>
      </c>
      <c r="M260" s="89">
        <v>3.7499999999999999E-2</v>
      </c>
      <c r="N260" s="89">
        <v>6.4699999999515187E-2</v>
      </c>
      <c r="O260" s="90">
        <v>12495.899000000001</v>
      </c>
      <c r="P260" s="102">
        <v>82.446830000000006</v>
      </c>
      <c r="Q260" s="90"/>
      <c r="R260" s="90">
        <v>39.39665685300001</v>
      </c>
      <c r="S260" s="91">
        <v>2.4991798000000001E-5</v>
      </c>
      <c r="T260" s="91">
        <f t="shared" si="6"/>
        <v>9.589625844110334E-4</v>
      </c>
      <c r="U260" s="91">
        <f>R260/'סכום נכסי הקרן'!$C$42</f>
        <v>2.38027906306835E-4</v>
      </c>
    </row>
    <row r="261" spans="2:21">
      <c r="B261" s="86" t="s">
        <v>903</v>
      </c>
      <c r="C261" s="87" t="s">
        <v>904</v>
      </c>
      <c r="D261" s="88" t="s">
        <v>28</v>
      </c>
      <c r="E261" s="88" t="s">
        <v>28</v>
      </c>
      <c r="F261" s="87" t="s">
        <v>333</v>
      </c>
      <c r="G261" s="88" t="s">
        <v>313</v>
      </c>
      <c r="H261" s="87" t="s">
        <v>905</v>
      </c>
      <c r="I261" s="87" t="s">
        <v>310</v>
      </c>
      <c r="J261" s="101"/>
      <c r="K261" s="90">
        <v>2.8900000000142021</v>
      </c>
      <c r="L261" s="88" t="s">
        <v>132</v>
      </c>
      <c r="M261" s="89">
        <v>3.2549999999999996E-2</v>
      </c>
      <c r="N261" s="89">
        <v>8.7300000000304315E-2</v>
      </c>
      <c r="O261" s="90">
        <v>37527.62000000001</v>
      </c>
      <c r="P261" s="102">
        <v>85.865880000000004</v>
      </c>
      <c r="Q261" s="90"/>
      <c r="R261" s="90">
        <v>123.22235532500001</v>
      </c>
      <c r="S261" s="91">
        <v>3.7527620000000011E-5</v>
      </c>
      <c r="T261" s="91">
        <f t="shared" si="6"/>
        <v>2.9993821242392678E-3</v>
      </c>
      <c r="U261" s="91">
        <f>R261/'סכום נכסי הקרן'!$C$42</f>
        <v>7.4448853255864938E-4</v>
      </c>
    </row>
    <row r="262" spans="2:21">
      <c r="B262" s="86" t="s">
        <v>906</v>
      </c>
      <c r="C262" s="87" t="s">
        <v>907</v>
      </c>
      <c r="D262" s="88" t="s">
        <v>28</v>
      </c>
      <c r="E262" s="88" t="s">
        <v>28</v>
      </c>
      <c r="F262" s="87" t="s">
        <v>312</v>
      </c>
      <c r="G262" s="88" t="s">
        <v>313</v>
      </c>
      <c r="H262" s="87" t="s">
        <v>905</v>
      </c>
      <c r="I262" s="87" t="s">
        <v>310</v>
      </c>
      <c r="J262" s="101"/>
      <c r="K262" s="90">
        <v>2.2399999999934015</v>
      </c>
      <c r="L262" s="88" t="s">
        <v>132</v>
      </c>
      <c r="M262" s="89">
        <v>3.2750000000000001E-2</v>
      </c>
      <c r="N262" s="89">
        <v>8.3899999999796554E-2</v>
      </c>
      <c r="O262" s="90">
        <v>53119.94688000001</v>
      </c>
      <c r="P262" s="102">
        <v>89.528930000000003</v>
      </c>
      <c r="Q262" s="90"/>
      <c r="R262" s="90">
        <v>181.86072263000003</v>
      </c>
      <c r="S262" s="91">
        <v>7.0826595840000009E-5</v>
      </c>
      <c r="T262" s="91">
        <f t="shared" si="6"/>
        <v>4.4267113635263382E-3</v>
      </c>
      <c r="U262" s="91">
        <f>R262/'סכום נכסי הקרן'!$C$42</f>
        <v>1.098771583806879E-3</v>
      </c>
    </row>
    <row r="263" spans="2:21">
      <c r="B263" s="86" t="s">
        <v>908</v>
      </c>
      <c r="C263" s="87" t="s">
        <v>909</v>
      </c>
      <c r="D263" s="88" t="s">
        <v>28</v>
      </c>
      <c r="E263" s="88" t="s">
        <v>28</v>
      </c>
      <c r="F263" s="87" t="s">
        <v>312</v>
      </c>
      <c r="G263" s="88" t="s">
        <v>313</v>
      </c>
      <c r="H263" s="87" t="s">
        <v>905</v>
      </c>
      <c r="I263" s="87" t="s">
        <v>310</v>
      </c>
      <c r="J263" s="101"/>
      <c r="K263" s="90">
        <v>4.0699999999874885</v>
      </c>
      <c r="L263" s="88" t="s">
        <v>132</v>
      </c>
      <c r="M263" s="89">
        <v>7.1289999999999992E-2</v>
      </c>
      <c r="N263" s="89">
        <v>7.5799999999794934E-2</v>
      </c>
      <c r="O263" s="90">
        <v>30341.480000000003</v>
      </c>
      <c r="P263" s="102">
        <v>99.190799999999996</v>
      </c>
      <c r="Q263" s="90"/>
      <c r="R263" s="90">
        <v>115.08693859200002</v>
      </c>
      <c r="S263" s="91">
        <v>6.0682960000000006E-5</v>
      </c>
      <c r="T263" s="91">
        <f t="shared" si="6"/>
        <v>2.8013561779096528E-3</v>
      </c>
      <c r="U263" s="91">
        <f>R263/'סכום נכסי הקרן'!$C$42</f>
        <v>6.9533572705246028E-4</v>
      </c>
    </row>
    <row r="264" spans="2:21">
      <c r="B264" s="86" t="s">
        <v>910</v>
      </c>
      <c r="C264" s="87" t="s">
        <v>911</v>
      </c>
      <c r="D264" s="88" t="s">
        <v>28</v>
      </c>
      <c r="E264" s="88" t="s">
        <v>28</v>
      </c>
      <c r="F264" s="87" t="s">
        <v>705</v>
      </c>
      <c r="G264" s="88" t="s">
        <v>481</v>
      </c>
      <c r="H264" s="87" t="s">
        <v>912</v>
      </c>
      <c r="I264" s="87" t="s">
        <v>310</v>
      </c>
      <c r="J264" s="101"/>
      <c r="K264" s="90">
        <v>9.4599999999856763</v>
      </c>
      <c r="L264" s="88" t="s">
        <v>132</v>
      </c>
      <c r="M264" s="89">
        <v>6.3750000000000001E-2</v>
      </c>
      <c r="N264" s="89">
        <v>6.6499999999886483E-2</v>
      </c>
      <c r="O264" s="90">
        <v>75933.546000000017</v>
      </c>
      <c r="P264" s="102">
        <v>98.602000000000004</v>
      </c>
      <c r="Q264" s="90"/>
      <c r="R264" s="90">
        <v>286.31050898500007</v>
      </c>
      <c r="S264" s="91">
        <v>1.0955640744481318E-4</v>
      </c>
      <c r="T264" s="91">
        <f t="shared" si="6"/>
        <v>6.9691463076361655E-3</v>
      </c>
      <c r="U264" s="91">
        <f>R264/'סכום נכסי הקרן'!$C$42</f>
        <v>1.7298394445404396E-3</v>
      </c>
    </row>
    <row r="265" spans="2:21">
      <c r="B265" s="86" t="s">
        <v>913</v>
      </c>
      <c r="C265" s="87" t="s">
        <v>914</v>
      </c>
      <c r="D265" s="88" t="s">
        <v>28</v>
      </c>
      <c r="E265" s="88" t="s">
        <v>28</v>
      </c>
      <c r="F265" s="87" t="s">
        <v>915</v>
      </c>
      <c r="G265" s="88" t="s">
        <v>313</v>
      </c>
      <c r="H265" s="87" t="s">
        <v>912</v>
      </c>
      <c r="I265" s="87" t="s">
        <v>902</v>
      </c>
      <c r="J265" s="101"/>
      <c r="K265" s="90">
        <v>2.430000000001868</v>
      </c>
      <c r="L265" s="88" t="s">
        <v>132</v>
      </c>
      <c r="M265" s="89">
        <v>3.0769999999999999E-2</v>
      </c>
      <c r="N265" s="89">
        <v>8.6900000000097538E-2</v>
      </c>
      <c r="O265" s="90">
        <v>42621.794800000011</v>
      </c>
      <c r="P265" s="102">
        <v>88.698670000000007</v>
      </c>
      <c r="Q265" s="90"/>
      <c r="R265" s="90">
        <v>144.56618571100003</v>
      </c>
      <c r="S265" s="91">
        <v>7.1036324666666682E-5</v>
      </c>
      <c r="T265" s="91">
        <f t="shared" si="6"/>
        <v>3.5189169371692311E-3</v>
      </c>
      <c r="U265" s="91">
        <f>R265/'סכום נכסי הקרן'!$C$42</f>
        <v>8.7344432894270014E-4</v>
      </c>
    </row>
    <row r="266" spans="2:21">
      <c r="B266" s="86" t="s">
        <v>916</v>
      </c>
      <c r="C266" s="87" t="s">
        <v>917</v>
      </c>
      <c r="D266" s="88" t="s">
        <v>28</v>
      </c>
      <c r="E266" s="88" t="s">
        <v>28</v>
      </c>
      <c r="F266" s="87" t="s">
        <v>918</v>
      </c>
      <c r="G266" s="88" t="s">
        <v>919</v>
      </c>
      <c r="H266" s="87" t="s">
        <v>920</v>
      </c>
      <c r="I266" s="87" t="s">
        <v>902</v>
      </c>
      <c r="J266" s="101"/>
      <c r="K266" s="90">
        <v>5.3300000000036265</v>
      </c>
      <c r="L266" s="88" t="s">
        <v>132</v>
      </c>
      <c r="M266" s="89">
        <v>8.5000000000000006E-2</v>
      </c>
      <c r="N266" s="89">
        <v>8.4800000000016112E-2</v>
      </c>
      <c r="O266" s="90">
        <v>31938.400000000005</v>
      </c>
      <c r="P266" s="102">
        <v>101.60928</v>
      </c>
      <c r="Q266" s="90"/>
      <c r="R266" s="90">
        <v>124.09789183500001</v>
      </c>
      <c r="S266" s="91">
        <v>4.2584533333333339E-5</v>
      </c>
      <c r="T266" s="91">
        <f t="shared" si="6"/>
        <v>3.0206937486623405E-3</v>
      </c>
      <c r="U266" s="91">
        <f>R266/'סכום נכסי הקרן'!$C$42</f>
        <v>7.4977837537825961E-4</v>
      </c>
    </row>
    <row r="267" spans="2:21">
      <c r="B267" s="86" t="s">
        <v>921</v>
      </c>
      <c r="C267" s="87" t="s">
        <v>922</v>
      </c>
      <c r="D267" s="88" t="s">
        <v>28</v>
      </c>
      <c r="E267" s="88" t="s">
        <v>28</v>
      </c>
      <c r="F267" s="87" t="s">
        <v>923</v>
      </c>
      <c r="G267" s="88" t="s">
        <v>924</v>
      </c>
      <c r="H267" s="87" t="s">
        <v>920</v>
      </c>
      <c r="I267" s="87" t="s">
        <v>310</v>
      </c>
      <c r="J267" s="101"/>
      <c r="K267" s="90">
        <v>5.6099999999474894</v>
      </c>
      <c r="L267" s="88" t="s">
        <v>134</v>
      </c>
      <c r="M267" s="89">
        <v>4.3749999999999997E-2</v>
      </c>
      <c r="N267" s="89">
        <v>7.1099999999474903E-2</v>
      </c>
      <c r="O267" s="90">
        <v>7984.6000000000013</v>
      </c>
      <c r="P267" s="102">
        <v>87.09254</v>
      </c>
      <c r="Q267" s="90"/>
      <c r="R267" s="90">
        <v>28.18522126800001</v>
      </c>
      <c r="S267" s="91">
        <v>5.3230666666666673E-6</v>
      </c>
      <c r="T267" s="91">
        <f t="shared" ref="T267:T330" si="7">IFERROR(R267/$R$11,0)</f>
        <v>6.8606259485949042E-4</v>
      </c>
      <c r="U267" s="91">
        <f>R267/'סכום נכסי הקרן'!$C$42</f>
        <v>1.702903175832811E-4</v>
      </c>
    </row>
    <row r="268" spans="2:21">
      <c r="B268" s="86" t="s">
        <v>925</v>
      </c>
      <c r="C268" s="87" t="s">
        <v>926</v>
      </c>
      <c r="D268" s="88" t="s">
        <v>28</v>
      </c>
      <c r="E268" s="88" t="s">
        <v>28</v>
      </c>
      <c r="F268" s="87" t="s">
        <v>923</v>
      </c>
      <c r="G268" s="88" t="s">
        <v>924</v>
      </c>
      <c r="H268" s="87" t="s">
        <v>920</v>
      </c>
      <c r="I268" s="87" t="s">
        <v>310</v>
      </c>
      <c r="J268" s="101"/>
      <c r="K268" s="90">
        <v>4.7500000000036993</v>
      </c>
      <c r="L268" s="88" t="s">
        <v>134</v>
      </c>
      <c r="M268" s="89">
        <v>7.3749999999999996E-2</v>
      </c>
      <c r="N268" s="89">
        <v>6.9600000000136136E-2</v>
      </c>
      <c r="O268" s="90">
        <v>16368.430000000002</v>
      </c>
      <c r="P268" s="102">
        <v>101.86429</v>
      </c>
      <c r="Q268" s="90"/>
      <c r="R268" s="90">
        <v>67.579708473000025</v>
      </c>
      <c r="S268" s="91">
        <v>2.0460537500000001E-5</v>
      </c>
      <c r="T268" s="91">
        <f t="shared" si="7"/>
        <v>1.6449723673971433E-3</v>
      </c>
      <c r="U268" s="91">
        <f>R268/'סכום נכסי הקרן'!$C$42</f>
        <v>4.0830511524557326E-4</v>
      </c>
    </row>
    <row r="269" spans="2:21">
      <c r="B269" s="86" t="s">
        <v>927</v>
      </c>
      <c r="C269" s="87" t="s">
        <v>928</v>
      </c>
      <c r="D269" s="88" t="s">
        <v>28</v>
      </c>
      <c r="E269" s="88" t="s">
        <v>28</v>
      </c>
      <c r="F269" s="87" t="s">
        <v>923</v>
      </c>
      <c r="G269" s="88" t="s">
        <v>924</v>
      </c>
      <c r="H269" s="87" t="s">
        <v>920</v>
      </c>
      <c r="I269" s="87" t="s">
        <v>310</v>
      </c>
      <c r="J269" s="101"/>
      <c r="K269" s="90">
        <v>5.8799999999959951</v>
      </c>
      <c r="L269" s="88" t="s">
        <v>132</v>
      </c>
      <c r="M269" s="89">
        <v>8.1250000000000003E-2</v>
      </c>
      <c r="N269" s="89">
        <v>7.5299999999968295E-2</v>
      </c>
      <c r="O269" s="90">
        <v>15170.740000000002</v>
      </c>
      <c r="P269" s="102">
        <v>103.31054</v>
      </c>
      <c r="Q269" s="90"/>
      <c r="R269" s="90">
        <v>59.933451323000007</v>
      </c>
      <c r="S269" s="91">
        <v>3.0341480000000003E-5</v>
      </c>
      <c r="T269" s="91">
        <f t="shared" si="7"/>
        <v>1.4588531607600196E-3</v>
      </c>
      <c r="U269" s="91">
        <f>R269/'סכום נכסי הקרן'!$C$42</f>
        <v>3.6210772882039544E-4</v>
      </c>
    </row>
    <row r="270" spans="2:21">
      <c r="B270" s="92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90"/>
      <c r="P270" s="102"/>
      <c r="Q270" s="87"/>
      <c r="R270" s="87"/>
      <c r="S270" s="87"/>
      <c r="T270" s="91"/>
      <c r="U270" s="87"/>
    </row>
    <row r="271" spans="2:21">
      <c r="B271" s="85" t="s">
        <v>65</v>
      </c>
      <c r="C271" s="80"/>
      <c r="D271" s="81"/>
      <c r="E271" s="81"/>
      <c r="F271" s="80"/>
      <c r="G271" s="81"/>
      <c r="H271" s="80"/>
      <c r="I271" s="80"/>
      <c r="J271" s="99"/>
      <c r="K271" s="83">
        <v>4.9068505775069369</v>
      </c>
      <c r="L271" s="81"/>
      <c r="M271" s="82"/>
      <c r="N271" s="82">
        <v>7.7119055017796312E-2</v>
      </c>
      <c r="O271" s="83"/>
      <c r="P271" s="100"/>
      <c r="Q271" s="83"/>
      <c r="R271" s="83">
        <f>SUM(R272:R361)</f>
        <v>5552.4099670879996</v>
      </c>
      <c r="S271" s="84"/>
      <c r="T271" s="84">
        <f t="shared" si="7"/>
        <v>0.1351524174149013</v>
      </c>
      <c r="U271" s="84">
        <f>R271/'סכום נכסי הקרן'!$C$42</f>
        <v>3.3546717538864436E-2</v>
      </c>
    </row>
    <row r="272" spans="2:21">
      <c r="B272" s="86" t="s">
        <v>929</v>
      </c>
      <c r="C272" s="87" t="s">
        <v>930</v>
      </c>
      <c r="D272" s="88" t="s">
        <v>28</v>
      </c>
      <c r="E272" s="88" t="s">
        <v>28</v>
      </c>
      <c r="F272" s="87"/>
      <c r="G272" s="88" t="s">
        <v>931</v>
      </c>
      <c r="H272" s="87" t="s">
        <v>309</v>
      </c>
      <c r="I272" s="87" t="s">
        <v>902</v>
      </c>
      <c r="J272" s="101"/>
      <c r="K272" s="90">
        <v>7.3400000000171755</v>
      </c>
      <c r="L272" s="88" t="s">
        <v>134</v>
      </c>
      <c r="M272" s="89">
        <v>4.2519999999999995E-2</v>
      </c>
      <c r="N272" s="89">
        <v>5.5700000000119564E-2</v>
      </c>
      <c r="O272" s="90">
        <v>15969.200000000003</v>
      </c>
      <c r="P272" s="102">
        <v>91.755489999999995</v>
      </c>
      <c r="Q272" s="90"/>
      <c r="R272" s="90">
        <v>59.388525097000006</v>
      </c>
      <c r="S272" s="91">
        <v>1.2775360000000002E-5</v>
      </c>
      <c r="T272" s="91">
        <f t="shared" si="7"/>
        <v>1.4455889930935057E-3</v>
      </c>
      <c r="U272" s="91">
        <f>R272/'סכום נכסי הקרן'!$C$42</f>
        <v>3.5881537715841454E-4</v>
      </c>
    </row>
    <row r="273" spans="2:21">
      <c r="B273" s="86" t="s">
        <v>932</v>
      </c>
      <c r="C273" s="87" t="s">
        <v>933</v>
      </c>
      <c r="D273" s="88" t="s">
        <v>28</v>
      </c>
      <c r="E273" s="88" t="s">
        <v>28</v>
      </c>
      <c r="F273" s="87"/>
      <c r="G273" s="88" t="s">
        <v>931</v>
      </c>
      <c r="H273" s="87" t="s">
        <v>934</v>
      </c>
      <c r="I273" s="87" t="s">
        <v>902</v>
      </c>
      <c r="J273" s="101"/>
      <c r="K273" s="90">
        <v>0.93999998531872409</v>
      </c>
      <c r="L273" s="88" t="s">
        <v>132</v>
      </c>
      <c r="M273" s="89">
        <v>4.4999999999999998E-2</v>
      </c>
      <c r="N273" s="89">
        <v>8.7599998888417685E-2</v>
      </c>
      <c r="O273" s="90">
        <v>10.37998</v>
      </c>
      <c r="P273" s="102">
        <v>96.096999999999994</v>
      </c>
      <c r="Q273" s="90"/>
      <c r="R273" s="90">
        <v>3.8143824000000007E-2</v>
      </c>
      <c r="S273" s="91">
        <v>2.0759959999999999E-8</v>
      </c>
      <c r="T273" s="91">
        <f t="shared" si="7"/>
        <v>9.2846710772551748E-7</v>
      </c>
      <c r="U273" s="91">
        <f>R273/'סכום נכסי הקרן'!$C$42</f>
        <v>2.3045850309415349E-7</v>
      </c>
    </row>
    <row r="274" spans="2:21">
      <c r="B274" s="86" t="s">
        <v>935</v>
      </c>
      <c r="C274" s="87" t="s">
        <v>936</v>
      </c>
      <c r="D274" s="88" t="s">
        <v>28</v>
      </c>
      <c r="E274" s="88" t="s">
        <v>28</v>
      </c>
      <c r="F274" s="87"/>
      <c r="G274" s="88" t="s">
        <v>931</v>
      </c>
      <c r="H274" s="87" t="s">
        <v>937</v>
      </c>
      <c r="I274" s="87" t="s">
        <v>938</v>
      </c>
      <c r="J274" s="101"/>
      <c r="K274" s="90">
        <v>6.6300000000310852</v>
      </c>
      <c r="L274" s="88" t="s">
        <v>132</v>
      </c>
      <c r="M274" s="89">
        <v>0.03</v>
      </c>
      <c r="N274" s="89">
        <v>7.1000000000274274E-2</v>
      </c>
      <c r="O274" s="90">
        <v>29543.020000000004</v>
      </c>
      <c r="P274" s="102">
        <v>77.453670000000002</v>
      </c>
      <c r="Q274" s="90"/>
      <c r="R274" s="90">
        <v>87.501350156000015</v>
      </c>
      <c r="S274" s="91">
        <v>1.6881725714285716E-5</v>
      </c>
      <c r="T274" s="91">
        <f t="shared" si="7"/>
        <v>2.1298893760997605E-3</v>
      </c>
      <c r="U274" s="91">
        <f>R274/'סכום נכסי הקרן'!$C$42</f>
        <v>5.2866828914870025E-4</v>
      </c>
    </row>
    <row r="275" spans="2:21">
      <c r="B275" s="86" t="s">
        <v>939</v>
      </c>
      <c r="C275" s="87" t="s">
        <v>940</v>
      </c>
      <c r="D275" s="88" t="s">
        <v>28</v>
      </c>
      <c r="E275" s="88" t="s">
        <v>28</v>
      </c>
      <c r="F275" s="87"/>
      <c r="G275" s="88" t="s">
        <v>931</v>
      </c>
      <c r="H275" s="87" t="s">
        <v>937</v>
      </c>
      <c r="I275" s="87" t="s">
        <v>938</v>
      </c>
      <c r="J275" s="101"/>
      <c r="K275" s="90">
        <v>7.2599999999727851</v>
      </c>
      <c r="L275" s="88" t="s">
        <v>132</v>
      </c>
      <c r="M275" s="89">
        <v>3.5000000000000003E-2</v>
      </c>
      <c r="N275" s="89">
        <v>7.049999999954179E-2</v>
      </c>
      <c r="O275" s="90">
        <v>11976.900000000001</v>
      </c>
      <c r="P275" s="102">
        <v>78.625889999999998</v>
      </c>
      <c r="Q275" s="90"/>
      <c r="R275" s="90">
        <v>36.010394173000009</v>
      </c>
      <c r="S275" s="91">
        <v>2.3953800000000004E-5</v>
      </c>
      <c r="T275" s="91">
        <f t="shared" si="7"/>
        <v>8.7653682876318701E-4</v>
      </c>
      <c r="U275" s="91">
        <f>R275/'סכום נכסי הקרן'!$C$42</f>
        <v>2.1756868259826303E-4</v>
      </c>
    </row>
    <row r="276" spans="2:21">
      <c r="B276" s="86" t="s">
        <v>941</v>
      </c>
      <c r="C276" s="87" t="s">
        <v>942</v>
      </c>
      <c r="D276" s="88" t="s">
        <v>28</v>
      </c>
      <c r="E276" s="88" t="s">
        <v>28</v>
      </c>
      <c r="F276" s="87"/>
      <c r="G276" s="88" t="s">
        <v>931</v>
      </c>
      <c r="H276" s="87" t="s">
        <v>943</v>
      </c>
      <c r="I276" s="87" t="s">
        <v>938</v>
      </c>
      <c r="J276" s="101"/>
      <c r="K276" s="90">
        <v>3.7800000000203786</v>
      </c>
      <c r="L276" s="88" t="s">
        <v>132</v>
      </c>
      <c r="M276" s="89">
        <v>3.2000000000000001E-2</v>
      </c>
      <c r="N276" s="89">
        <v>0.12590000000061138</v>
      </c>
      <c r="O276" s="90">
        <v>25550.720000000005</v>
      </c>
      <c r="P276" s="102">
        <v>72.319329999999994</v>
      </c>
      <c r="Q276" s="90"/>
      <c r="R276" s="90">
        <v>70.660294052000012</v>
      </c>
      <c r="S276" s="91">
        <v>2.0440576000000003E-5</v>
      </c>
      <c r="T276" s="91">
        <f t="shared" si="7"/>
        <v>1.7199575703132183E-3</v>
      </c>
      <c r="U276" s="91">
        <f>R276/'סכום נכסי הקרן'!$C$42</f>
        <v>4.2691748985147993E-4</v>
      </c>
    </row>
    <row r="277" spans="2:21">
      <c r="B277" s="86" t="s">
        <v>944</v>
      </c>
      <c r="C277" s="87" t="s">
        <v>945</v>
      </c>
      <c r="D277" s="88" t="s">
        <v>28</v>
      </c>
      <c r="E277" s="88" t="s">
        <v>28</v>
      </c>
      <c r="F277" s="87"/>
      <c r="G277" s="88" t="s">
        <v>931</v>
      </c>
      <c r="H277" s="87" t="s">
        <v>946</v>
      </c>
      <c r="I277" s="87" t="s">
        <v>310</v>
      </c>
      <c r="J277" s="101"/>
      <c r="K277" s="90">
        <v>7.3500000000037691</v>
      </c>
      <c r="L277" s="88" t="s">
        <v>134</v>
      </c>
      <c r="M277" s="89">
        <v>4.2500000000000003E-2</v>
      </c>
      <c r="N277" s="89">
        <v>5.6800000000030153E-2</v>
      </c>
      <c r="O277" s="90">
        <v>31938.400000000005</v>
      </c>
      <c r="P277" s="102">
        <v>92.249340000000004</v>
      </c>
      <c r="Q277" s="90"/>
      <c r="R277" s="90">
        <v>119.41633937300001</v>
      </c>
      <c r="S277" s="91">
        <v>2.5550720000000004E-5</v>
      </c>
      <c r="T277" s="91">
        <f t="shared" si="7"/>
        <v>2.9067390629953132E-3</v>
      </c>
      <c r="U277" s="91">
        <f>R277/'סכום נכסי הקרן'!$C$42</f>
        <v>7.2149323090639787E-4</v>
      </c>
    </row>
    <row r="278" spans="2:21">
      <c r="B278" s="86" t="s">
        <v>947</v>
      </c>
      <c r="C278" s="87" t="s">
        <v>948</v>
      </c>
      <c r="D278" s="88" t="s">
        <v>28</v>
      </c>
      <c r="E278" s="88" t="s">
        <v>28</v>
      </c>
      <c r="F278" s="87"/>
      <c r="G278" s="88" t="s">
        <v>949</v>
      </c>
      <c r="H278" s="87" t="s">
        <v>946</v>
      </c>
      <c r="I278" s="87" t="s">
        <v>902</v>
      </c>
      <c r="J278" s="101"/>
      <c r="K278" s="90">
        <v>7.6400000000107795</v>
      </c>
      <c r="L278" s="88" t="s">
        <v>132</v>
      </c>
      <c r="M278" s="89">
        <v>5.8749999999999997E-2</v>
      </c>
      <c r="N278" s="89">
        <v>6.4900000000082544E-2</v>
      </c>
      <c r="O278" s="90">
        <v>15969.200000000003</v>
      </c>
      <c r="P278" s="102">
        <v>97.216849999999994</v>
      </c>
      <c r="Q278" s="90"/>
      <c r="R278" s="90">
        <v>59.366654599000007</v>
      </c>
      <c r="S278" s="91">
        <v>1.4517454545454548E-5</v>
      </c>
      <c r="T278" s="91">
        <f t="shared" si="7"/>
        <v>1.445056638549751E-3</v>
      </c>
      <c r="U278" s="91">
        <f>R278/'סכום נכסי הקרן'!$C$42</f>
        <v>3.5868323932579968E-4</v>
      </c>
    </row>
    <row r="279" spans="2:21">
      <c r="B279" s="86" t="s">
        <v>950</v>
      </c>
      <c r="C279" s="87" t="s">
        <v>951</v>
      </c>
      <c r="D279" s="88" t="s">
        <v>28</v>
      </c>
      <c r="E279" s="88" t="s">
        <v>28</v>
      </c>
      <c r="F279" s="87"/>
      <c r="G279" s="88" t="s">
        <v>952</v>
      </c>
      <c r="H279" s="87" t="s">
        <v>946</v>
      </c>
      <c r="I279" s="87" t="s">
        <v>902</v>
      </c>
      <c r="J279" s="101"/>
      <c r="K279" s="90">
        <v>3.5700000000125693</v>
      </c>
      <c r="L279" s="88" t="s">
        <v>135</v>
      </c>
      <c r="M279" s="89">
        <v>4.6249999999999999E-2</v>
      </c>
      <c r="N279" s="89">
        <v>7.0100000000183724E-2</v>
      </c>
      <c r="O279" s="90">
        <v>23953.800000000003</v>
      </c>
      <c r="P279" s="102">
        <v>92.304349999999999</v>
      </c>
      <c r="Q279" s="90"/>
      <c r="R279" s="90">
        <v>103.43023420999999</v>
      </c>
      <c r="S279" s="91">
        <v>4.7907600000000009E-5</v>
      </c>
      <c r="T279" s="91">
        <f t="shared" si="7"/>
        <v>2.5176178038240622E-3</v>
      </c>
      <c r="U279" s="91">
        <f>R279/'סכום נכסי הקרן'!$C$42</f>
        <v>6.2490789991885185E-4</v>
      </c>
    </row>
    <row r="280" spans="2:21">
      <c r="B280" s="86" t="s">
        <v>953</v>
      </c>
      <c r="C280" s="87" t="s">
        <v>954</v>
      </c>
      <c r="D280" s="88" t="s">
        <v>28</v>
      </c>
      <c r="E280" s="88" t="s">
        <v>28</v>
      </c>
      <c r="F280" s="87"/>
      <c r="G280" s="88" t="s">
        <v>952</v>
      </c>
      <c r="H280" s="87" t="s">
        <v>901</v>
      </c>
      <c r="I280" s="87" t="s">
        <v>902</v>
      </c>
      <c r="J280" s="101"/>
      <c r="K280" s="90">
        <v>6.8499999999305148</v>
      </c>
      <c r="L280" s="88" t="s">
        <v>132</v>
      </c>
      <c r="M280" s="89">
        <v>6.7419999999999994E-2</v>
      </c>
      <c r="N280" s="89">
        <v>6.679999999927308E-2</v>
      </c>
      <c r="O280" s="90">
        <v>11976.900000000001</v>
      </c>
      <c r="P280" s="102">
        <v>102.12251000000001</v>
      </c>
      <c r="Q280" s="90"/>
      <c r="R280" s="90">
        <v>46.771768605000005</v>
      </c>
      <c r="S280" s="91">
        <v>9.5815200000000011E-6</v>
      </c>
      <c r="T280" s="91">
        <f t="shared" si="7"/>
        <v>1.1384817820020224E-3</v>
      </c>
      <c r="U280" s="91">
        <f>R280/'סכום נכסי הקרן'!$C$42</f>
        <v>2.8258707831114213E-4</v>
      </c>
    </row>
    <row r="281" spans="2:21">
      <c r="B281" s="86" t="s">
        <v>955</v>
      </c>
      <c r="C281" s="87" t="s">
        <v>956</v>
      </c>
      <c r="D281" s="88" t="s">
        <v>28</v>
      </c>
      <c r="E281" s="88" t="s">
        <v>28</v>
      </c>
      <c r="F281" s="87"/>
      <c r="G281" s="88" t="s">
        <v>952</v>
      </c>
      <c r="H281" s="87" t="s">
        <v>901</v>
      </c>
      <c r="I281" s="87" t="s">
        <v>902</v>
      </c>
      <c r="J281" s="101"/>
      <c r="K281" s="90">
        <v>5.1699999999657917</v>
      </c>
      <c r="L281" s="88" t="s">
        <v>132</v>
      </c>
      <c r="M281" s="89">
        <v>3.9329999999999997E-2</v>
      </c>
      <c r="N281" s="89">
        <v>7.0199999999541435E-2</v>
      </c>
      <c r="O281" s="90">
        <v>24872.029000000002</v>
      </c>
      <c r="P281" s="102">
        <v>85.751649999999998</v>
      </c>
      <c r="Q281" s="90"/>
      <c r="R281" s="90">
        <v>81.558942187000014</v>
      </c>
      <c r="S281" s="91">
        <v>1.6581352666666669E-5</v>
      </c>
      <c r="T281" s="91">
        <f t="shared" si="7"/>
        <v>1.9852439325830726E-3</v>
      </c>
      <c r="U281" s="91">
        <f>R281/'סכום נכסי הקרן'!$C$42</f>
        <v>4.9276526995192262E-4</v>
      </c>
    </row>
    <row r="282" spans="2:21">
      <c r="B282" s="86" t="s">
        <v>957</v>
      </c>
      <c r="C282" s="87" t="s">
        <v>958</v>
      </c>
      <c r="D282" s="88" t="s">
        <v>28</v>
      </c>
      <c r="E282" s="88" t="s">
        <v>28</v>
      </c>
      <c r="F282" s="87"/>
      <c r="G282" s="88" t="s">
        <v>959</v>
      </c>
      <c r="H282" s="87" t="s">
        <v>901</v>
      </c>
      <c r="I282" s="87" t="s">
        <v>310</v>
      </c>
      <c r="J282" s="101"/>
      <c r="K282" s="90">
        <v>2.7999999999968237</v>
      </c>
      <c r="L282" s="88" t="s">
        <v>132</v>
      </c>
      <c r="M282" s="89">
        <v>4.7500000000000001E-2</v>
      </c>
      <c r="N282" s="89">
        <v>8.6099999999795104E-2</v>
      </c>
      <c r="O282" s="90">
        <v>18364.580000000005</v>
      </c>
      <c r="P282" s="102">
        <v>89.656170000000003</v>
      </c>
      <c r="Q282" s="90"/>
      <c r="R282" s="90">
        <v>62.96207758900001</v>
      </c>
      <c r="S282" s="91">
        <v>1.2243053333333338E-5</v>
      </c>
      <c r="T282" s="91">
        <f t="shared" si="7"/>
        <v>1.5325736107488451E-3</v>
      </c>
      <c r="U282" s="91">
        <f>R282/'סכום נכסי הקרן'!$C$42</f>
        <v>3.8040617408623969E-4</v>
      </c>
    </row>
    <row r="283" spans="2:21">
      <c r="B283" s="86" t="s">
        <v>960</v>
      </c>
      <c r="C283" s="87" t="s">
        <v>961</v>
      </c>
      <c r="D283" s="88" t="s">
        <v>28</v>
      </c>
      <c r="E283" s="88" t="s">
        <v>28</v>
      </c>
      <c r="F283" s="87"/>
      <c r="G283" s="88" t="s">
        <v>959</v>
      </c>
      <c r="H283" s="87" t="s">
        <v>901</v>
      </c>
      <c r="I283" s="87" t="s">
        <v>310</v>
      </c>
      <c r="J283" s="101"/>
      <c r="K283" s="90">
        <v>5.8299999999765806</v>
      </c>
      <c r="L283" s="88" t="s">
        <v>132</v>
      </c>
      <c r="M283" s="89">
        <v>5.1249999999999997E-2</v>
      </c>
      <c r="N283" s="89">
        <v>8.2199999999684567E-2</v>
      </c>
      <c r="O283" s="90">
        <v>13134.667000000001</v>
      </c>
      <c r="P283" s="102">
        <v>83.315420000000003</v>
      </c>
      <c r="Q283" s="90"/>
      <c r="R283" s="90">
        <v>41.846806506000007</v>
      </c>
      <c r="S283" s="91">
        <v>8.756444666666668E-6</v>
      </c>
      <c r="T283" s="91">
        <f t="shared" si="7"/>
        <v>1.0186022094736801E-3</v>
      </c>
      <c r="U283" s="91">
        <f>R283/'סכום נכסי הקרן'!$C$42</f>
        <v>2.528312941734275E-4</v>
      </c>
    </row>
    <row r="284" spans="2:21">
      <c r="B284" s="86" t="s">
        <v>962</v>
      </c>
      <c r="C284" s="87" t="s">
        <v>963</v>
      </c>
      <c r="D284" s="88" t="s">
        <v>28</v>
      </c>
      <c r="E284" s="88" t="s">
        <v>28</v>
      </c>
      <c r="F284" s="87"/>
      <c r="G284" s="88" t="s">
        <v>964</v>
      </c>
      <c r="H284" s="87" t="s">
        <v>905</v>
      </c>
      <c r="I284" s="87" t="s">
        <v>310</v>
      </c>
      <c r="J284" s="101"/>
      <c r="K284" s="90">
        <v>7.1500000000027262</v>
      </c>
      <c r="L284" s="88" t="s">
        <v>132</v>
      </c>
      <c r="M284" s="89">
        <v>3.3000000000000002E-2</v>
      </c>
      <c r="N284" s="89">
        <v>6.5000000000136379E-2</v>
      </c>
      <c r="O284" s="90">
        <v>23953.800000000003</v>
      </c>
      <c r="P284" s="102">
        <v>80.058000000000007</v>
      </c>
      <c r="Q284" s="90"/>
      <c r="R284" s="90">
        <v>73.33259257200001</v>
      </c>
      <c r="S284" s="91">
        <v>5.9884500000000011E-6</v>
      </c>
      <c r="T284" s="91">
        <f t="shared" si="7"/>
        <v>1.7850045692151529E-3</v>
      </c>
      <c r="U284" s="91">
        <f>R284/'סכום נכסי הקרן'!$C$42</f>
        <v>4.430630634242796E-4</v>
      </c>
    </row>
    <row r="285" spans="2:21">
      <c r="B285" s="86" t="s">
        <v>965</v>
      </c>
      <c r="C285" s="87" t="s">
        <v>966</v>
      </c>
      <c r="D285" s="88" t="s">
        <v>28</v>
      </c>
      <c r="E285" s="88" t="s">
        <v>28</v>
      </c>
      <c r="F285" s="87"/>
      <c r="G285" s="88" t="s">
        <v>931</v>
      </c>
      <c r="H285" s="87" t="s">
        <v>967</v>
      </c>
      <c r="I285" s="87" t="s">
        <v>938</v>
      </c>
      <c r="J285" s="101"/>
      <c r="K285" s="90">
        <v>6.7200000000580955</v>
      </c>
      <c r="L285" s="88" t="s">
        <v>134</v>
      </c>
      <c r="M285" s="89">
        <v>5.7999999999999996E-2</v>
      </c>
      <c r="N285" s="89">
        <v>5.3900000000405873E-2</v>
      </c>
      <c r="O285" s="90">
        <v>11976.900000000001</v>
      </c>
      <c r="P285" s="102">
        <v>103.53984</v>
      </c>
      <c r="Q285" s="90"/>
      <c r="R285" s="90">
        <v>50.261938964000009</v>
      </c>
      <c r="S285" s="91">
        <v>2.3953800000000004E-5</v>
      </c>
      <c r="T285" s="91">
        <f t="shared" si="7"/>
        <v>1.2234367770410637E-3</v>
      </c>
      <c r="U285" s="91">
        <f>R285/'סכום נכסי הקרן'!$C$42</f>
        <v>3.036740945599253E-4</v>
      </c>
    </row>
    <row r="286" spans="2:21">
      <c r="B286" s="86" t="s">
        <v>968</v>
      </c>
      <c r="C286" s="87" t="s">
        <v>969</v>
      </c>
      <c r="D286" s="88" t="s">
        <v>28</v>
      </c>
      <c r="E286" s="88" t="s">
        <v>28</v>
      </c>
      <c r="F286" s="87"/>
      <c r="G286" s="88" t="s">
        <v>952</v>
      </c>
      <c r="H286" s="87" t="s">
        <v>905</v>
      </c>
      <c r="I286" s="87" t="s">
        <v>902</v>
      </c>
      <c r="J286" s="101"/>
      <c r="K286" s="90">
        <v>7.1899999999955249</v>
      </c>
      <c r="L286" s="88" t="s">
        <v>132</v>
      </c>
      <c r="M286" s="89">
        <v>6.1740000000000003E-2</v>
      </c>
      <c r="N286" s="89">
        <v>6.789999999995526E-2</v>
      </c>
      <c r="O286" s="90">
        <v>11976.900000000001</v>
      </c>
      <c r="P286" s="102">
        <v>97.583749999999995</v>
      </c>
      <c r="Q286" s="90"/>
      <c r="R286" s="90">
        <v>44.693031180000006</v>
      </c>
      <c r="S286" s="91">
        <v>3.7427812500000004E-6</v>
      </c>
      <c r="T286" s="91">
        <f t="shared" si="7"/>
        <v>1.0878827826801259E-3</v>
      </c>
      <c r="U286" s="91">
        <f>R286/'סכום נכסי הקרן'!$C$42</f>
        <v>2.7002770001463745E-4</v>
      </c>
    </row>
    <row r="287" spans="2:21">
      <c r="B287" s="86" t="s">
        <v>970</v>
      </c>
      <c r="C287" s="87" t="s">
        <v>971</v>
      </c>
      <c r="D287" s="88" t="s">
        <v>28</v>
      </c>
      <c r="E287" s="88" t="s">
        <v>28</v>
      </c>
      <c r="F287" s="87"/>
      <c r="G287" s="88" t="s">
        <v>972</v>
      </c>
      <c r="H287" s="87" t="s">
        <v>905</v>
      </c>
      <c r="I287" s="87" t="s">
        <v>310</v>
      </c>
      <c r="J287" s="101"/>
      <c r="K287" s="90">
        <v>6.9999999999489777</v>
      </c>
      <c r="L287" s="88" t="s">
        <v>132</v>
      </c>
      <c r="M287" s="89">
        <v>6.4000000000000001E-2</v>
      </c>
      <c r="N287" s="89">
        <v>6.7499999999617324E-2</v>
      </c>
      <c r="O287" s="90">
        <v>10379.980000000001</v>
      </c>
      <c r="P287" s="102">
        <v>98.754000000000005</v>
      </c>
      <c r="Q287" s="90"/>
      <c r="R287" s="90">
        <v>39.198468198000008</v>
      </c>
      <c r="S287" s="91">
        <v>1.0379980000000001E-5</v>
      </c>
      <c r="T287" s="91">
        <f t="shared" si="7"/>
        <v>9.5413843129801932E-4</v>
      </c>
      <c r="U287" s="91">
        <f>R287/'סכום נכסי הקרן'!$C$42</f>
        <v>2.3683048413014019E-4</v>
      </c>
    </row>
    <row r="288" spans="2:21">
      <c r="B288" s="86" t="s">
        <v>973</v>
      </c>
      <c r="C288" s="87" t="s">
        <v>974</v>
      </c>
      <c r="D288" s="88" t="s">
        <v>28</v>
      </c>
      <c r="E288" s="88" t="s">
        <v>28</v>
      </c>
      <c r="F288" s="87"/>
      <c r="G288" s="88" t="s">
        <v>952</v>
      </c>
      <c r="H288" s="87" t="s">
        <v>905</v>
      </c>
      <c r="I288" s="87" t="s">
        <v>902</v>
      </c>
      <c r="J288" s="101"/>
      <c r="K288" s="90">
        <v>4.2799999999889975</v>
      </c>
      <c r="L288" s="88" t="s">
        <v>134</v>
      </c>
      <c r="M288" s="89">
        <v>4.1250000000000002E-2</v>
      </c>
      <c r="N288" s="89">
        <v>5.5399999999779945E-2</v>
      </c>
      <c r="O288" s="90">
        <v>23714.262000000002</v>
      </c>
      <c r="P288" s="102">
        <v>94.556010000000001</v>
      </c>
      <c r="Q288" s="90"/>
      <c r="R288" s="90">
        <v>90.883713150000005</v>
      </c>
      <c r="S288" s="91">
        <v>2.3714262000000004E-5</v>
      </c>
      <c r="T288" s="91">
        <f t="shared" si="7"/>
        <v>2.2122202086433725E-3</v>
      </c>
      <c r="U288" s="91">
        <f>R288/'סכום נכסי הקרן'!$C$42</f>
        <v>5.4910395161710663E-4</v>
      </c>
    </row>
    <row r="289" spans="2:21">
      <c r="B289" s="86" t="s">
        <v>975</v>
      </c>
      <c r="C289" s="87" t="s">
        <v>976</v>
      </c>
      <c r="D289" s="88" t="s">
        <v>28</v>
      </c>
      <c r="E289" s="88" t="s">
        <v>28</v>
      </c>
      <c r="F289" s="87"/>
      <c r="G289" s="88" t="s">
        <v>977</v>
      </c>
      <c r="H289" s="87" t="s">
        <v>905</v>
      </c>
      <c r="I289" s="87" t="s">
        <v>902</v>
      </c>
      <c r="J289" s="101"/>
      <c r="K289" s="90">
        <v>6.9200000000170752</v>
      </c>
      <c r="L289" s="88" t="s">
        <v>132</v>
      </c>
      <c r="M289" s="89">
        <v>6.7979999999999999E-2</v>
      </c>
      <c r="N289" s="89">
        <v>7.070000000016044E-2</v>
      </c>
      <c r="O289" s="90">
        <v>38326.080000000009</v>
      </c>
      <c r="P289" s="102">
        <v>99.102599999999995</v>
      </c>
      <c r="Q289" s="90"/>
      <c r="R289" s="90">
        <v>145.24371008099999</v>
      </c>
      <c r="S289" s="91">
        <v>3.8326080000000011E-5</v>
      </c>
      <c r="T289" s="91">
        <f t="shared" si="7"/>
        <v>3.5354087050692563E-3</v>
      </c>
      <c r="U289" s="91">
        <f>R289/'סכום נכסי הקרן'!$C$42</f>
        <v>8.7753781605925149E-4</v>
      </c>
    </row>
    <row r="290" spans="2:21">
      <c r="B290" s="86" t="s">
        <v>978</v>
      </c>
      <c r="C290" s="87" t="s">
        <v>979</v>
      </c>
      <c r="D290" s="88" t="s">
        <v>28</v>
      </c>
      <c r="E290" s="88" t="s">
        <v>28</v>
      </c>
      <c r="F290" s="87"/>
      <c r="G290" s="88" t="s">
        <v>931</v>
      </c>
      <c r="H290" s="87" t="s">
        <v>905</v>
      </c>
      <c r="I290" s="87" t="s">
        <v>310</v>
      </c>
      <c r="J290" s="101"/>
      <c r="K290" s="90">
        <v>6.7500000000393685</v>
      </c>
      <c r="L290" s="88" t="s">
        <v>132</v>
      </c>
      <c r="M290" s="89">
        <v>0.06</v>
      </c>
      <c r="N290" s="89">
        <v>7.320000000041231E-2</v>
      </c>
      <c r="O290" s="90">
        <v>19961.500000000004</v>
      </c>
      <c r="P290" s="102">
        <v>91.508330000000001</v>
      </c>
      <c r="Q290" s="90"/>
      <c r="R290" s="90">
        <v>69.850851091000024</v>
      </c>
      <c r="S290" s="91">
        <v>1.6634583333333335E-5</v>
      </c>
      <c r="T290" s="91">
        <f t="shared" si="7"/>
        <v>1.7002547433269037E-3</v>
      </c>
      <c r="U290" s="91">
        <f>R290/'סכום נכסי הקרן'!$C$42</f>
        <v>4.2202697302411212E-4</v>
      </c>
    </row>
    <row r="291" spans="2:21">
      <c r="B291" s="86" t="s">
        <v>980</v>
      </c>
      <c r="C291" s="87" t="s">
        <v>981</v>
      </c>
      <c r="D291" s="88" t="s">
        <v>28</v>
      </c>
      <c r="E291" s="88" t="s">
        <v>28</v>
      </c>
      <c r="F291" s="87"/>
      <c r="G291" s="88" t="s">
        <v>972</v>
      </c>
      <c r="H291" s="87" t="s">
        <v>905</v>
      </c>
      <c r="I291" s="87" t="s">
        <v>902</v>
      </c>
      <c r="J291" s="101"/>
      <c r="K291" s="90">
        <v>6.9099999999595347</v>
      </c>
      <c r="L291" s="88" t="s">
        <v>132</v>
      </c>
      <c r="M291" s="89">
        <v>6.3750000000000001E-2</v>
      </c>
      <c r="N291" s="89">
        <v>6.6199999999746101E-2</v>
      </c>
      <c r="O291" s="90">
        <v>6707.0640000000012</v>
      </c>
      <c r="P291" s="102">
        <v>98.280749999999998</v>
      </c>
      <c r="Q291" s="90"/>
      <c r="R291" s="90">
        <v>25.206862722000004</v>
      </c>
      <c r="S291" s="91">
        <v>9.5815200000000011E-6</v>
      </c>
      <c r="T291" s="91">
        <f t="shared" si="7"/>
        <v>6.1356572236515939E-4</v>
      </c>
      <c r="U291" s="91">
        <f>R291/'סכום נכסי הקרן'!$C$42</f>
        <v>1.5229558134003394E-4</v>
      </c>
    </row>
    <row r="292" spans="2:21">
      <c r="B292" s="86" t="s">
        <v>982</v>
      </c>
      <c r="C292" s="87" t="s">
        <v>983</v>
      </c>
      <c r="D292" s="88" t="s">
        <v>28</v>
      </c>
      <c r="E292" s="88" t="s">
        <v>28</v>
      </c>
      <c r="F292" s="87"/>
      <c r="G292" s="88" t="s">
        <v>952</v>
      </c>
      <c r="H292" s="87" t="s">
        <v>905</v>
      </c>
      <c r="I292" s="87" t="s">
        <v>902</v>
      </c>
      <c r="J292" s="101"/>
      <c r="K292" s="90">
        <v>3.4599999999928492</v>
      </c>
      <c r="L292" s="88" t="s">
        <v>132</v>
      </c>
      <c r="M292" s="89">
        <v>8.1250000000000003E-2</v>
      </c>
      <c r="N292" s="89">
        <v>8.1599999999798487E-2</v>
      </c>
      <c r="O292" s="90">
        <v>15969.200000000003</v>
      </c>
      <c r="P292" s="102">
        <v>100.77016999999999</v>
      </c>
      <c r="Q292" s="90"/>
      <c r="R292" s="90">
        <v>61.536532464000018</v>
      </c>
      <c r="S292" s="91">
        <v>9.1252571428571443E-6</v>
      </c>
      <c r="T292" s="91">
        <f t="shared" si="7"/>
        <v>1.4978741071243276E-3</v>
      </c>
      <c r="U292" s="91">
        <f>R292/'סכום נכסי הקרן'!$C$42</f>
        <v>3.7179327267392547E-4</v>
      </c>
    </row>
    <row r="293" spans="2:21">
      <c r="B293" s="86" t="s">
        <v>984</v>
      </c>
      <c r="C293" s="87" t="s">
        <v>985</v>
      </c>
      <c r="D293" s="88" t="s">
        <v>28</v>
      </c>
      <c r="E293" s="88" t="s">
        <v>28</v>
      </c>
      <c r="F293" s="87"/>
      <c r="G293" s="88" t="s">
        <v>952</v>
      </c>
      <c r="H293" s="87" t="s">
        <v>912</v>
      </c>
      <c r="I293" s="87" t="s">
        <v>902</v>
      </c>
      <c r="J293" s="101"/>
      <c r="K293" s="90">
        <v>4.2000000000123192</v>
      </c>
      <c r="L293" s="88" t="s">
        <v>134</v>
      </c>
      <c r="M293" s="89">
        <v>7.2499999999999995E-2</v>
      </c>
      <c r="N293" s="89">
        <v>7.6000000000281578E-2</v>
      </c>
      <c r="O293" s="90">
        <v>28505.022000000008</v>
      </c>
      <c r="P293" s="102">
        <v>98.366420000000005</v>
      </c>
      <c r="Q293" s="90"/>
      <c r="R293" s="90">
        <v>113.64637273300001</v>
      </c>
      <c r="S293" s="91">
        <v>2.2804017600000007E-5</v>
      </c>
      <c r="T293" s="91">
        <f t="shared" si="7"/>
        <v>2.7662910513351941E-3</v>
      </c>
      <c r="U293" s="91">
        <f>R293/'סכום נכסי הקרן'!$C$42</f>
        <v>6.8663207291768638E-4</v>
      </c>
    </row>
    <row r="294" spans="2:21">
      <c r="B294" s="86" t="s">
        <v>986</v>
      </c>
      <c r="C294" s="87" t="s">
        <v>987</v>
      </c>
      <c r="D294" s="88" t="s">
        <v>28</v>
      </c>
      <c r="E294" s="88" t="s">
        <v>28</v>
      </c>
      <c r="F294" s="87"/>
      <c r="G294" s="88" t="s">
        <v>952</v>
      </c>
      <c r="H294" s="87" t="s">
        <v>912</v>
      </c>
      <c r="I294" s="87" t="s">
        <v>902</v>
      </c>
      <c r="J294" s="101"/>
      <c r="K294" s="90">
        <v>7.0000000000167288</v>
      </c>
      <c r="L294" s="88" t="s">
        <v>132</v>
      </c>
      <c r="M294" s="89">
        <v>7.1190000000000003E-2</v>
      </c>
      <c r="N294" s="89">
        <v>7.6600000000184021E-2</v>
      </c>
      <c r="O294" s="90">
        <v>15969.200000000003</v>
      </c>
      <c r="P294" s="102">
        <v>97.892080000000007</v>
      </c>
      <c r="Q294" s="90"/>
      <c r="R294" s="90">
        <v>59.778990665000002</v>
      </c>
      <c r="S294" s="91">
        <v>1.0646133333333335E-5</v>
      </c>
      <c r="T294" s="91">
        <f t="shared" si="7"/>
        <v>1.4550934003230314E-3</v>
      </c>
      <c r="U294" s="91">
        <f>R294/'סכום נכסי הקרן'!$C$42</f>
        <v>3.6117450377118121E-4</v>
      </c>
    </row>
    <row r="295" spans="2:21">
      <c r="B295" s="86" t="s">
        <v>988</v>
      </c>
      <c r="C295" s="87" t="s">
        <v>989</v>
      </c>
      <c r="D295" s="88" t="s">
        <v>28</v>
      </c>
      <c r="E295" s="88" t="s">
        <v>28</v>
      </c>
      <c r="F295" s="87"/>
      <c r="G295" s="88" t="s">
        <v>977</v>
      </c>
      <c r="H295" s="87" t="s">
        <v>912</v>
      </c>
      <c r="I295" s="87" t="s">
        <v>902</v>
      </c>
      <c r="J295" s="101"/>
      <c r="K295" s="90">
        <v>3.0499999999873366</v>
      </c>
      <c r="L295" s="88" t="s">
        <v>132</v>
      </c>
      <c r="M295" s="89">
        <v>2.6249999999999999E-2</v>
      </c>
      <c r="N295" s="89">
        <v>7.6099999999587317E-2</v>
      </c>
      <c r="O295" s="90">
        <v>20244.953300000005</v>
      </c>
      <c r="P295" s="102">
        <v>86.704629999999995</v>
      </c>
      <c r="Q295" s="90"/>
      <c r="R295" s="90">
        <v>67.123860657000009</v>
      </c>
      <c r="S295" s="91">
        <v>1.6304577211552482E-5</v>
      </c>
      <c r="T295" s="91">
        <f t="shared" si="7"/>
        <v>1.6338764766630489E-3</v>
      </c>
      <c r="U295" s="91">
        <f>R295/'סכום נכסי הקרן'!$C$42</f>
        <v>4.0555096020033967E-4</v>
      </c>
    </row>
    <row r="296" spans="2:21">
      <c r="B296" s="86" t="s">
        <v>990</v>
      </c>
      <c r="C296" s="87" t="s">
        <v>991</v>
      </c>
      <c r="D296" s="88" t="s">
        <v>28</v>
      </c>
      <c r="E296" s="88" t="s">
        <v>28</v>
      </c>
      <c r="F296" s="87"/>
      <c r="G296" s="88" t="s">
        <v>977</v>
      </c>
      <c r="H296" s="87" t="s">
        <v>912</v>
      </c>
      <c r="I296" s="87" t="s">
        <v>902</v>
      </c>
      <c r="J296" s="101"/>
      <c r="K296" s="90">
        <v>1.889999999991492</v>
      </c>
      <c r="L296" s="88" t="s">
        <v>132</v>
      </c>
      <c r="M296" s="89">
        <v>7.0499999999999993E-2</v>
      </c>
      <c r="N296" s="89">
        <v>6.9299999999142672E-2</v>
      </c>
      <c r="O296" s="90">
        <v>7984.6000000000013</v>
      </c>
      <c r="P296" s="102">
        <v>100.08857999999999</v>
      </c>
      <c r="Q296" s="90"/>
      <c r="R296" s="90">
        <v>30.560157634000007</v>
      </c>
      <c r="S296" s="91">
        <v>1.0058679620358731E-5</v>
      </c>
      <c r="T296" s="91">
        <f t="shared" si="7"/>
        <v>7.4387143696122014E-4</v>
      </c>
      <c r="U296" s="91">
        <f>R296/'סכום נכסי הקרן'!$C$42</f>
        <v>1.846392795502886E-4</v>
      </c>
    </row>
    <row r="297" spans="2:21">
      <c r="B297" s="86" t="s">
        <v>992</v>
      </c>
      <c r="C297" s="87" t="s">
        <v>993</v>
      </c>
      <c r="D297" s="88" t="s">
        <v>28</v>
      </c>
      <c r="E297" s="88" t="s">
        <v>28</v>
      </c>
      <c r="F297" s="87"/>
      <c r="G297" s="88" t="s">
        <v>919</v>
      </c>
      <c r="H297" s="87" t="s">
        <v>912</v>
      </c>
      <c r="I297" s="87" t="s">
        <v>310</v>
      </c>
      <c r="J297" s="101"/>
      <c r="K297" s="90">
        <v>3.3999999999468185</v>
      </c>
      <c r="L297" s="88" t="s">
        <v>132</v>
      </c>
      <c r="M297" s="89">
        <v>5.5E-2</v>
      </c>
      <c r="N297" s="89">
        <v>9.5399999998830018E-2</v>
      </c>
      <c r="O297" s="90">
        <v>5589.2200000000012</v>
      </c>
      <c r="P297" s="102">
        <v>87.977109999999996</v>
      </c>
      <c r="Q297" s="90"/>
      <c r="R297" s="90">
        <v>18.803503930000002</v>
      </c>
      <c r="S297" s="91">
        <v>5.5892200000000012E-6</v>
      </c>
      <c r="T297" s="91">
        <f t="shared" si="7"/>
        <v>4.5770017471222864E-4</v>
      </c>
      <c r="U297" s="91">
        <f>R297/'סכום נכסי הקרן'!$C$42</f>
        <v>1.1360757559684712E-4</v>
      </c>
    </row>
    <row r="298" spans="2:21">
      <c r="B298" s="86" t="s">
        <v>994</v>
      </c>
      <c r="C298" s="87" t="s">
        <v>995</v>
      </c>
      <c r="D298" s="88" t="s">
        <v>28</v>
      </c>
      <c r="E298" s="88" t="s">
        <v>28</v>
      </c>
      <c r="F298" s="87"/>
      <c r="G298" s="88" t="s">
        <v>919</v>
      </c>
      <c r="H298" s="87" t="s">
        <v>912</v>
      </c>
      <c r="I298" s="87" t="s">
        <v>310</v>
      </c>
      <c r="J298" s="101"/>
      <c r="K298" s="90">
        <v>2.9800000000203206</v>
      </c>
      <c r="L298" s="88" t="s">
        <v>132</v>
      </c>
      <c r="M298" s="89">
        <v>0.06</v>
      </c>
      <c r="N298" s="89">
        <v>9.0700000000530565E-2</v>
      </c>
      <c r="O298" s="90">
        <v>25159.474600000005</v>
      </c>
      <c r="P298" s="102">
        <v>92.069670000000002</v>
      </c>
      <c r="Q298" s="90"/>
      <c r="R298" s="90">
        <v>88.58007059000002</v>
      </c>
      <c r="S298" s="91">
        <v>3.3545966133333341E-5</v>
      </c>
      <c r="T298" s="91">
        <f t="shared" si="7"/>
        <v>2.1561467445639295E-3</v>
      </c>
      <c r="U298" s="91">
        <f>R298/'סכום נכסי הקרן'!$C$42</f>
        <v>5.3518573471149225E-4</v>
      </c>
    </row>
    <row r="299" spans="2:21">
      <c r="B299" s="86" t="s">
        <v>996</v>
      </c>
      <c r="C299" s="87" t="s">
        <v>997</v>
      </c>
      <c r="D299" s="88" t="s">
        <v>28</v>
      </c>
      <c r="E299" s="88" t="s">
        <v>28</v>
      </c>
      <c r="F299" s="87"/>
      <c r="G299" s="88" t="s">
        <v>998</v>
      </c>
      <c r="H299" s="87" t="s">
        <v>912</v>
      </c>
      <c r="I299" s="87" t="s">
        <v>310</v>
      </c>
      <c r="J299" s="101"/>
      <c r="K299" s="90">
        <v>6.0899999999975778</v>
      </c>
      <c r="L299" s="88" t="s">
        <v>134</v>
      </c>
      <c r="M299" s="89">
        <v>6.6250000000000003E-2</v>
      </c>
      <c r="N299" s="89">
        <v>6.4599999999993954E-2</v>
      </c>
      <c r="O299" s="90">
        <v>31938.400000000005</v>
      </c>
      <c r="P299" s="102">
        <v>101.98945000000001</v>
      </c>
      <c r="Q299" s="90"/>
      <c r="R299" s="90">
        <v>132.02486534799999</v>
      </c>
      <c r="S299" s="91">
        <v>4.2584533333333339E-5</v>
      </c>
      <c r="T299" s="91">
        <f t="shared" si="7"/>
        <v>3.2136459332842045E-3</v>
      </c>
      <c r="U299" s="91">
        <f>R299/'סכום נכסי הקרן'!$C$42</f>
        <v>7.9767180236851051E-4</v>
      </c>
    </row>
    <row r="300" spans="2:21">
      <c r="B300" s="86" t="s">
        <v>999</v>
      </c>
      <c r="C300" s="87" t="s">
        <v>1000</v>
      </c>
      <c r="D300" s="88" t="s">
        <v>28</v>
      </c>
      <c r="E300" s="88" t="s">
        <v>28</v>
      </c>
      <c r="F300" s="87"/>
      <c r="G300" s="88" t="s">
        <v>977</v>
      </c>
      <c r="H300" s="87" t="s">
        <v>912</v>
      </c>
      <c r="I300" s="87" t="s">
        <v>310</v>
      </c>
      <c r="J300" s="101"/>
      <c r="K300" s="90">
        <v>1.3300000000119259</v>
      </c>
      <c r="L300" s="88" t="s">
        <v>132</v>
      </c>
      <c r="M300" s="89">
        <v>4.2500000000000003E-2</v>
      </c>
      <c r="N300" s="89">
        <v>7.6200000000585452E-2</v>
      </c>
      <c r="O300" s="90">
        <v>17566.120000000003</v>
      </c>
      <c r="P300" s="102">
        <v>96.11806</v>
      </c>
      <c r="Q300" s="90"/>
      <c r="R300" s="90">
        <v>64.565230431000018</v>
      </c>
      <c r="S300" s="91">
        <v>3.6981305263157902E-5</v>
      </c>
      <c r="T300" s="91">
        <f t="shared" si="7"/>
        <v>1.5715963024027729E-3</v>
      </c>
      <c r="U300" s="91">
        <f>R300/'סכום נכסי הקרן'!$C$42</f>
        <v>3.90092151145028E-4</v>
      </c>
    </row>
    <row r="301" spans="2:21">
      <c r="B301" s="86" t="s">
        <v>1001</v>
      </c>
      <c r="C301" s="87" t="s">
        <v>1002</v>
      </c>
      <c r="D301" s="88" t="s">
        <v>28</v>
      </c>
      <c r="E301" s="88" t="s">
        <v>28</v>
      </c>
      <c r="F301" s="87"/>
      <c r="G301" s="88" t="s">
        <v>977</v>
      </c>
      <c r="H301" s="87" t="s">
        <v>912</v>
      </c>
      <c r="I301" s="87" t="s">
        <v>310</v>
      </c>
      <c r="J301" s="101"/>
      <c r="K301" s="90">
        <v>4.5600000000031695</v>
      </c>
      <c r="L301" s="88" t="s">
        <v>132</v>
      </c>
      <c r="M301" s="89">
        <v>3.125E-2</v>
      </c>
      <c r="N301" s="89">
        <v>7.6600000000150562E-2</v>
      </c>
      <c r="O301" s="90">
        <v>7984.6000000000013</v>
      </c>
      <c r="P301" s="102">
        <v>82.666330000000002</v>
      </c>
      <c r="Q301" s="90"/>
      <c r="R301" s="90">
        <v>25.240602807000002</v>
      </c>
      <c r="S301" s="91">
        <v>1.0646133333333335E-5</v>
      </c>
      <c r="T301" s="91">
        <f t="shared" si="7"/>
        <v>6.1438699710505864E-4</v>
      </c>
      <c r="U301" s="91">
        <f>R301/'סכום נכסי הקרן'!$C$42</f>
        <v>1.5249943320038673E-4</v>
      </c>
    </row>
    <row r="302" spans="2:21">
      <c r="B302" s="86" t="s">
        <v>1003</v>
      </c>
      <c r="C302" s="87" t="s">
        <v>1004</v>
      </c>
      <c r="D302" s="88" t="s">
        <v>28</v>
      </c>
      <c r="E302" s="88" t="s">
        <v>28</v>
      </c>
      <c r="F302" s="87"/>
      <c r="G302" s="88" t="s">
        <v>998</v>
      </c>
      <c r="H302" s="87" t="s">
        <v>912</v>
      </c>
      <c r="I302" s="87" t="s">
        <v>902</v>
      </c>
      <c r="J302" s="101"/>
      <c r="K302" s="90">
        <v>4.3600000000009294</v>
      </c>
      <c r="L302" s="88" t="s">
        <v>134</v>
      </c>
      <c r="M302" s="89">
        <v>4.8750000000000002E-2</v>
      </c>
      <c r="N302" s="89">
        <v>5.7099999999957018E-2</v>
      </c>
      <c r="O302" s="90">
        <v>21877.804000000004</v>
      </c>
      <c r="P302" s="102">
        <v>97.068420000000003</v>
      </c>
      <c r="Q302" s="90"/>
      <c r="R302" s="90">
        <v>86.073407847000013</v>
      </c>
      <c r="S302" s="91">
        <v>2.1877804000000003E-5</v>
      </c>
      <c r="T302" s="91">
        <f t="shared" si="7"/>
        <v>2.0951315220986482E-3</v>
      </c>
      <c r="U302" s="91">
        <f>R302/'סכום נכסי הקרן'!$C$42</f>
        <v>5.2004090435799467E-4</v>
      </c>
    </row>
    <row r="303" spans="2:21">
      <c r="B303" s="86" t="s">
        <v>1005</v>
      </c>
      <c r="C303" s="87" t="s">
        <v>1006</v>
      </c>
      <c r="D303" s="88" t="s">
        <v>28</v>
      </c>
      <c r="E303" s="88" t="s">
        <v>28</v>
      </c>
      <c r="F303" s="87"/>
      <c r="G303" s="88" t="s">
        <v>1007</v>
      </c>
      <c r="H303" s="87" t="s">
        <v>912</v>
      </c>
      <c r="I303" s="87" t="s">
        <v>902</v>
      </c>
      <c r="J303" s="101"/>
      <c r="K303" s="90">
        <v>7.2500000000215481</v>
      </c>
      <c r="L303" s="88" t="s">
        <v>132</v>
      </c>
      <c r="M303" s="89">
        <v>5.9000000000000004E-2</v>
      </c>
      <c r="N303" s="89">
        <v>6.6400000000231496E-2</v>
      </c>
      <c r="O303" s="90">
        <v>22356.880000000005</v>
      </c>
      <c r="P303" s="102">
        <v>94.992279999999994</v>
      </c>
      <c r="Q303" s="90"/>
      <c r="R303" s="90">
        <v>81.21147173300001</v>
      </c>
      <c r="S303" s="91">
        <v>4.4713760000000009E-5</v>
      </c>
      <c r="T303" s="91">
        <f t="shared" si="7"/>
        <v>1.9767860787652317E-3</v>
      </c>
      <c r="U303" s="91">
        <f>R303/'סכום נכסי הקרן'!$C$42</f>
        <v>4.9066591251208417E-4</v>
      </c>
    </row>
    <row r="304" spans="2:21">
      <c r="B304" s="86" t="s">
        <v>1008</v>
      </c>
      <c r="C304" s="87" t="s">
        <v>1009</v>
      </c>
      <c r="D304" s="88" t="s">
        <v>28</v>
      </c>
      <c r="E304" s="88" t="s">
        <v>28</v>
      </c>
      <c r="F304" s="87"/>
      <c r="G304" s="88" t="s">
        <v>1010</v>
      </c>
      <c r="H304" s="87" t="s">
        <v>912</v>
      </c>
      <c r="I304" s="87" t="s">
        <v>902</v>
      </c>
      <c r="J304" s="101"/>
      <c r="K304" s="90">
        <v>6.859999999949725</v>
      </c>
      <c r="L304" s="88" t="s">
        <v>132</v>
      </c>
      <c r="M304" s="89">
        <v>3.15E-2</v>
      </c>
      <c r="N304" s="89">
        <v>7.1899999999373701E-2</v>
      </c>
      <c r="O304" s="90">
        <v>15969.200000000003</v>
      </c>
      <c r="P304" s="102">
        <v>76.870750000000001</v>
      </c>
      <c r="Q304" s="90"/>
      <c r="R304" s="90">
        <v>46.942061926000008</v>
      </c>
      <c r="S304" s="91">
        <v>2.4629877831536774E-5</v>
      </c>
      <c r="T304" s="91">
        <f t="shared" si="7"/>
        <v>1.1426269287291529E-3</v>
      </c>
      <c r="U304" s="91">
        <f>R304/'סכום נכסי הקרן'!$C$42</f>
        <v>2.836159616198684E-4</v>
      </c>
    </row>
    <row r="305" spans="2:21">
      <c r="B305" s="86" t="s">
        <v>1011</v>
      </c>
      <c r="C305" s="87" t="s">
        <v>1012</v>
      </c>
      <c r="D305" s="88" t="s">
        <v>28</v>
      </c>
      <c r="E305" s="88" t="s">
        <v>28</v>
      </c>
      <c r="F305" s="87"/>
      <c r="G305" s="88" t="s">
        <v>1013</v>
      </c>
      <c r="H305" s="87" t="s">
        <v>912</v>
      </c>
      <c r="I305" s="87" t="s">
        <v>310</v>
      </c>
      <c r="J305" s="101"/>
      <c r="K305" s="90">
        <v>7.2100000000107984</v>
      </c>
      <c r="L305" s="88" t="s">
        <v>132</v>
      </c>
      <c r="M305" s="89">
        <v>6.25E-2</v>
      </c>
      <c r="N305" s="89">
        <v>6.7400000000018667E-2</v>
      </c>
      <c r="O305" s="90">
        <v>19961.500000000004</v>
      </c>
      <c r="P305" s="102">
        <v>98.270499999999998</v>
      </c>
      <c r="Q305" s="90"/>
      <c r="R305" s="90">
        <v>75.012600639000013</v>
      </c>
      <c r="S305" s="91">
        <v>3.326916666666667E-5</v>
      </c>
      <c r="T305" s="91">
        <f t="shared" si="7"/>
        <v>1.8258980105996094E-3</v>
      </c>
      <c r="U305" s="91">
        <f>R305/'סכום נכסי הקרן'!$C$42</f>
        <v>4.532133866930458E-4</v>
      </c>
    </row>
    <row r="306" spans="2:21">
      <c r="B306" s="86" t="s">
        <v>1014</v>
      </c>
      <c r="C306" s="87" t="s">
        <v>1015</v>
      </c>
      <c r="D306" s="88" t="s">
        <v>28</v>
      </c>
      <c r="E306" s="88" t="s">
        <v>28</v>
      </c>
      <c r="F306" s="87"/>
      <c r="G306" s="88" t="s">
        <v>964</v>
      </c>
      <c r="H306" s="87" t="s">
        <v>912</v>
      </c>
      <c r="I306" s="87" t="s">
        <v>310</v>
      </c>
      <c r="J306" s="101"/>
      <c r="K306" s="90">
        <v>4.3699999999903687</v>
      </c>
      <c r="L306" s="88" t="s">
        <v>132</v>
      </c>
      <c r="M306" s="89">
        <v>4.4999999999999998E-2</v>
      </c>
      <c r="N306" s="89">
        <v>6.9799999999735143E-2</v>
      </c>
      <c r="O306" s="90">
        <v>24079.158220000005</v>
      </c>
      <c r="P306" s="102">
        <v>90.208500000000001</v>
      </c>
      <c r="Q306" s="90"/>
      <c r="R306" s="90">
        <v>83.062815040000018</v>
      </c>
      <c r="S306" s="91">
        <v>4.0131930366666675E-5</v>
      </c>
      <c r="T306" s="91">
        <f t="shared" si="7"/>
        <v>2.0218500284535819E-3</v>
      </c>
      <c r="U306" s="91">
        <f>R306/'סכום נכסי הקרן'!$C$42</f>
        <v>5.018514141871287E-4</v>
      </c>
    </row>
    <row r="307" spans="2:21">
      <c r="B307" s="86" t="s">
        <v>1016</v>
      </c>
      <c r="C307" s="87" t="s">
        <v>1017</v>
      </c>
      <c r="D307" s="88" t="s">
        <v>28</v>
      </c>
      <c r="E307" s="88" t="s">
        <v>28</v>
      </c>
      <c r="F307" s="87"/>
      <c r="G307" s="88" t="s">
        <v>919</v>
      </c>
      <c r="H307" s="87" t="s">
        <v>912</v>
      </c>
      <c r="I307" s="87" t="s">
        <v>310</v>
      </c>
      <c r="J307" s="101"/>
      <c r="K307" s="90">
        <v>6.9299999999363857</v>
      </c>
      <c r="L307" s="88" t="s">
        <v>132</v>
      </c>
      <c r="M307" s="89">
        <v>0.04</v>
      </c>
      <c r="N307" s="89">
        <v>6.5499999999198338E-2</v>
      </c>
      <c r="O307" s="90">
        <v>11976.900000000001</v>
      </c>
      <c r="P307" s="102">
        <v>84.433329999999998</v>
      </c>
      <c r="Q307" s="90"/>
      <c r="R307" s="90">
        <v>38.670184322000011</v>
      </c>
      <c r="S307" s="91">
        <v>1.1976900000000002E-5</v>
      </c>
      <c r="T307" s="91">
        <f t="shared" si="7"/>
        <v>9.4127935868884029E-4</v>
      </c>
      <c r="U307" s="91">
        <f>R307/'סכום נכסי הקרן'!$C$42</f>
        <v>2.3363868271894091E-4</v>
      </c>
    </row>
    <row r="308" spans="2:21">
      <c r="B308" s="86" t="s">
        <v>1018</v>
      </c>
      <c r="C308" s="87" t="s">
        <v>1019</v>
      </c>
      <c r="D308" s="88" t="s">
        <v>28</v>
      </c>
      <c r="E308" s="88" t="s">
        <v>28</v>
      </c>
      <c r="F308" s="87"/>
      <c r="G308" s="88" t="s">
        <v>919</v>
      </c>
      <c r="H308" s="87" t="s">
        <v>912</v>
      </c>
      <c r="I308" s="87" t="s">
        <v>310</v>
      </c>
      <c r="J308" s="101"/>
      <c r="K308" s="90">
        <v>2.9499999999870754</v>
      </c>
      <c r="L308" s="88" t="s">
        <v>132</v>
      </c>
      <c r="M308" s="89">
        <v>6.8750000000000006E-2</v>
      </c>
      <c r="N308" s="89">
        <v>6.8399999999689806E-2</v>
      </c>
      <c r="O308" s="90">
        <v>19961.500000000004</v>
      </c>
      <c r="P308" s="102">
        <v>101.36229</v>
      </c>
      <c r="Q308" s="90"/>
      <c r="R308" s="90">
        <v>77.372651060000024</v>
      </c>
      <c r="S308" s="91">
        <v>2.93839260216624E-5</v>
      </c>
      <c r="T308" s="91">
        <f t="shared" si="7"/>
        <v>1.8833445106797343E-3</v>
      </c>
      <c r="U308" s="91">
        <f>R308/'סכום נכסי הקרן'!$C$42</f>
        <v>4.6747241030982813E-4</v>
      </c>
    </row>
    <row r="309" spans="2:21">
      <c r="B309" s="86" t="s">
        <v>1020</v>
      </c>
      <c r="C309" s="87" t="s">
        <v>1021</v>
      </c>
      <c r="D309" s="88" t="s">
        <v>28</v>
      </c>
      <c r="E309" s="88" t="s">
        <v>28</v>
      </c>
      <c r="F309" s="87"/>
      <c r="G309" s="88" t="s">
        <v>972</v>
      </c>
      <c r="H309" s="87" t="s">
        <v>912</v>
      </c>
      <c r="I309" s="87" t="s">
        <v>310</v>
      </c>
      <c r="J309" s="101"/>
      <c r="K309" s="90">
        <v>4.2499999998091145</v>
      </c>
      <c r="L309" s="88" t="s">
        <v>132</v>
      </c>
      <c r="M309" s="89">
        <v>7.0499999999999993E-2</v>
      </c>
      <c r="N309" s="89">
        <v>7.059999999696763E-2</v>
      </c>
      <c r="O309" s="90">
        <v>2395.3800000000006</v>
      </c>
      <c r="P309" s="102">
        <v>100.08575</v>
      </c>
      <c r="Q309" s="90"/>
      <c r="R309" s="90">
        <v>9.1677877630000015</v>
      </c>
      <c r="S309" s="91">
        <v>3.4219714285714293E-6</v>
      </c>
      <c r="T309" s="91">
        <f t="shared" si="7"/>
        <v>2.2315511388040177E-4</v>
      </c>
      <c r="U309" s="91">
        <f>R309/'סכום נכסי הקרן'!$C$42</f>
        <v>5.5390215845843826E-5</v>
      </c>
    </row>
    <row r="310" spans="2:21">
      <c r="B310" s="86" t="s">
        <v>1022</v>
      </c>
      <c r="C310" s="87" t="s">
        <v>1023</v>
      </c>
      <c r="D310" s="88" t="s">
        <v>28</v>
      </c>
      <c r="E310" s="88" t="s">
        <v>28</v>
      </c>
      <c r="F310" s="87"/>
      <c r="G310" s="88" t="s">
        <v>952</v>
      </c>
      <c r="H310" s="87" t="s">
        <v>912</v>
      </c>
      <c r="I310" s="87" t="s">
        <v>902</v>
      </c>
      <c r="J310" s="101"/>
      <c r="K310" s="90">
        <v>3.7599999999891458</v>
      </c>
      <c r="L310" s="88" t="s">
        <v>135</v>
      </c>
      <c r="M310" s="89">
        <v>7.4160000000000004E-2</v>
      </c>
      <c r="N310" s="89">
        <v>7.579999999982942E-2</v>
      </c>
      <c r="O310" s="90">
        <v>27147.640000000003</v>
      </c>
      <c r="P310" s="102">
        <v>101.56543000000001</v>
      </c>
      <c r="Q310" s="90"/>
      <c r="R310" s="90">
        <v>128.98194169000001</v>
      </c>
      <c r="S310" s="91">
        <v>4.1765600000000005E-5</v>
      </c>
      <c r="T310" s="91">
        <f t="shared" si="7"/>
        <v>3.139577467370226E-3</v>
      </c>
      <c r="U310" s="91">
        <f>R310/'סכום נכסי הקרן'!$C$42</f>
        <v>7.7928697468965843E-4</v>
      </c>
    </row>
    <row r="311" spans="2:21">
      <c r="B311" s="86" t="s">
        <v>1024</v>
      </c>
      <c r="C311" s="87" t="s">
        <v>1025</v>
      </c>
      <c r="D311" s="88" t="s">
        <v>28</v>
      </c>
      <c r="E311" s="88" t="s">
        <v>28</v>
      </c>
      <c r="F311" s="87"/>
      <c r="G311" s="88" t="s">
        <v>949</v>
      </c>
      <c r="H311" s="87" t="s">
        <v>912</v>
      </c>
      <c r="I311" s="87" t="s">
        <v>902</v>
      </c>
      <c r="J311" s="101"/>
      <c r="K311" s="90">
        <v>3.0999999999830186</v>
      </c>
      <c r="L311" s="88" t="s">
        <v>132</v>
      </c>
      <c r="M311" s="89">
        <v>4.7E-2</v>
      </c>
      <c r="N311" s="89">
        <v>7.839999999947922E-2</v>
      </c>
      <c r="O311" s="90">
        <v>15170.740000000002</v>
      </c>
      <c r="P311" s="102">
        <v>91.355890000000002</v>
      </c>
      <c r="Q311" s="90"/>
      <c r="R311" s="90">
        <v>52.99820938900001</v>
      </c>
      <c r="S311" s="91">
        <v>3.0592337164750961E-5</v>
      </c>
      <c r="T311" s="91">
        <f t="shared" si="7"/>
        <v>1.2900409299821695E-3</v>
      </c>
      <c r="U311" s="91">
        <f>R311/'סכום נכסי הקרן'!$C$42</f>
        <v>3.2020617551243555E-4</v>
      </c>
    </row>
    <row r="312" spans="2:21">
      <c r="B312" s="86" t="s">
        <v>1026</v>
      </c>
      <c r="C312" s="87" t="s">
        <v>1027</v>
      </c>
      <c r="D312" s="88" t="s">
        <v>28</v>
      </c>
      <c r="E312" s="88" t="s">
        <v>28</v>
      </c>
      <c r="F312" s="87"/>
      <c r="G312" s="88" t="s">
        <v>977</v>
      </c>
      <c r="H312" s="87" t="s">
        <v>912</v>
      </c>
      <c r="I312" s="87" t="s">
        <v>902</v>
      </c>
      <c r="J312" s="101"/>
      <c r="K312" s="90">
        <v>3.9100000000207138</v>
      </c>
      <c r="L312" s="88" t="s">
        <v>132</v>
      </c>
      <c r="M312" s="89">
        <v>7.9500000000000001E-2</v>
      </c>
      <c r="N312" s="89">
        <v>8.1800000000448805E-2</v>
      </c>
      <c r="O312" s="90">
        <v>11976.900000000001</v>
      </c>
      <c r="P312" s="102">
        <v>101.19292</v>
      </c>
      <c r="Q312" s="90"/>
      <c r="R312" s="90">
        <v>46.346017444000005</v>
      </c>
      <c r="S312" s="91">
        <v>1.8426000000000003E-5</v>
      </c>
      <c r="T312" s="91">
        <f t="shared" si="7"/>
        <v>1.1281184804865674E-3</v>
      </c>
      <c r="U312" s="91">
        <f>R312/'סכום נכסי הקרן'!$C$42</f>
        <v>2.8001476214130404E-4</v>
      </c>
    </row>
    <row r="313" spans="2:21">
      <c r="B313" s="86" t="s">
        <v>1028</v>
      </c>
      <c r="C313" s="87" t="s">
        <v>1029</v>
      </c>
      <c r="D313" s="88" t="s">
        <v>28</v>
      </c>
      <c r="E313" s="88" t="s">
        <v>28</v>
      </c>
      <c r="F313" s="87"/>
      <c r="G313" s="88" t="s">
        <v>952</v>
      </c>
      <c r="H313" s="87" t="s">
        <v>1030</v>
      </c>
      <c r="I313" s="87" t="s">
        <v>938</v>
      </c>
      <c r="J313" s="101"/>
      <c r="K313" s="90">
        <v>3.2899999999760516</v>
      </c>
      <c r="L313" s="88" t="s">
        <v>132</v>
      </c>
      <c r="M313" s="89">
        <v>6.8750000000000006E-2</v>
      </c>
      <c r="N313" s="89">
        <v>8.4799999999647102E-2</v>
      </c>
      <c r="O313" s="90">
        <v>8623.3680000000022</v>
      </c>
      <c r="P313" s="102">
        <v>96.239750000000001</v>
      </c>
      <c r="Q313" s="90"/>
      <c r="R313" s="90">
        <v>31.735788244000002</v>
      </c>
      <c r="S313" s="91">
        <v>1.7246736000000004E-5</v>
      </c>
      <c r="T313" s="91">
        <f t="shared" si="7"/>
        <v>7.724877170756702E-4</v>
      </c>
      <c r="U313" s="91">
        <f>R313/'סכום נכסי הקרן'!$C$42</f>
        <v>1.9174223992920252E-4</v>
      </c>
    </row>
    <row r="314" spans="2:21">
      <c r="B314" s="86" t="s">
        <v>1031</v>
      </c>
      <c r="C314" s="87" t="s">
        <v>1032</v>
      </c>
      <c r="D314" s="88" t="s">
        <v>28</v>
      </c>
      <c r="E314" s="88" t="s">
        <v>28</v>
      </c>
      <c r="F314" s="87"/>
      <c r="G314" s="88" t="s">
        <v>931</v>
      </c>
      <c r="H314" s="87" t="s">
        <v>912</v>
      </c>
      <c r="I314" s="87" t="s">
        <v>310</v>
      </c>
      <c r="J314" s="101"/>
      <c r="K314" s="90">
        <v>1.8099999999984024</v>
      </c>
      <c r="L314" s="88" t="s">
        <v>132</v>
      </c>
      <c r="M314" s="89">
        <v>5.7500000000000002E-2</v>
      </c>
      <c r="N314" s="89">
        <v>7.9099999999424908E-2</v>
      </c>
      <c r="O314" s="90">
        <v>6766.9485000000013</v>
      </c>
      <c r="P314" s="102">
        <v>96.763720000000006</v>
      </c>
      <c r="Q314" s="90"/>
      <c r="R314" s="90">
        <v>25.039365584000002</v>
      </c>
      <c r="S314" s="91">
        <v>9.6670692857142872E-6</v>
      </c>
      <c r="T314" s="91">
        <f t="shared" si="7"/>
        <v>6.0948863813597564E-4</v>
      </c>
      <c r="U314" s="91">
        <f>R314/'סכום נכסי הקרן'!$C$42</f>
        <v>1.512835920938578E-4</v>
      </c>
    </row>
    <row r="315" spans="2:21">
      <c r="B315" s="86" t="s">
        <v>1033</v>
      </c>
      <c r="C315" s="87" t="s">
        <v>1034</v>
      </c>
      <c r="D315" s="88" t="s">
        <v>28</v>
      </c>
      <c r="E315" s="88" t="s">
        <v>28</v>
      </c>
      <c r="F315" s="87"/>
      <c r="G315" s="88" t="s">
        <v>998</v>
      </c>
      <c r="H315" s="87" t="s">
        <v>912</v>
      </c>
      <c r="I315" s="87" t="s">
        <v>902</v>
      </c>
      <c r="J315" s="101"/>
      <c r="K315" s="90">
        <v>3.9499999999738935</v>
      </c>
      <c r="L315" s="88" t="s">
        <v>134</v>
      </c>
      <c r="M315" s="89">
        <v>0.04</v>
      </c>
      <c r="N315" s="89">
        <v>6.0699999999651005E-2</v>
      </c>
      <c r="O315" s="90">
        <v>19163.040000000005</v>
      </c>
      <c r="P315" s="102">
        <v>93.701669999999993</v>
      </c>
      <c r="Q315" s="90"/>
      <c r="R315" s="90">
        <v>72.777819722000004</v>
      </c>
      <c r="S315" s="91">
        <v>1.9163040000000006E-5</v>
      </c>
      <c r="T315" s="91">
        <f t="shared" si="7"/>
        <v>1.7715007227344186E-3</v>
      </c>
      <c r="U315" s="91">
        <f>R315/'סכום נכסי הקרן'!$C$42</f>
        <v>4.3971122013325875E-4</v>
      </c>
    </row>
    <row r="316" spans="2:21">
      <c r="B316" s="86" t="s">
        <v>1035</v>
      </c>
      <c r="C316" s="87" t="s">
        <v>1036</v>
      </c>
      <c r="D316" s="88" t="s">
        <v>28</v>
      </c>
      <c r="E316" s="88" t="s">
        <v>28</v>
      </c>
      <c r="F316" s="87"/>
      <c r="G316" s="88" t="s">
        <v>1037</v>
      </c>
      <c r="H316" s="87" t="s">
        <v>912</v>
      </c>
      <c r="I316" s="87" t="s">
        <v>902</v>
      </c>
      <c r="J316" s="101"/>
      <c r="K316" s="90">
        <v>3.7399999999726585</v>
      </c>
      <c r="L316" s="88" t="s">
        <v>134</v>
      </c>
      <c r="M316" s="89">
        <v>4.6249999999999999E-2</v>
      </c>
      <c r="N316" s="89">
        <v>5.7099999999619913E-2</v>
      </c>
      <c r="O316" s="90">
        <v>16368.430000000002</v>
      </c>
      <c r="P316" s="102">
        <v>100.33504000000001</v>
      </c>
      <c r="Q316" s="90"/>
      <c r="R316" s="90">
        <v>66.565159543000021</v>
      </c>
      <c r="S316" s="91">
        <v>2.7280716666666671E-5</v>
      </c>
      <c r="T316" s="91">
        <f t="shared" si="7"/>
        <v>1.6202770114547732E-3</v>
      </c>
      <c r="U316" s="91">
        <f>R316/'סכום נכסי הקרן'!$C$42</f>
        <v>4.0217538300573347E-4</v>
      </c>
    </row>
    <row r="317" spans="2:21">
      <c r="B317" s="86" t="s">
        <v>1038</v>
      </c>
      <c r="C317" s="87" t="s">
        <v>1039</v>
      </c>
      <c r="D317" s="88" t="s">
        <v>28</v>
      </c>
      <c r="E317" s="88" t="s">
        <v>28</v>
      </c>
      <c r="F317" s="87"/>
      <c r="G317" s="88" t="s">
        <v>972</v>
      </c>
      <c r="H317" s="87" t="s">
        <v>912</v>
      </c>
      <c r="I317" s="87" t="s">
        <v>902</v>
      </c>
      <c r="J317" s="101"/>
      <c r="K317" s="90">
        <v>4.2800000000320821</v>
      </c>
      <c r="L317" s="88" t="s">
        <v>134</v>
      </c>
      <c r="M317" s="89">
        <v>4.6249999999999999E-2</v>
      </c>
      <c r="N317" s="89">
        <v>7.3700000000554156E-2</v>
      </c>
      <c r="O317" s="90">
        <v>11258.286</v>
      </c>
      <c r="P317" s="102">
        <v>90.165480000000002</v>
      </c>
      <c r="Q317" s="90"/>
      <c r="R317" s="90">
        <v>41.143372356000008</v>
      </c>
      <c r="S317" s="91">
        <v>7.5055240000000002E-6</v>
      </c>
      <c r="T317" s="91">
        <f t="shared" si="7"/>
        <v>1.0014797659890977E-3</v>
      </c>
      <c r="U317" s="91">
        <f>R317/'סכום נכסי הקרן'!$C$42</f>
        <v>2.4858126456878403E-4</v>
      </c>
    </row>
    <row r="318" spans="2:21">
      <c r="B318" s="86" t="s">
        <v>1040</v>
      </c>
      <c r="C318" s="87" t="s">
        <v>1041</v>
      </c>
      <c r="D318" s="88" t="s">
        <v>28</v>
      </c>
      <c r="E318" s="88" t="s">
        <v>28</v>
      </c>
      <c r="F318" s="87"/>
      <c r="G318" s="88" t="s">
        <v>998</v>
      </c>
      <c r="H318" s="87" t="s">
        <v>912</v>
      </c>
      <c r="I318" s="87" t="s">
        <v>902</v>
      </c>
      <c r="J318" s="101"/>
      <c r="K318" s="90">
        <v>6.7200000000157463</v>
      </c>
      <c r="L318" s="88" t="s">
        <v>134</v>
      </c>
      <c r="M318" s="89">
        <v>7.8750000000000001E-2</v>
      </c>
      <c r="N318" s="89">
        <v>7.6200000000213694E-2</v>
      </c>
      <c r="O318" s="90">
        <v>21558.42</v>
      </c>
      <c r="P318" s="102">
        <v>101.75939</v>
      </c>
      <c r="Q318" s="90"/>
      <c r="R318" s="90">
        <v>88.915762505000004</v>
      </c>
      <c r="S318" s="91">
        <v>2.8744559999999996E-5</v>
      </c>
      <c r="T318" s="91">
        <f t="shared" si="7"/>
        <v>2.1643178944047757E-3</v>
      </c>
      <c r="U318" s="91">
        <f>R318/'סכום נכסי הקרן'!$C$42</f>
        <v>5.372139282201374E-4</v>
      </c>
    </row>
    <row r="319" spans="2:21">
      <c r="B319" s="86" t="s">
        <v>1042</v>
      </c>
      <c r="C319" s="87" t="s">
        <v>1043</v>
      </c>
      <c r="D319" s="88" t="s">
        <v>28</v>
      </c>
      <c r="E319" s="88" t="s">
        <v>28</v>
      </c>
      <c r="F319" s="87"/>
      <c r="G319" s="88" t="s">
        <v>1044</v>
      </c>
      <c r="H319" s="87" t="s">
        <v>912</v>
      </c>
      <c r="I319" s="87" t="s">
        <v>310</v>
      </c>
      <c r="J319" s="101"/>
      <c r="K319" s="90">
        <v>7.0300000000110128</v>
      </c>
      <c r="L319" s="88" t="s">
        <v>132</v>
      </c>
      <c r="M319" s="89">
        <v>4.2790000000000002E-2</v>
      </c>
      <c r="N319" s="89">
        <v>6.660000000010434E-2</v>
      </c>
      <c r="O319" s="90">
        <v>31938.400000000005</v>
      </c>
      <c r="P319" s="102">
        <v>84.753290000000007</v>
      </c>
      <c r="Q319" s="90"/>
      <c r="R319" s="90">
        <v>103.51126446200001</v>
      </c>
      <c r="S319" s="91">
        <v>6.4026160226576569E-6</v>
      </c>
      <c r="T319" s="91">
        <f t="shared" si="7"/>
        <v>2.5195901787939323E-3</v>
      </c>
      <c r="U319" s="91">
        <f>R319/'סכום נכסי הקרן'!$C$42</f>
        <v>6.2539747093253069E-4</v>
      </c>
    </row>
    <row r="320" spans="2:21">
      <c r="B320" s="86" t="s">
        <v>1045</v>
      </c>
      <c r="C320" s="87" t="s">
        <v>1046</v>
      </c>
      <c r="D320" s="88" t="s">
        <v>28</v>
      </c>
      <c r="E320" s="88" t="s">
        <v>28</v>
      </c>
      <c r="F320" s="87"/>
      <c r="G320" s="88" t="s">
        <v>964</v>
      </c>
      <c r="H320" s="87" t="s">
        <v>1047</v>
      </c>
      <c r="I320" s="87" t="s">
        <v>310</v>
      </c>
      <c r="J320" s="101"/>
      <c r="K320" s="90">
        <v>1.6100000000132186</v>
      </c>
      <c r="L320" s="88" t="s">
        <v>132</v>
      </c>
      <c r="M320" s="89">
        <v>6.5000000000000002E-2</v>
      </c>
      <c r="N320" s="89">
        <v>7.8500000000330458E-2</v>
      </c>
      <c r="O320" s="90">
        <v>7984.6000000000013</v>
      </c>
      <c r="P320" s="102">
        <v>99.104830000000007</v>
      </c>
      <c r="Q320" s="90"/>
      <c r="R320" s="90">
        <v>30.259788160000006</v>
      </c>
      <c r="S320" s="91">
        <v>1.5969200000000003E-5</v>
      </c>
      <c r="T320" s="91">
        <f t="shared" si="7"/>
        <v>7.3656007833147665E-4</v>
      </c>
      <c r="U320" s="91">
        <f>R320/'סכום נכסי הקרן'!$C$42</f>
        <v>1.8282449822806934E-4</v>
      </c>
    </row>
    <row r="321" spans="2:21">
      <c r="B321" s="86" t="s">
        <v>1048</v>
      </c>
      <c r="C321" s="87" t="s">
        <v>1049</v>
      </c>
      <c r="D321" s="88" t="s">
        <v>28</v>
      </c>
      <c r="E321" s="88" t="s">
        <v>28</v>
      </c>
      <c r="F321" s="87"/>
      <c r="G321" s="88" t="s">
        <v>998</v>
      </c>
      <c r="H321" s="87" t="s">
        <v>1047</v>
      </c>
      <c r="I321" s="87" t="s">
        <v>310</v>
      </c>
      <c r="J321" s="101"/>
      <c r="K321" s="90">
        <v>4.2299999999764868</v>
      </c>
      <c r="L321" s="88" t="s">
        <v>132</v>
      </c>
      <c r="M321" s="89">
        <v>4.1250000000000002E-2</v>
      </c>
      <c r="N321" s="89">
        <v>7.5299999999608097E-2</v>
      </c>
      <c r="O321" s="90">
        <v>28584.868000000002</v>
      </c>
      <c r="P321" s="102">
        <v>87.540130000000005</v>
      </c>
      <c r="Q321" s="90"/>
      <c r="R321" s="90">
        <v>95.688828375</v>
      </c>
      <c r="S321" s="91">
        <v>7.146217E-5</v>
      </c>
      <c r="T321" s="91">
        <f t="shared" si="7"/>
        <v>2.3291825623718183E-3</v>
      </c>
      <c r="U321" s="91">
        <f>R321/'סכום נכסי הקרן'!$C$42</f>
        <v>5.7813564130685627E-4</v>
      </c>
    </row>
    <row r="322" spans="2:21">
      <c r="B322" s="86" t="s">
        <v>1050</v>
      </c>
      <c r="C322" s="87" t="s">
        <v>1051</v>
      </c>
      <c r="D322" s="88" t="s">
        <v>28</v>
      </c>
      <c r="E322" s="88" t="s">
        <v>28</v>
      </c>
      <c r="F322" s="87"/>
      <c r="G322" s="88" t="s">
        <v>1052</v>
      </c>
      <c r="H322" s="87" t="s">
        <v>1047</v>
      </c>
      <c r="I322" s="87" t="s">
        <v>902</v>
      </c>
      <c r="J322" s="101"/>
      <c r="K322" s="90">
        <v>3.7900000000029896</v>
      </c>
      <c r="L322" s="88" t="s">
        <v>134</v>
      </c>
      <c r="M322" s="89">
        <v>3.125E-2</v>
      </c>
      <c r="N322" s="89">
        <v>6.7599999999935614E-2</v>
      </c>
      <c r="O322" s="90">
        <v>11976.900000000001</v>
      </c>
      <c r="P322" s="102">
        <v>89.575850000000003</v>
      </c>
      <c r="Q322" s="90"/>
      <c r="R322" s="90">
        <v>43.483318153000006</v>
      </c>
      <c r="S322" s="91">
        <v>1.5969200000000003E-5</v>
      </c>
      <c r="T322" s="91">
        <f t="shared" si="7"/>
        <v>1.0584368950481841E-3</v>
      </c>
      <c r="U322" s="91">
        <f>R322/'סכום נכסי הקרן'!$C$42</f>
        <v>2.6271881946359681E-4</v>
      </c>
    </row>
    <row r="323" spans="2:21">
      <c r="B323" s="86" t="s">
        <v>1053</v>
      </c>
      <c r="C323" s="87" t="s">
        <v>1054</v>
      </c>
      <c r="D323" s="88" t="s">
        <v>28</v>
      </c>
      <c r="E323" s="88" t="s">
        <v>28</v>
      </c>
      <c r="F323" s="87"/>
      <c r="G323" s="88" t="s">
        <v>1055</v>
      </c>
      <c r="H323" s="87" t="s">
        <v>1047</v>
      </c>
      <c r="I323" s="87" t="s">
        <v>902</v>
      </c>
      <c r="J323" s="101"/>
      <c r="K323" s="90">
        <v>4.5699999999625254</v>
      </c>
      <c r="L323" s="88" t="s">
        <v>134</v>
      </c>
      <c r="M323" s="89">
        <v>6.6250000000000003E-2</v>
      </c>
      <c r="N323" s="89">
        <v>6.8399999999544422E-2</v>
      </c>
      <c r="O323" s="90">
        <v>13573.820000000002</v>
      </c>
      <c r="P323" s="102">
        <v>98.946749999999994</v>
      </c>
      <c r="Q323" s="90"/>
      <c r="R323" s="90">
        <v>54.436595172000011</v>
      </c>
      <c r="S323" s="91">
        <v>1.809842666666667E-5</v>
      </c>
      <c r="T323" s="91">
        <f t="shared" si="7"/>
        <v>1.3250529908530333E-3</v>
      </c>
      <c r="U323" s="91">
        <f>R323/'סכום נכסי הקרן'!$C$42</f>
        <v>3.2889665799846243E-4</v>
      </c>
    </row>
    <row r="324" spans="2:21">
      <c r="B324" s="86" t="s">
        <v>1056</v>
      </c>
      <c r="C324" s="87" t="s">
        <v>1057</v>
      </c>
      <c r="D324" s="88" t="s">
        <v>28</v>
      </c>
      <c r="E324" s="88" t="s">
        <v>28</v>
      </c>
      <c r="F324" s="87"/>
      <c r="G324" s="88" t="s">
        <v>952</v>
      </c>
      <c r="H324" s="87" t="s">
        <v>1058</v>
      </c>
      <c r="I324" s="87" t="s">
        <v>938</v>
      </c>
      <c r="J324" s="101"/>
      <c r="K324" s="90">
        <v>4.7500000000289608</v>
      </c>
      <c r="L324" s="88" t="s">
        <v>132</v>
      </c>
      <c r="M324" s="89">
        <v>7.7499999999999999E-2</v>
      </c>
      <c r="N324" s="89">
        <v>8.7700000000570918E-2</v>
      </c>
      <c r="O324" s="90">
        <v>16485.803620000002</v>
      </c>
      <c r="P324" s="102">
        <v>95.854219999999998</v>
      </c>
      <c r="Q324" s="90"/>
      <c r="R324" s="90">
        <v>60.428143715000004</v>
      </c>
      <c r="S324" s="91">
        <v>8.2429018100000007E-6</v>
      </c>
      <c r="T324" s="91">
        <f t="shared" si="7"/>
        <v>1.4708945757585278E-3</v>
      </c>
      <c r="U324" s="91">
        <f>R324/'סכום נכסי הקרן'!$C$42</f>
        <v>3.6509657619323318E-4</v>
      </c>
    </row>
    <row r="325" spans="2:21">
      <c r="B325" s="86" t="s">
        <v>1059</v>
      </c>
      <c r="C325" s="87" t="s">
        <v>1060</v>
      </c>
      <c r="D325" s="88" t="s">
        <v>28</v>
      </c>
      <c r="E325" s="88" t="s">
        <v>28</v>
      </c>
      <c r="F325" s="87"/>
      <c r="G325" s="88" t="s">
        <v>1037</v>
      </c>
      <c r="H325" s="87" t="s">
        <v>1047</v>
      </c>
      <c r="I325" s="87" t="s">
        <v>310</v>
      </c>
      <c r="J325" s="101"/>
      <c r="K325" s="90">
        <v>4.3300000000007</v>
      </c>
      <c r="L325" s="88" t="s">
        <v>135</v>
      </c>
      <c r="M325" s="89">
        <v>8.3750000000000005E-2</v>
      </c>
      <c r="N325" s="89">
        <v>8.3599999999944039E-2</v>
      </c>
      <c r="O325" s="90">
        <v>23953.800000000003</v>
      </c>
      <c r="P325" s="102">
        <v>102.05441</v>
      </c>
      <c r="Q325" s="90"/>
      <c r="R325" s="90">
        <v>114.35552002400001</v>
      </c>
      <c r="S325" s="91">
        <v>3.4219714285714288E-5</v>
      </c>
      <c r="T325" s="91">
        <f t="shared" si="7"/>
        <v>2.7835525596261869E-3</v>
      </c>
      <c r="U325" s="91">
        <f>R325/'סכום נכסי הקרן'!$C$42</f>
        <v>6.9091662034945775E-4</v>
      </c>
    </row>
    <row r="326" spans="2:21">
      <c r="B326" s="86" t="s">
        <v>1061</v>
      </c>
      <c r="C326" s="87" t="s">
        <v>1062</v>
      </c>
      <c r="D326" s="88" t="s">
        <v>28</v>
      </c>
      <c r="E326" s="88" t="s">
        <v>28</v>
      </c>
      <c r="F326" s="87"/>
      <c r="G326" s="88" t="s">
        <v>972</v>
      </c>
      <c r="H326" s="87" t="s">
        <v>1047</v>
      </c>
      <c r="I326" s="87" t="s">
        <v>902</v>
      </c>
      <c r="J326" s="101"/>
      <c r="K326" s="90">
        <v>6.8599999999681067</v>
      </c>
      <c r="L326" s="88" t="s">
        <v>132</v>
      </c>
      <c r="M326" s="89">
        <v>6.0999999999999999E-2</v>
      </c>
      <c r="N326" s="89">
        <v>7.0000000000000007E-2</v>
      </c>
      <c r="O326" s="90">
        <v>3992.3000000000006</v>
      </c>
      <c r="P326" s="102">
        <v>94.474720000000005</v>
      </c>
      <c r="Q326" s="90"/>
      <c r="R326" s="90">
        <v>14.423035611000001</v>
      </c>
      <c r="S326" s="91">
        <v>2.2813142857142861E-6</v>
      </c>
      <c r="T326" s="91">
        <f t="shared" si="7"/>
        <v>3.5107424358835418E-4</v>
      </c>
      <c r="U326" s="91">
        <f>R326/'סכום נכסי הקרן'!$C$42</f>
        <v>8.7141530355863879E-5</v>
      </c>
    </row>
    <row r="327" spans="2:21">
      <c r="B327" s="86" t="s">
        <v>1063</v>
      </c>
      <c r="C327" s="87" t="s">
        <v>1064</v>
      </c>
      <c r="D327" s="88" t="s">
        <v>28</v>
      </c>
      <c r="E327" s="88" t="s">
        <v>28</v>
      </c>
      <c r="F327" s="87"/>
      <c r="G327" s="88" t="s">
        <v>972</v>
      </c>
      <c r="H327" s="87" t="s">
        <v>1047</v>
      </c>
      <c r="I327" s="87" t="s">
        <v>902</v>
      </c>
      <c r="J327" s="101"/>
      <c r="K327" s="90">
        <v>4.0800000000253114</v>
      </c>
      <c r="L327" s="88" t="s">
        <v>134</v>
      </c>
      <c r="M327" s="89">
        <v>6.1249999999999999E-2</v>
      </c>
      <c r="N327" s="89">
        <v>5.370000000023252E-2</v>
      </c>
      <c r="O327" s="90">
        <v>15969.200000000003</v>
      </c>
      <c r="P327" s="102">
        <v>104.98788</v>
      </c>
      <c r="Q327" s="90"/>
      <c r="R327" s="90">
        <v>67.953154865999991</v>
      </c>
      <c r="S327" s="91">
        <v>2.6615333333333336E-5</v>
      </c>
      <c r="T327" s="91">
        <f t="shared" si="7"/>
        <v>1.6540625071901332E-3</v>
      </c>
      <c r="U327" s="91">
        <f>R327/'סכום נכסי הקרן'!$C$42</f>
        <v>4.1056141489493941E-4</v>
      </c>
    </row>
    <row r="328" spans="2:21">
      <c r="B328" s="86" t="s">
        <v>1065</v>
      </c>
      <c r="C328" s="87" t="s">
        <v>1066</v>
      </c>
      <c r="D328" s="88" t="s">
        <v>28</v>
      </c>
      <c r="E328" s="88" t="s">
        <v>28</v>
      </c>
      <c r="F328" s="87"/>
      <c r="G328" s="88" t="s">
        <v>972</v>
      </c>
      <c r="H328" s="87" t="s">
        <v>1047</v>
      </c>
      <c r="I328" s="87" t="s">
        <v>902</v>
      </c>
      <c r="J328" s="101"/>
      <c r="K328" s="90">
        <v>3.4399999999827289</v>
      </c>
      <c r="L328" s="88" t="s">
        <v>132</v>
      </c>
      <c r="M328" s="89">
        <v>7.3499999999999996E-2</v>
      </c>
      <c r="N328" s="89">
        <v>6.8699999999756622E-2</v>
      </c>
      <c r="O328" s="90">
        <v>12775.360000000002</v>
      </c>
      <c r="P328" s="102">
        <v>104.29483</v>
      </c>
      <c r="Q328" s="90"/>
      <c r="R328" s="90">
        <v>50.951130552000009</v>
      </c>
      <c r="S328" s="91">
        <v>8.5169066666666691E-6</v>
      </c>
      <c r="T328" s="91">
        <f t="shared" si="7"/>
        <v>1.2402125392294357E-3</v>
      </c>
      <c r="U328" s="91">
        <f>R328/'סכום נכסי הקרן'!$C$42</f>
        <v>3.0783807302510387E-4</v>
      </c>
    </row>
    <row r="329" spans="2:21">
      <c r="B329" s="86" t="s">
        <v>1067</v>
      </c>
      <c r="C329" s="87" t="s">
        <v>1068</v>
      </c>
      <c r="D329" s="88" t="s">
        <v>28</v>
      </c>
      <c r="E329" s="88" t="s">
        <v>28</v>
      </c>
      <c r="F329" s="87"/>
      <c r="G329" s="88" t="s">
        <v>952</v>
      </c>
      <c r="H329" s="87" t="s">
        <v>1058</v>
      </c>
      <c r="I329" s="87" t="s">
        <v>938</v>
      </c>
      <c r="J329" s="101"/>
      <c r="K329" s="90">
        <v>4.1799999999693247</v>
      </c>
      <c r="L329" s="88" t="s">
        <v>132</v>
      </c>
      <c r="M329" s="89">
        <v>7.4999999999999997E-2</v>
      </c>
      <c r="N329" s="89">
        <v>9.5199999999322826E-2</v>
      </c>
      <c r="O329" s="90">
        <v>19163.040000000005</v>
      </c>
      <c r="P329" s="102">
        <v>94.310670000000002</v>
      </c>
      <c r="Q329" s="90"/>
      <c r="R329" s="90">
        <v>69.110351934000008</v>
      </c>
      <c r="S329" s="91">
        <v>1.9163040000000006E-5</v>
      </c>
      <c r="T329" s="91">
        <f t="shared" si="7"/>
        <v>1.6822300924535937E-3</v>
      </c>
      <c r="U329" s="91">
        <f>R329/'סכום נכסי הקרן'!$C$42</f>
        <v>4.175530029453726E-4</v>
      </c>
    </row>
    <row r="330" spans="2:21">
      <c r="B330" s="86" t="s">
        <v>1069</v>
      </c>
      <c r="C330" s="87" t="s">
        <v>1070</v>
      </c>
      <c r="D330" s="88" t="s">
        <v>28</v>
      </c>
      <c r="E330" s="88" t="s">
        <v>28</v>
      </c>
      <c r="F330" s="87"/>
      <c r="G330" s="88" t="s">
        <v>1013</v>
      </c>
      <c r="H330" s="87" t="s">
        <v>1047</v>
      </c>
      <c r="I330" s="87" t="s">
        <v>310</v>
      </c>
      <c r="J330" s="101"/>
      <c r="K330" s="90">
        <v>4.9700000000140374</v>
      </c>
      <c r="L330" s="88" t="s">
        <v>132</v>
      </c>
      <c r="M330" s="89">
        <v>3.7499999999999999E-2</v>
      </c>
      <c r="N330" s="89">
        <v>6.5899999999948292E-2</v>
      </c>
      <c r="O330" s="90">
        <v>7984.6000000000013</v>
      </c>
      <c r="P330" s="102">
        <v>88.659580000000005</v>
      </c>
      <c r="Q330" s="90"/>
      <c r="R330" s="90">
        <v>27.070528446000004</v>
      </c>
      <c r="S330" s="91">
        <v>1.3307666666666668E-5</v>
      </c>
      <c r="T330" s="91">
        <f t="shared" si="7"/>
        <v>6.5892961468307337E-4</v>
      </c>
      <c r="U330" s="91">
        <f>R330/'סכום נכסי הקרן'!$C$42</f>
        <v>1.6355553296473004E-4</v>
      </c>
    </row>
    <row r="331" spans="2:21">
      <c r="B331" s="86" t="s">
        <v>1071</v>
      </c>
      <c r="C331" s="87" t="s">
        <v>1072</v>
      </c>
      <c r="D331" s="88" t="s">
        <v>28</v>
      </c>
      <c r="E331" s="88" t="s">
        <v>28</v>
      </c>
      <c r="F331" s="87"/>
      <c r="G331" s="88" t="s">
        <v>1044</v>
      </c>
      <c r="H331" s="87" t="s">
        <v>1047</v>
      </c>
      <c r="I331" s="87" t="s">
        <v>902</v>
      </c>
      <c r="J331" s="101"/>
      <c r="K331" s="90">
        <v>6.7400000000392675</v>
      </c>
      <c r="L331" s="88" t="s">
        <v>132</v>
      </c>
      <c r="M331" s="89">
        <v>5.1249999999999997E-2</v>
      </c>
      <c r="N331" s="89">
        <v>7.1100000000328387E-2</v>
      </c>
      <c r="O331" s="90">
        <v>17166.890000000003</v>
      </c>
      <c r="P331" s="102">
        <v>87.669629999999998</v>
      </c>
      <c r="Q331" s="90"/>
      <c r="R331" s="90">
        <v>57.551766301000015</v>
      </c>
      <c r="S331" s="91">
        <v>3.4333780000000005E-5</v>
      </c>
      <c r="T331" s="91">
        <f t="shared" ref="T331:T361" si="8">IFERROR(R331/$R$11,0)</f>
        <v>1.4008800481562723E-3</v>
      </c>
      <c r="U331" s="91">
        <f>R331/'סכום נכסי הקרן'!$C$42</f>
        <v>3.4771799262058798E-4</v>
      </c>
    </row>
    <row r="332" spans="2:21">
      <c r="B332" s="86" t="s">
        <v>1073</v>
      </c>
      <c r="C332" s="87" t="s">
        <v>1074</v>
      </c>
      <c r="D332" s="88" t="s">
        <v>28</v>
      </c>
      <c r="E332" s="88" t="s">
        <v>28</v>
      </c>
      <c r="F332" s="87"/>
      <c r="G332" s="88" t="s">
        <v>964</v>
      </c>
      <c r="H332" s="87" t="s">
        <v>1047</v>
      </c>
      <c r="I332" s="87" t="s">
        <v>902</v>
      </c>
      <c r="J332" s="101"/>
      <c r="K332" s="90">
        <v>7.009999999987266</v>
      </c>
      <c r="L332" s="88" t="s">
        <v>132</v>
      </c>
      <c r="M332" s="89">
        <v>6.4000000000000001E-2</v>
      </c>
      <c r="N332" s="89">
        <v>6.939999999983551E-2</v>
      </c>
      <c r="O332" s="90">
        <v>19961.500000000004</v>
      </c>
      <c r="P332" s="102">
        <v>98.756330000000005</v>
      </c>
      <c r="Q332" s="90"/>
      <c r="R332" s="90">
        <v>75.383450696000011</v>
      </c>
      <c r="S332" s="91">
        <v>1.5969200000000003E-5</v>
      </c>
      <c r="T332" s="91">
        <f t="shared" si="8"/>
        <v>1.8349249524139024E-3</v>
      </c>
      <c r="U332" s="91">
        <f>R332/'סכום נכסי הקרן'!$C$42</f>
        <v>4.554539997214774E-4</v>
      </c>
    </row>
    <row r="333" spans="2:21">
      <c r="B333" s="86" t="s">
        <v>1075</v>
      </c>
      <c r="C333" s="87" t="s">
        <v>1076</v>
      </c>
      <c r="D333" s="88" t="s">
        <v>28</v>
      </c>
      <c r="E333" s="88" t="s">
        <v>28</v>
      </c>
      <c r="F333" s="87"/>
      <c r="G333" s="88" t="s">
        <v>952</v>
      </c>
      <c r="H333" s="87" t="s">
        <v>1058</v>
      </c>
      <c r="I333" s="87" t="s">
        <v>938</v>
      </c>
      <c r="J333" s="101"/>
      <c r="K333" s="90">
        <v>4.1700000000026973</v>
      </c>
      <c r="L333" s="88" t="s">
        <v>132</v>
      </c>
      <c r="M333" s="89">
        <v>7.6249999999999998E-2</v>
      </c>
      <c r="N333" s="89">
        <v>9.3499999999958949E-2</v>
      </c>
      <c r="O333" s="90">
        <v>23953.800000000003</v>
      </c>
      <c r="P333" s="102">
        <v>93.07535</v>
      </c>
      <c r="Q333" s="90"/>
      <c r="R333" s="90">
        <v>85.256395581000021</v>
      </c>
      <c r="S333" s="91">
        <v>4.7907600000000009E-5</v>
      </c>
      <c r="T333" s="91">
        <f t="shared" si="8"/>
        <v>2.0752444490146995E-3</v>
      </c>
      <c r="U333" s="91">
        <f>R333/'סכום נכסי הקרן'!$C$42</f>
        <v>5.1510465507601606E-4</v>
      </c>
    </row>
    <row r="334" spans="2:21">
      <c r="B334" s="86" t="s">
        <v>1077</v>
      </c>
      <c r="C334" s="87" t="s">
        <v>1078</v>
      </c>
      <c r="D334" s="88" t="s">
        <v>28</v>
      </c>
      <c r="E334" s="88" t="s">
        <v>28</v>
      </c>
      <c r="F334" s="87"/>
      <c r="G334" s="88" t="s">
        <v>919</v>
      </c>
      <c r="H334" s="87" t="s">
        <v>1058</v>
      </c>
      <c r="I334" s="87" t="s">
        <v>938</v>
      </c>
      <c r="J334" s="101"/>
      <c r="K334" s="90">
        <v>3.1700000000035691</v>
      </c>
      <c r="L334" s="88" t="s">
        <v>132</v>
      </c>
      <c r="M334" s="89">
        <v>5.2999999999999999E-2</v>
      </c>
      <c r="N334" s="89">
        <v>0.10100000000008615</v>
      </c>
      <c r="O334" s="90">
        <v>24712.337000000003</v>
      </c>
      <c r="P334" s="102">
        <v>85.987830000000002</v>
      </c>
      <c r="Q334" s="90"/>
      <c r="R334" s="90">
        <v>81.258482463000007</v>
      </c>
      <c r="S334" s="91">
        <v>1.6474891333333336E-5</v>
      </c>
      <c r="T334" s="91">
        <f t="shared" si="8"/>
        <v>1.9779303771584695E-3</v>
      </c>
      <c r="U334" s="91">
        <f>R334/'סכום נכסי הקרן'!$C$42</f>
        <v>4.9094994335453887E-4</v>
      </c>
    </row>
    <row r="335" spans="2:21">
      <c r="B335" s="86" t="s">
        <v>1079</v>
      </c>
      <c r="C335" s="87" t="s">
        <v>1080</v>
      </c>
      <c r="D335" s="88" t="s">
        <v>28</v>
      </c>
      <c r="E335" s="88" t="s">
        <v>28</v>
      </c>
      <c r="F335" s="87"/>
      <c r="G335" s="88" t="s">
        <v>1037</v>
      </c>
      <c r="H335" s="87" t="s">
        <v>1047</v>
      </c>
      <c r="I335" s="87" t="s">
        <v>310</v>
      </c>
      <c r="J335" s="101"/>
      <c r="K335" s="90">
        <v>6.190000000078121</v>
      </c>
      <c r="L335" s="88" t="s">
        <v>132</v>
      </c>
      <c r="M335" s="89">
        <v>4.1250000000000002E-2</v>
      </c>
      <c r="N335" s="89">
        <v>8.4200000000704323E-2</v>
      </c>
      <c r="O335" s="90">
        <v>8383.8300000000017</v>
      </c>
      <c r="P335" s="102">
        <v>77.059169999999995</v>
      </c>
      <c r="Q335" s="90"/>
      <c r="R335" s="90">
        <v>24.704988453000006</v>
      </c>
      <c r="S335" s="91">
        <v>8.3838300000000013E-6</v>
      </c>
      <c r="T335" s="91">
        <f t="shared" si="8"/>
        <v>6.0134949173814396E-4</v>
      </c>
      <c r="U335" s="91">
        <f>R335/'סכום נכסי הקרן'!$C$42</f>
        <v>1.4926334228672843E-4</v>
      </c>
    </row>
    <row r="336" spans="2:21">
      <c r="B336" s="86" t="s">
        <v>1081</v>
      </c>
      <c r="C336" s="87" t="s">
        <v>1082</v>
      </c>
      <c r="D336" s="88" t="s">
        <v>28</v>
      </c>
      <c r="E336" s="88" t="s">
        <v>28</v>
      </c>
      <c r="F336" s="87"/>
      <c r="G336" s="88" t="s">
        <v>1037</v>
      </c>
      <c r="H336" s="87" t="s">
        <v>1047</v>
      </c>
      <c r="I336" s="87" t="s">
        <v>310</v>
      </c>
      <c r="J336" s="101"/>
      <c r="K336" s="90">
        <v>0.75000000000294031</v>
      </c>
      <c r="L336" s="88" t="s">
        <v>132</v>
      </c>
      <c r="M336" s="89">
        <v>6.25E-2</v>
      </c>
      <c r="N336" s="89">
        <v>8.2100000000149359E-2</v>
      </c>
      <c r="O336" s="90">
        <v>21314.091240000002</v>
      </c>
      <c r="P336" s="102">
        <v>104.31292000000001</v>
      </c>
      <c r="Q336" s="90"/>
      <c r="R336" s="90">
        <v>85.020331313000014</v>
      </c>
      <c r="S336" s="91">
        <v>2.1838387240879025E-5</v>
      </c>
      <c r="T336" s="91">
        <f t="shared" si="8"/>
        <v>2.0694983573761863E-3</v>
      </c>
      <c r="U336" s="91">
        <f>R336/'סכום נכסי הקרן'!$C$42</f>
        <v>5.1367839488151382E-4</v>
      </c>
    </row>
    <row r="337" spans="2:21">
      <c r="B337" s="86" t="s">
        <v>1083</v>
      </c>
      <c r="C337" s="87" t="s">
        <v>1084</v>
      </c>
      <c r="D337" s="88" t="s">
        <v>28</v>
      </c>
      <c r="E337" s="88" t="s">
        <v>28</v>
      </c>
      <c r="F337" s="87"/>
      <c r="G337" s="88" t="s">
        <v>1037</v>
      </c>
      <c r="H337" s="87" t="s">
        <v>1047</v>
      </c>
      <c r="I337" s="87" t="s">
        <v>310</v>
      </c>
      <c r="J337" s="101"/>
      <c r="K337" s="90">
        <v>4.8799999999429895</v>
      </c>
      <c r="L337" s="88" t="s">
        <v>134</v>
      </c>
      <c r="M337" s="89">
        <v>6.5000000000000002E-2</v>
      </c>
      <c r="N337" s="89">
        <v>6.2799999999379005E-2</v>
      </c>
      <c r="O337" s="90">
        <v>9581.5200000000023</v>
      </c>
      <c r="P337" s="102">
        <v>101.17655000000001</v>
      </c>
      <c r="Q337" s="90"/>
      <c r="R337" s="90">
        <v>39.291768848000004</v>
      </c>
      <c r="S337" s="91">
        <v>1.2775360000000004E-5</v>
      </c>
      <c r="T337" s="91">
        <f t="shared" si="8"/>
        <v>9.56409482691671E-4</v>
      </c>
      <c r="U337" s="91">
        <f>R337/'סכום נכסי הקרן'!$C$42</f>
        <v>2.3739419080351175E-4</v>
      </c>
    </row>
    <row r="338" spans="2:21">
      <c r="B338" s="86" t="s">
        <v>1085</v>
      </c>
      <c r="C338" s="87" t="s">
        <v>1086</v>
      </c>
      <c r="D338" s="88" t="s">
        <v>28</v>
      </c>
      <c r="E338" s="88" t="s">
        <v>28</v>
      </c>
      <c r="F338" s="87"/>
      <c r="G338" s="88" t="s">
        <v>964</v>
      </c>
      <c r="H338" s="87" t="s">
        <v>1047</v>
      </c>
      <c r="I338" s="87" t="s">
        <v>902</v>
      </c>
      <c r="J338" s="101"/>
      <c r="K338" s="90">
        <v>2.6699999999868305</v>
      </c>
      <c r="L338" s="88" t="s">
        <v>134</v>
      </c>
      <c r="M338" s="89">
        <v>5.7500000000000002E-2</v>
      </c>
      <c r="N338" s="89">
        <v>5.7399999999804149E-2</v>
      </c>
      <c r="O338" s="90">
        <v>7265.9860000000008</v>
      </c>
      <c r="P338" s="102">
        <v>100.5562</v>
      </c>
      <c r="Q338" s="90"/>
      <c r="R338" s="90">
        <v>29.613568117000003</v>
      </c>
      <c r="S338" s="91">
        <v>1.1178440000000001E-5</v>
      </c>
      <c r="T338" s="91">
        <f t="shared" si="8"/>
        <v>7.2083029585663953E-4</v>
      </c>
      <c r="U338" s="91">
        <f>R338/'סכום נכסי הקרן'!$C$42</f>
        <v>1.7892014653592595E-4</v>
      </c>
    </row>
    <row r="339" spans="2:21">
      <c r="B339" s="86" t="s">
        <v>1087</v>
      </c>
      <c r="C339" s="87" t="s">
        <v>1088</v>
      </c>
      <c r="D339" s="88" t="s">
        <v>28</v>
      </c>
      <c r="E339" s="88" t="s">
        <v>28</v>
      </c>
      <c r="F339" s="87"/>
      <c r="G339" s="88" t="s">
        <v>964</v>
      </c>
      <c r="H339" s="87" t="s">
        <v>1047</v>
      </c>
      <c r="I339" s="87" t="s">
        <v>902</v>
      </c>
      <c r="J339" s="101"/>
      <c r="K339" s="90">
        <v>4.7700000000137264</v>
      </c>
      <c r="L339" s="88" t="s">
        <v>134</v>
      </c>
      <c r="M339" s="89">
        <v>6.1249999999999999E-2</v>
      </c>
      <c r="N339" s="89">
        <v>6.090000000017428E-2</v>
      </c>
      <c r="O339" s="90">
        <v>15969.200000000003</v>
      </c>
      <c r="P339" s="102">
        <v>100.17949</v>
      </c>
      <c r="Q339" s="90"/>
      <c r="R339" s="90">
        <v>64.840941943000004</v>
      </c>
      <c r="S339" s="91">
        <v>2.4568000000000003E-5</v>
      </c>
      <c r="T339" s="91">
        <f t="shared" si="8"/>
        <v>1.5783074562218881E-3</v>
      </c>
      <c r="U339" s="91">
        <f>R339/'סכום נכסי הקרן'!$C$42</f>
        <v>3.9175795325079862E-4</v>
      </c>
    </row>
    <row r="340" spans="2:21">
      <c r="B340" s="86" t="s">
        <v>1089</v>
      </c>
      <c r="C340" s="87" t="s">
        <v>1090</v>
      </c>
      <c r="D340" s="88" t="s">
        <v>28</v>
      </c>
      <c r="E340" s="88" t="s">
        <v>28</v>
      </c>
      <c r="F340" s="87"/>
      <c r="G340" s="88" t="s">
        <v>964</v>
      </c>
      <c r="H340" s="87" t="s">
        <v>1091</v>
      </c>
      <c r="I340" s="87" t="s">
        <v>938</v>
      </c>
      <c r="J340" s="101"/>
      <c r="K340" s="90">
        <v>6.3100000000025203</v>
      </c>
      <c r="L340" s="88" t="s">
        <v>132</v>
      </c>
      <c r="M340" s="89">
        <v>3.7499999999999999E-2</v>
      </c>
      <c r="N340" s="89">
        <v>7.1100000000025199E-2</v>
      </c>
      <c r="O340" s="90">
        <v>25550.720000000005</v>
      </c>
      <c r="P340" s="102">
        <v>81.206999999999994</v>
      </c>
      <c r="Q340" s="90"/>
      <c r="R340" s="90">
        <v>79.34407348000002</v>
      </c>
      <c r="S340" s="91">
        <v>2.5550720000000004E-5</v>
      </c>
      <c r="T340" s="91">
        <f t="shared" si="8"/>
        <v>1.9313313321479395E-3</v>
      </c>
      <c r="U340" s="91">
        <f>R340/'סכום נכסי הקרן'!$C$42</f>
        <v>4.7938340958141279E-4</v>
      </c>
    </row>
    <row r="341" spans="2:21">
      <c r="B341" s="86" t="s">
        <v>1092</v>
      </c>
      <c r="C341" s="87" t="s">
        <v>1093</v>
      </c>
      <c r="D341" s="88" t="s">
        <v>28</v>
      </c>
      <c r="E341" s="88" t="s">
        <v>28</v>
      </c>
      <c r="F341" s="87"/>
      <c r="G341" s="88" t="s">
        <v>964</v>
      </c>
      <c r="H341" s="87" t="s">
        <v>1091</v>
      </c>
      <c r="I341" s="87" t="s">
        <v>938</v>
      </c>
      <c r="J341" s="101"/>
      <c r="K341" s="90">
        <v>4.7699999999703611</v>
      </c>
      <c r="L341" s="88" t="s">
        <v>132</v>
      </c>
      <c r="M341" s="89">
        <v>5.8749999999999997E-2</v>
      </c>
      <c r="N341" s="89">
        <v>7.0999999999088001E-2</v>
      </c>
      <c r="O341" s="90">
        <v>2395.3800000000006</v>
      </c>
      <c r="P341" s="102">
        <v>95.765010000000004</v>
      </c>
      <c r="Q341" s="90"/>
      <c r="R341" s="90">
        <v>8.772011238000001</v>
      </c>
      <c r="S341" s="91">
        <v>4.7907600000000014E-6</v>
      </c>
      <c r="T341" s="91">
        <f t="shared" si="8"/>
        <v>2.1352143149259487E-4</v>
      </c>
      <c r="U341" s="91">
        <f>R341/'סכום נכסי הקרן'!$C$42</f>
        <v>5.2999001333337004E-5</v>
      </c>
    </row>
    <row r="342" spans="2:21">
      <c r="B342" s="86" t="s">
        <v>1094</v>
      </c>
      <c r="C342" s="87" t="s">
        <v>1095</v>
      </c>
      <c r="D342" s="88" t="s">
        <v>28</v>
      </c>
      <c r="E342" s="88" t="s">
        <v>28</v>
      </c>
      <c r="F342" s="87"/>
      <c r="G342" s="88" t="s">
        <v>1052</v>
      </c>
      <c r="H342" s="87" t="s">
        <v>1096</v>
      </c>
      <c r="I342" s="87" t="s">
        <v>902</v>
      </c>
      <c r="J342" s="101"/>
      <c r="K342" s="90">
        <v>6.3999999999792045</v>
      </c>
      <c r="L342" s="88" t="s">
        <v>132</v>
      </c>
      <c r="M342" s="89">
        <v>0.04</v>
      </c>
      <c r="N342" s="89">
        <v>6.6799999999750448E-2</v>
      </c>
      <c r="O342" s="90">
        <v>23953.800000000003</v>
      </c>
      <c r="P342" s="102">
        <v>83.989670000000004</v>
      </c>
      <c r="Q342" s="90"/>
      <c r="R342" s="90">
        <v>76.93397294399999</v>
      </c>
      <c r="S342" s="91">
        <v>4.7907600000000009E-5</v>
      </c>
      <c r="T342" s="91">
        <f t="shared" si="8"/>
        <v>1.872666551343905E-3</v>
      </c>
      <c r="U342" s="91">
        <f>R342/'סכום נכסי הקרן'!$C$42</f>
        <v>4.6482199167446713E-4</v>
      </c>
    </row>
    <row r="343" spans="2:21">
      <c r="B343" s="86" t="s">
        <v>1097</v>
      </c>
      <c r="C343" s="87" t="s">
        <v>1098</v>
      </c>
      <c r="D343" s="88" t="s">
        <v>28</v>
      </c>
      <c r="E343" s="88" t="s">
        <v>28</v>
      </c>
      <c r="F343" s="87"/>
      <c r="G343" s="88" t="s">
        <v>972</v>
      </c>
      <c r="H343" s="87" t="s">
        <v>1096</v>
      </c>
      <c r="I343" s="87" t="s">
        <v>902</v>
      </c>
      <c r="J343" s="101"/>
      <c r="K343" s="90">
        <v>5.5799999999392442</v>
      </c>
      <c r="L343" s="88" t="s">
        <v>132</v>
      </c>
      <c r="M343" s="89">
        <v>3.7499999999999999E-2</v>
      </c>
      <c r="N343" s="89">
        <v>7.0499999999349042E-2</v>
      </c>
      <c r="O343" s="90">
        <v>15170.740000000002</v>
      </c>
      <c r="P343" s="102">
        <v>83.414580000000001</v>
      </c>
      <c r="Q343" s="90"/>
      <c r="R343" s="90">
        <v>48.391226943000007</v>
      </c>
      <c r="S343" s="91">
        <v>3.7926850000000001E-5</v>
      </c>
      <c r="T343" s="91">
        <f t="shared" si="8"/>
        <v>1.1779013692768806E-3</v>
      </c>
      <c r="U343" s="91">
        <f>R343/'סכום נכסי הקרן'!$C$42</f>
        <v>2.9237157040608324E-4</v>
      </c>
    </row>
    <row r="344" spans="2:21">
      <c r="B344" s="86" t="s">
        <v>1099</v>
      </c>
      <c r="C344" s="87" t="s">
        <v>1100</v>
      </c>
      <c r="D344" s="88" t="s">
        <v>28</v>
      </c>
      <c r="E344" s="88" t="s">
        <v>28</v>
      </c>
      <c r="F344" s="87"/>
      <c r="G344" s="88" t="s">
        <v>919</v>
      </c>
      <c r="H344" s="87" t="s">
        <v>1091</v>
      </c>
      <c r="I344" s="87" t="s">
        <v>938</v>
      </c>
      <c r="J344" s="101"/>
      <c r="K344" s="90">
        <v>4.1499999999742831</v>
      </c>
      <c r="L344" s="88" t="s">
        <v>132</v>
      </c>
      <c r="M344" s="89">
        <v>5.1249999999999997E-2</v>
      </c>
      <c r="N344" s="89">
        <v>7.0999999999583618E-2</v>
      </c>
      <c r="O344" s="90">
        <v>22889.452820000002</v>
      </c>
      <c r="P344" s="102">
        <v>93.291790000000006</v>
      </c>
      <c r="Q344" s="90"/>
      <c r="R344" s="90">
        <v>81.657621974000008</v>
      </c>
      <c r="S344" s="91">
        <v>4.1617186945454551E-5</v>
      </c>
      <c r="T344" s="91">
        <f t="shared" si="8"/>
        <v>1.9876459187191994E-3</v>
      </c>
      <c r="U344" s="91">
        <f>R344/'סכום נכסי הקרן'!$C$42</f>
        <v>4.9336147645700893E-4</v>
      </c>
    </row>
    <row r="345" spans="2:21">
      <c r="B345" s="86" t="s">
        <v>1101</v>
      </c>
      <c r="C345" s="87" t="s">
        <v>1102</v>
      </c>
      <c r="D345" s="88" t="s">
        <v>28</v>
      </c>
      <c r="E345" s="88" t="s">
        <v>28</v>
      </c>
      <c r="F345" s="87"/>
      <c r="G345" s="88" t="s">
        <v>1103</v>
      </c>
      <c r="H345" s="87" t="s">
        <v>1091</v>
      </c>
      <c r="I345" s="87" t="s">
        <v>938</v>
      </c>
      <c r="J345" s="101"/>
      <c r="K345" s="90">
        <v>6.3800000000520436</v>
      </c>
      <c r="L345" s="88" t="s">
        <v>132</v>
      </c>
      <c r="M345" s="89">
        <v>0.04</v>
      </c>
      <c r="N345" s="89">
        <v>6.7200000000547114E-2</v>
      </c>
      <c r="O345" s="90">
        <v>9182.2900000000027</v>
      </c>
      <c r="P345" s="102">
        <v>85.367559999999997</v>
      </c>
      <c r="Q345" s="90"/>
      <c r="R345" s="90">
        <v>29.975175488000005</v>
      </c>
      <c r="S345" s="91">
        <v>8.3475363636363665E-6</v>
      </c>
      <c r="T345" s="91">
        <f t="shared" si="8"/>
        <v>7.2963225944279182E-4</v>
      </c>
      <c r="U345" s="91">
        <f>R345/'סכום נכסי הקרן'!$C$42</f>
        <v>1.8110491682609068E-4</v>
      </c>
    </row>
    <row r="346" spans="2:21">
      <c r="B346" s="86" t="s">
        <v>1104</v>
      </c>
      <c r="C346" s="87" t="s">
        <v>1105</v>
      </c>
      <c r="D346" s="88" t="s">
        <v>28</v>
      </c>
      <c r="E346" s="88" t="s">
        <v>28</v>
      </c>
      <c r="F346" s="87"/>
      <c r="G346" s="88" t="s">
        <v>952</v>
      </c>
      <c r="H346" s="87" t="s">
        <v>1096</v>
      </c>
      <c r="I346" s="87" t="s">
        <v>902</v>
      </c>
      <c r="J346" s="101"/>
      <c r="K346" s="90">
        <v>4.6600000000134569</v>
      </c>
      <c r="L346" s="88" t="s">
        <v>134</v>
      </c>
      <c r="M346" s="89">
        <v>7.8750000000000001E-2</v>
      </c>
      <c r="N346" s="89">
        <v>8.8000000000299033E-2</v>
      </c>
      <c r="O346" s="90">
        <v>23794.108000000004</v>
      </c>
      <c r="P346" s="102">
        <v>97.086560000000006</v>
      </c>
      <c r="Q346" s="90"/>
      <c r="R346" s="90">
        <v>93.63018033900002</v>
      </c>
      <c r="S346" s="91">
        <v>2.3794108000000005E-5</v>
      </c>
      <c r="T346" s="91">
        <f t="shared" si="8"/>
        <v>2.2790725632325158E-3</v>
      </c>
      <c r="U346" s="91">
        <f>R346/'סכום נכסי הקרן'!$C$42</f>
        <v>5.6569763968503995E-4</v>
      </c>
    </row>
    <row r="347" spans="2:21">
      <c r="B347" s="86" t="s">
        <v>1106</v>
      </c>
      <c r="C347" s="87" t="s">
        <v>1107</v>
      </c>
      <c r="D347" s="88" t="s">
        <v>28</v>
      </c>
      <c r="E347" s="88" t="s">
        <v>28</v>
      </c>
      <c r="F347" s="87"/>
      <c r="G347" s="88" t="s">
        <v>1037</v>
      </c>
      <c r="H347" s="87" t="s">
        <v>1096</v>
      </c>
      <c r="I347" s="87" t="s">
        <v>902</v>
      </c>
      <c r="J347" s="101"/>
      <c r="K347" s="90">
        <v>5.7300000000148303</v>
      </c>
      <c r="L347" s="88" t="s">
        <v>134</v>
      </c>
      <c r="M347" s="89">
        <v>6.1349999999999995E-2</v>
      </c>
      <c r="N347" s="89">
        <v>6.4199999999975291E-2</v>
      </c>
      <c r="O347" s="90">
        <v>7984.6000000000013</v>
      </c>
      <c r="P347" s="102">
        <v>100.02007999999999</v>
      </c>
      <c r="Q347" s="90"/>
      <c r="R347" s="90">
        <v>32.368881924000007</v>
      </c>
      <c r="S347" s="91">
        <v>7.9846000000000014E-6</v>
      </c>
      <c r="T347" s="91">
        <f t="shared" si="8"/>
        <v>7.8789798789667936E-4</v>
      </c>
      <c r="U347" s="91">
        <f>R347/'סכום נכסי הקרן'!$C$42</f>
        <v>1.955672843665712E-4</v>
      </c>
    </row>
    <row r="348" spans="2:21">
      <c r="B348" s="86" t="s">
        <v>1108</v>
      </c>
      <c r="C348" s="87" t="s">
        <v>1109</v>
      </c>
      <c r="D348" s="88" t="s">
        <v>28</v>
      </c>
      <c r="E348" s="88" t="s">
        <v>28</v>
      </c>
      <c r="F348" s="87"/>
      <c r="G348" s="88" t="s">
        <v>1037</v>
      </c>
      <c r="H348" s="87" t="s">
        <v>1096</v>
      </c>
      <c r="I348" s="87" t="s">
        <v>902</v>
      </c>
      <c r="J348" s="101"/>
      <c r="K348" s="90">
        <v>4.0599999999899499</v>
      </c>
      <c r="L348" s="88" t="s">
        <v>134</v>
      </c>
      <c r="M348" s="89">
        <v>7.1249999999999994E-2</v>
      </c>
      <c r="N348" s="89">
        <v>6.399999999986726E-2</v>
      </c>
      <c r="O348" s="90">
        <v>23953.800000000003</v>
      </c>
      <c r="P348" s="102">
        <v>108.63289</v>
      </c>
      <c r="Q348" s="90"/>
      <c r="R348" s="90">
        <v>105.46857375100002</v>
      </c>
      <c r="S348" s="91">
        <v>3.1938400000000006E-5</v>
      </c>
      <c r="T348" s="91">
        <f t="shared" si="8"/>
        <v>2.5672334694740204E-3</v>
      </c>
      <c r="U348" s="91">
        <f>R348/'סכום נכסי הקרן'!$C$42</f>
        <v>6.3722320106475926E-4</v>
      </c>
    </row>
    <row r="349" spans="2:21">
      <c r="B349" s="86" t="s">
        <v>1110</v>
      </c>
      <c r="C349" s="87" t="s">
        <v>1111</v>
      </c>
      <c r="D349" s="88" t="s">
        <v>28</v>
      </c>
      <c r="E349" s="88" t="s">
        <v>28</v>
      </c>
      <c r="F349" s="87"/>
      <c r="G349" s="88" t="s">
        <v>1007</v>
      </c>
      <c r="H349" s="87" t="s">
        <v>920</v>
      </c>
      <c r="I349" s="87" t="s">
        <v>902</v>
      </c>
      <c r="J349" s="101"/>
      <c r="K349" s="90">
        <v>4.1000000000317245</v>
      </c>
      <c r="L349" s="88" t="s">
        <v>132</v>
      </c>
      <c r="M349" s="89">
        <v>4.6249999999999999E-2</v>
      </c>
      <c r="N349" s="89">
        <v>7.3200000000553725E-2</v>
      </c>
      <c r="O349" s="90">
        <v>19963.895380000005</v>
      </c>
      <c r="P349" s="102">
        <v>90.838380000000001</v>
      </c>
      <c r="Q349" s="90"/>
      <c r="R349" s="90">
        <v>69.347774038000011</v>
      </c>
      <c r="S349" s="91">
        <v>3.6297991600000009E-5</v>
      </c>
      <c r="T349" s="91">
        <f t="shared" si="8"/>
        <v>1.6880092354732076E-3</v>
      </c>
      <c r="U349" s="91">
        <f>R349/'סכום נכסי הקרן'!$C$42</f>
        <v>4.1898746695425923E-4</v>
      </c>
    </row>
    <row r="350" spans="2:21">
      <c r="B350" s="86" t="s">
        <v>1112</v>
      </c>
      <c r="C350" s="87" t="s">
        <v>1113</v>
      </c>
      <c r="D350" s="88" t="s">
        <v>28</v>
      </c>
      <c r="E350" s="88" t="s">
        <v>28</v>
      </c>
      <c r="F350" s="87"/>
      <c r="G350" s="88" t="s">
        <v>952</v>
      </c>
      <c r="H350" s="87" t="s">
        <v>920</v>
      </c>
      <c r="I350" s="87" t="s">
        <v>902</v>
      </c>
      <c r="J350" s="101"/>
      <c r="K350" s="90">
        <v>3.6700000000103685</v>
      </c>
      <c r="L350" s="88" t="s">
        <v>135</v>
      </c>
      <c r="M350" s="89">
        <v>8.8749999999999996E-2</v>
      </c>
      <c r="N350" s="89">
        <v>0.10890000000012927</v>
      </c>
      <c r="O350" s="90">
        <v>16208.738000000003</v>
      </c>
      <c r="P350" s="102">
        <v>92.862729999999999</v>
      </c>
      <c r="Q350" s="90"/>
      <c r="R350" s="90">
        <v>70.411172081000004</v>
      </c>
      <c r="S350" s="91">
        <v>1.2966990400000002E-5</v>
      </c>
      <c r="T350" s="91">
        <f t="shared" si="8"/>
        <v>1.7138936382888556E-3</v>
      </c>
      <c r="U350" s="91">
        <f>R350/'סכום נכסי הקרן'!$C$42</f>
        <v>4.2541233723425605E-4</v>
      </c>
    </row>
    <row r="351" spans="2:21">
      <c r="B351" s="86" t="s">
        <v>1114</v>
      </c>
      <c r="C351" s="87" t="s">
        <v>1115</v>
      </c>
      <c r="D351" s="88" t="s">
        <v>28</v>
      </c>
      <c r="E351" s="88" t="s">
        <v>28</v>
      </c>
      <c r="F351" s="87"/>
      <c r="G351" s="88" t="s">
        <v>1052</v>
      </c>
      <c r="H351" s="87" t="s">
        <v>1116</v>
      </c>
      <c r="I351" s="87" t="s">
        <v>938</v>
      </c>
      <c r="J351" s="101"/>
      <c r="K351" s="90">
        <v>5.8799999999875867</v>
      </c>
      <c r="L351" s="88" t="s">
        <v>132</v>
      </c>
      <c r="M351" s="89">
        <v>6.3750000000000001E-2</v>
      </c>
      <c r="N351" s="89">
        <v>6.8699999999825762E-2</v>
      </c>
      <c r="O351" s="90">
        <v>22356.880000000005</v>
      </c>
      <c r="P351" s="102">
        <v>98.00779</v>
      </c>
      <c r="Q351" s="90"/>
      <c r="R351" s="90">
        <v>83.78951625800002</v>
      </c>
      <c r="S351" s="91">
        <v>4.4713760000000009E-5</v>
      </c>
      <c r="T351" s="91">
        <f t="shared" si="8"/>
        <v>2.0395388206957302E-3</v>
      </c>
      <c r="U351" s="91">
        <f>R351/'סכום נכסי הקרן'!$C$42</f>
        <v>5.0624201946301763E-4</v>
      </c>
    </row>
    <row r="352" spans="2:21">
      <c r="B352" s="86" t="s">
        <v>1117</v>
      </c>
      <c r="C352" s="87" t="s">
        <v>1118</v>
      </c>
      <c r="D352" s="88" t="s">
        <v>28</v>
      </c>
      <c r="E352" s="88" t="s">
        <v>28</v>
      </c>
      <c r="F352" s="87"/>
      <c r="G352" s="88" t="s">
        <v>952</v>
      </c>
      <c r="H352" s="87" t="s">
        <v>920</v>
      </c>
      <c r="I352" s="87" t="s">
        <v>902</v>
      </c>
      <c r="J352" s="101"/>
      <c r="K352" s="90">
        <v>3.7400000000435845</v>
      </c>
      <c r="L352" s="88" t="s">
        <v>135</v>
      </c>
      <c r="M352" s="89">
        <v>8.5000000000000006E-2</v>
      </c>
      <c r="N352" s="89">
        <v>0.10270000000099212</v>
      </c>
      <c r="O352" s="90">
        <v>7984.6000000000013</v>
      </c>
      <c r="P352" s="102">
        <v>93.369050000000001</v>
      </c>
      <c r="Q352" s="90"/>
      <c r="R352" s="90">
        <v>34.874425402000007</v>
      </c>
      <c r="S352" s="91">
        <v>1.0646133333333335E-5</v>
      </c>
      <c r="T352" s="91">
        <f t="shared" si="8"/>
        <v>8.488859660894057E-4</v>
      </c>
      <c r="U352" s="91">
        <f>R352/'סכום נכסי הקרן'!$C$42</f>
        <v>2.1070535231112753E-4</v>
      </c>
    </row>
    <row r="353" spans="2:21">
      <c r="B353" s="86" t="s">
        <v>1119</v>
      </c>
      <c r="C353" s="87" t="s">
        <v>1120</v>
      </c>
      <c r="D353" s="88" t="s">
        <v>28</v>
      </c>
      <c r="E353" s="88" t="s">
        <v>28</v>
      </c>
      <c r="F353" s="87"/>
      <c r="G353" s="88" t="s">
        <v>952</v>
      </c>
      <c r="H353" s="87" t="s">
        <v>920</v>
      </c>
      <c r="I353" s="87" t="s">
        <v>902</v>
      </c>
      <c r="J353" s="101"/>
      <c r="K353" s="90">
        <v>4.0700000000206398</v>
      </c>
      <c r="L353" s="88" t="s">
        <v>135</v>
      </c>
      <c r="M353" s="89">
        <v>8.5000000000000006E-2</v>
      </c>
      <c r="N353" s="89">
        <v>0.10460000000069183</v>
      </c>
      <c r="O353" s="90">
        <v>7984.6000000000013</v>
      </c>
      <c r="P353" s="102">
        <v>92.106049999999996</v>
      </c>
      <c r="Q353" s="90"/>
      <c r="R353" s="90">
        <v>34.402680246999999</v>
      </c>
      <c r="S353" s="91">
        <v>1.0646133333333335E-5</v>
      </c>
      <c r="T353" s="91">
        <f t="shared" si="8"/>
        <v>8.3740311477260051E-4</v>
      </c>
      <c r="U353" s="91">
        <f>R353/'סכום נכסי הקרן'!$C$42</f>
        <v>2.0785514824497986E-4</v>
      </c>
    </row>
    <row r="354" spans="2:21">
      <c r="B354" s="86" t="s">
        <v>1121</v>
      </c>
      <c r="C354" s="87" t="s">
        <v>1122</v>
      </c>
      <c r="D354" s="88" t="s">
        <v>28</v>
      </c>
      <c r="E354" s="88" t="s">
        <v>28</v>
      </c>
      <c r="F354" s="87"/>
      <c r="G354" s="88" t="s">
        <v>1044</v>
      </c>
      <c r="H354" s="87" t="s">
        <v>1116</v>
      </c>
      <c r="I354" s="87" t="s">
        <v>938</v>
      </c>
      <c r="J354" s="101"/>
      <c r="K354" s="90">
        <v>5.8700000000081101</v>
      </c>
      <c r="L354" s="88" t="s">
        <v>132</v>
      </c>
      <c r="M354" s="89">
        <v>4.1250000000000002E-2</v>
      </c>
      <c r="N354" s="89">
        <v>7.350000000016696E-2</v>
      </c>
      <c r="O354" s="90">
        <v>13195.34996</v>
      </c>
      <c r="P354" s="102">
        <v>83.088040000000007</v>
      </c>
      <c r="Q354" s="90"/>
      <c r="R354" s="90">
        <v>41.925410118000009</v>
      </c>
      <c r="S354" s="91">
        <v>2.6390699919999999E-5</v>
      </c>
      <c r="T354" s="91">
        <f t="shared" si="8"/>
        <v>1.0205155170720588E-3</v>
      </c>
      <c r="U354" s="91">
        <f>R354/'סכום נכסי הקרן'!$C$42</f>
        <v>2.5330620384056819E-4</v>
      </c>
    </row>
    <row r="355" spans="2:21">
      <c r="B355" s="86" t="s">
        <v>1123</v>
      </c>
      <c r="C355" s="87" t="s">
        <v>1124</v>
      </c>
      <c r="D355" s="88" t="s">
        <v>28</v>
      </c>
      <c r="E355" s="88" t="s">
        <v>28</v>
      </c>
      <c r="F355" s="87"/>
      <c r="G355" s="88" t="s">
        <v>959</v>
      </c>
      <c r="H355" s="87" t="s">
        <v>1125</v>
      </c>
      <c r="I355" s="87" t="s">
        <v>938</v>
      </c>
      <c r="J355" s="101"/>
      <c r="K355" s="90">
        <v>3.7500000000286704</v>
      </c>
      <c r="L355" s="88" t="s">
        <v>134</v>
      </c>
      <c r="M355" s="89">
        <v>2.6249999999999999E-2</v>
      </c>
      <c r="N355" s="89">
        <v>0.10710000000050689</v>
      </c>
      <c r="O355" s="90">
        <v>14412.203000000001</v>
      </c>
      <c r="P355" s="102">
        <v>74.637299999999996</v>
      </c>
      <c r="Q355" s="90"/>
      <c r="R355" s="90">
        <v>43.598708949000006</v>
      </c>
      <c r="S355" s="91">
        <v>5.639900993973547E-5</v>
      </c>
      <c r="T355" s="91">
        <f t="shared" si="8"/>
        <v>1.0612456474852828E-3</v>
      </c>
      <c r="U355" s="91">
        <f>R355/'סכום נכסי הקרן'!$C$42</f>
        <v>2.6341599104547602E-4</v>
      </c>
    </row>
    <row r="356" spans="2:21">
      <c r="B356" s="86" t="s">
        <v>1126</v>
      </c>
      <c r="C356" s="87" t="s">
        <v>1127</v>
      </c>
      <c r="D356" s="88" t="s">
        <v>28</v>
      </c>
      <c r="E356" s="88" t="s">
        <v>28</v>
      </c>
      <c r="F356" s="87"/>
      <c r="G356" s="88" t="s">
        <v>1044</v>
      </c>
      <c r="H356" s="87" t="s">
        <v>1125</v>
      </c>
      <c r="I356" s="87" t="s">
        <v>938</v>
      </c>
      <c r="J356" s="101"/>
      <c r="K356" s="90">
        <v>5.4899999999843931</v>
      </c>
      <c r="L356" s="88" t="s">
        <v>132</v>
      </c>
      <c r="M356" s="89">
        <v>4.7500000000000001E-2</v>
      </c>
      <c r="N356" s="89">
        <v>7.9799999999687884E-2</v>
      </c>
      <c r="O356" s="90">
        <v>1596.9200000000003</v>
      </c>
      <c r="P356" s="102">
        <v>83.946640000000002</v>
      </c>
      <c r="Q356" s="90"/>
      <c r="R356" s="90">
        <v>5.1263039920000013</v>
      </c>
      <c r="S356" s="91">
        <v>5.2358032786885257E-7</v>
      </c>
      <c r="T356" s="91">
        <f t="shared" si="8"/>
        <v>1.2478047929263765E-4</v>
      </c>
      <c r="U356" s="91">
        <f>R356/'סכום נכסי הקרן'!$C$42</f>
        <v>3.0972257642597748E-5</v>
      </c>
    </row>
    <row r="357" spans="2:21">
      <c r="B357" s="86" t="s">
        <v>1128</v>
      </c>
      <c r="C357" s="87" t="s">
        <v>1129</v>
      </c>
      <c r="D357" s="88" t="s">
        <v>28</v>
      </c>
      <c r="E357" s="88" t="s">
        <v>28</v>
      </c>
      <c r="F357" s="87"/>
      <c r="G357" s="88" t="s">
        <v>1044</v>
      </c>
      <c r="H357" s="87" t="s">
        <v>1125</v>
      </c>
      <c r="I357" s="87" t="s">
        <v>938</v>
      </c>
      <c r="J357" s="101"/>
      <c r="K357" s="90">
        <v>5.7700000000190608</v>
      </c>
      <c r="L357" s="88" t="s">
        <v>132</v>
      </c>
      <c r="M357" s="89">
        <v>7.3749999999999996E-2</v>
      </c>
      <c r="N357" s="89">
        <v>7.9800000000232338E-2</v>
      </c>
      <c r="O357" s="90">
        <v>23953.800000000003</v>
      </c>
      <c r="P357" s="102">
        <v>96.795100000000005</v>
      </c>
      <c r="Q357" s="90"/>
      <c r="R357" s="90">
        <v>88.663661703000017</v>
      </c>
      <c r="S357" s="91">
        <v>2.1776181818181821E-5</v>
      </c>
      <c r="T357" s="91">
        <f t="shared" si="8"/>
        <v>2.1581814540078139E-3</v>
      </c>
      <c r="U357" s="91">
        <f>R357/'סכום נכסי הקרן'!$C$42</f>
        <v>5.3569077801218366E-4</v>
      </c>
    </row>
    <row r="358" spans="2:21">
      <c r="B358" s="86" t="s">
        <v>1130</v>
      </c>
      <c r="C358" s="87" t="s">
        <v>1131</v>
      </c>
      <c r="D358" s="88" t="s">
        <v>28</v>
      </c>
      <c r="E358" s="88" t="s">
        <v>28</v>
      </c>
      <c r="F358" s="87"/>
      <c r="G358" s="88" t="s">
        <v>998</v>
      </c>
      <c r="H358" s="87" t="s">
        <v>1132</v>
      </c>
      <c r="I358" s="87" t="s">
        <v>902</v>
      </c>
      <c r="J358" s="101"/>
      <c r="K358" s="90">
        <v>2.1699999999911483</v>
      </c>
      <c r="L358" s="88" t="s">
        <v>135</v>
      </c>
      <c r="M358" s="89">
        <v>0.06</v>
      </c>
      <c r="N358" s="89">
        <v>9.5199999999408258E-2</v>
      </c>
      <c r="O358" s="90">
        <v>18923.502000000004</v>
      </c>
      <c r="P358" s="102">
        <v>93.164330000000007</v>
      </c>
      <c r="Q358" s="90"/>
      <c r="R358" s="90">
        <v>82.471164069000025</v>
      </c>
      <c r="S358" s="91">
        <v>1.5138801600000004E-5</v>
      </c>
      <c r="T358" s="91">
        <f t="shared" si="8"/>
        <v>2.0074485236168524E-3</v>
      </c>
      <c r="U358" s="91">
        <f>R358/'סכום נכסי הקרן'!$C$42</f>
        <v>4.9827675955546775E-4</v>
      </c>
    </row>
    <row r="359" spans="2:21">
      <c r="B359" s="86" t="s">
        <v>1133</v>
      </c>
      <c r="C359" s="87" t="s">
        <v>1134</v>
      </c>
      <c r="D359" s="88" t="s">
        <v>28</v>
      </c>
      <c r="E359" s="88" t="s">
        <v>28</v>
      </c>
      <c r="F359" s="87"/>
      <c r="G359" s="88" t="s">
        <v>998</v>
      </c>
      <c r="H359" s="87" t="s">
        <v>1132</v>
      </c>
      <c r="I359" s="87" t="s">
        <v>902</v>
      </c>
      <c r="J359" s="101"/>
      <c r="K359" s="90">
        <v>2.1599999999837363</v>
      </c>
      <c r="L359" s="88" t="s">
        <v>134</v>
      </c>
      <c r="M359" s="89">
        <v>0.05</v>
      </c>
      <c r="N359" s="89">
        <v>7.0099999998914753E-2</v>
      </c>
      <c r="O359" s="90">
        <v>7984.6000000000013</v>
      </c>
      <c r="P359" s="102">
        <v>98.800359999999998</v>
      </c>
      <c r="Q359" s="90"/>
      <c r="R359" s="90">
        <v>31.974148947000007</v>
      </c>
      <c r="S359" s="91">
        <v>7.9846000000000014E-6</v>
      </c>
      <c r="T359" s="91">
        <f t="shared" si="8"/>
        <v>7.7828970673747848E-4</v>
      </c>
      <c r="U359" s="91">
        <f>R359/'סכום נכסי הקרן'!$C$42</f>
        <v>1.9318237479375755E-4</v>
      </c>
    </row>
    <row r="360" spans="2:21">
      <c r="B360" s="86" t="s">
        <v>1135</v>
      </c>
      <c r="C360" s="87" t="s">
        <v>1136</v>
      </c>
      <c r="D360" s="88" t="s">
        <v>28</v>
      </c>
      <c r="E360" s="88" t="s">
        <v>28</v>
      </c>
      <c r="F360" s="87"/>
      <c r="G360" s="88" t="s">
        <v>1052</v>
      </c>
      <c r="H360" s="87" t="s">
        <v>1125</v>
      </c>
      <c r="I360" s="87" t="s">
        <v>938</v>
      </c>
      <c r="J360" s="101"/>
      <c r="K360" s="90">
        <v>6.0400000000042731</v>
      </c>
      <c r="L360" s="88" t="s">
        <v>132</v>
      </c>
      <c r="M360" s="89">
        <v>5.1249999999999997E-2</v>
      </c>
      <c r="N360" s="89">
        <v>8.8000000000053424E-2</v>
      </c>
      <c r="O360" s="90">
        <v>23953.800000000003</v>
      </c>
      <c r="P360" s="102">
        <v>81.72842</v>
      </c>
      <c r="Q360" s="90"/>
      <c r="R360" s="90">
        <v>74.86268306700002</v>
      </c>
      <c r="S360" s="91">
        <v>1.1976900000000002E-5</v>
      </c>
      <c r="T360" s="91">
        <f t="shared" si="8"/>
        <v>1.8222488344060515E-3</v>
      </c>
      <c r="U360" s="91">
        <f>R360/'סכום נכסי הקרן'!$C$42</f>
        <v>4.5230761019746872E-4</v>
      </c>
    </row>
    <row r="361" spans="2:21">
      <c r="B361" s="86" t="s">
        <v>1137</v>
      </c>
      <c r="C361" s="87" t="s">
        <v>1138</v>
      </c>
      <c r="D361" s="88" t="s">
        <v>28</v>
      </c>
      <c r="E361" s="88" t="s">
        <v>28</v>
      </c>
      <c r="F361" s="87"/>
      <c r="G361" s="88" t="s">
        <v>959</v>
      </c>
      <c r="H361" s="87" t="s">
        <v>1139</v>
      </c>
      <c r="I361" s="87" t="s">
        <v>938</v>
      </c>
      <c r="J361" s="101"/>
      <c r="K361" s="90">
        <v>2.6599999999749526</v>
      </c>
      <c r="L361" s="88" t="s">
        <v>134</v>
      </c>
      <c r="M361" s="89">
        <v>3.6249999999999998E-2</v>
      </c>
      <c r="N361" s="89">
        <v>0.46459999999771445</v>
      </c>
      <c r="O361" s="90">
        <v>24752.26</v>
      </c>
      <c r="P361" s="102">
        <v>38.2044</v>
      </c>
      <c r="Q361" s="90"/>
      <c r="R361" s="90">
        <v>38.327944556000013</v>
      </c>
      <c r="S361" s="91">
        <v>7.0720742857142852E-5</v>
      </c>
      <c r="T361" s="91">
        <f t="shared" si="8"/>
        <v>9.3294882618411099E-4</v>
      </c>
      <c r="U361" s="91">
        <f>R361/'סכום נכסי הקרן'!$C$42</f>
        <v>2.3157092820718422E-4</v>
      </c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5" t="s">
        <v>222</v>
      </c>
      <c r="C365" s="105"/>
      <c r="D365" s="105"/>
      <c r="E365" s="105"/>
      <c r="F365" s="105"/>
      <c r="G365" s="105"/>
      <c r="H365" s="105"/>
      <c r="I365" s="105"/>
      <c r="J365" s="105"/>
      <c r="K365" s="105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5" t="s">
        <v>112</v>
      </c>
      <c r="C366" s="105"/>
      <c r="D366" s="105"/>
      <c r="E366" s="105"/>
      <c r="F366" s="105"/>
      <c r="G366" s="105"/>
      <c r="H366" s="105"/>
      <c r="I366" s="105"/>
      <c r="J366" s="105"/>
      <c r="K366" s="105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5" t="s">
        <v>205</v>
      </c>
      <c r="C367" s="105"/>
      <c r="D367" s="105"/>
      <c r="E367" s="105"/>
      <c r="F367" s="105"/>
      <c r="G367" s="105"/>
      <c r="H367" s="105"/>
      <c r="I367" s="105"/>
      <c r="J367" s="105"/>
      <c r="K367" s="105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5" t="s">
        <v>213</v>
      </c>
      <c r="C368" s="105"/>
      <c r="D368" s="105"/>
      <c r="E368" s="105"/>
      <c r="F368" s="105"/>
      <c r="G368" s="105"/>
      <c r="H368" s="105"/>
      <c r="I368" s="105"/>
      <c r="J368" s="105"/>
      <c r="K368" s="105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158" t="s">
        <v>218</v>
      </c>
      <c r="C369" s="158"/>
      <c r="D369" s="158"/>
      <c r="E369" s="158"/>
      <c r="F369" s="158"/>
      <c r="G369" s="158"/>
      <c r="H369" s="158"/>
      <c r="I369" s="158"/>
      <c r="J369" s="158"/>
      <c r="K369" s="158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B734" s="1"/>
      <c r="C734" s="1"/>
      <c r="D734" s="1"/>
      <c r="E734" s="1"/>
      <c r="F734" s="1"/>
    </row>
    <row r="735" spans="2:21">
      <c r="B735" s="1"/>
      <c r="C735" s="1"/>
      <c r="D735" s="1"/>
      <c r="E735" s="1"/>
      <c r="F735" s="1"/>
    </row>
    <row r="736" spans="2:21">
      <c r="B736" s="1"/>
      <c r="C736" s="1"/>
      <c r="D736" s="1"/>
      <c r="E736" s="1"/>
      <c r="F736" s="1"/>
    </row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pans="3:6" s="1" customFormat="1"/>
    <row r="818" spans="3:6" s="1" customFormat="1"/>
    <row r="819" spans="3:6" s="1" customFormat="1"/>
    <row r="820" spans="3:6" s="1" customFormat="1"/>
    <row r="821" spans="3:6" s="1" customFormat="1"/>
    <row r="822" spans="3:6" s="1" customFormat="1"/>
    <row r="823" spans="3:6" s="1" customFormat="1"/>
    <row r="824" spans="3:6" s="1" customFormat="1"/>
    <row r="825" spans="3:6" s="1" customFormat="1"/>
    <row r="826" spans="3:6" s="1" customFormat="1"/>
    <row r="827" spans="3:6" s="1" customFormat="1"/>
    <row r="828" spans="3:6" s="1" customFormat="1"/>
    <row r="829" spans="3:6" s="1" customFormat="1"/>
    <row r="830" spans="3:6" s="1" customFormat="1">
      <c r="C830" s="2"/>
      <c r="D830" s="2"/>
      <c r="E830" s="2"/>
      <c r="F830" s="2"/>
    </row>
  </sheetData>
  <sheetProtection sheet="1" objects="1" scenarios="1"/>
  <mergeCells count="3">
    <mergeCell ref="B6:U6"/>
    <mergeCell ref="B7:U7"/>
    <mergeCell ref="B369:K369"/>
  </mergeCells>
  <phoneticPr fontId="4" type="noConversion"/>
  <conditionalFormatting sqref="B12:B361">
    <cfRule type="cellIs" dxfId="8" priority="4" operator="equal">
      <formula>"NR3"</formula>
    </cfRule>
  </conditionalFormatting>
  <conditionalFormatting sqref="B12:B361">
    <cfRule type="containsText" dxfId="7" priority="3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39.1406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34.5703125" style="2" customWidth="1"/>
    <col min="8" max="8" width="12.28515625" style="1" bestFit="1" customWidth="1"/>
    <col min="9" max="9" width="10.140625" style="1" bestFit="1" customWidth="1"/>
    <col min="10" max="10" width="13.14062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12152</v>
      </c>
    </row>
    <row r="6" spans="2:15" ht="26.25" customHeight="1">
      <c r="B6" s="149" t="s">
        <v>173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2:15" s="3" customFormat="1" ht="63">
      <c r="B8" s="21" t="s">
        <v>115</v>
      </c>
      <c r="C8" s="29" t="s">
        <v>46</v>
      </c>
      <c r="D8" s="29" t="s">
        <v>119</v>
      </c>
      <c r="E8" s="29" t="s">
        <v>189</v>
      </c>
      <c r="F8" s="29" t="s">
        <v>117</v>
      </c>
      <c r="G8" s="29" t="s">
        <v>67</v>
      </c>
      <c r="H8" s="29" t="s">
        <v>103</v>
      </c>
      <c r="I8" s="12" t="s">
        <v>207</v>
      </c>
      <c r="J8" s="12" t="s">
        <v>206</v>
      </c>
      <c r="K8" s="29" t="s">
        <v>221</v>
      </c>
      <c r="L8" s="12" t="s">
        <v>63</v>
      </c>
      <c r="M8" s="12" t="s">
        <v>60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77"/>
      <c r="J11" s="98"/>
      <c r="K11" s="77">
        <v>3.5179450840000004</v>
      </c>
      <c r="L11" s="77">
        <f>L12+L188</f>
        <v>12384.360601320002</v>
      </c>
      <c r="M11" s="78"/>
      <c r="N11" s="78">
        <f>IFERROR(L11/$L$11,0)</f>
        <v>1</v>
      </c>
      <c r="O11" s="78">
        <f>L11/'סכום נכסי הקרן'!$C$42</f>
        <v>7.4824202365195949E-2</v>
      </c>
    </row>
    <row r="12" spans="2:15">
      <c r="B12" s="79" t="s">
        <v>199</v>
      </c>
      <c r="C12" s="80"/>
      <c r="D12" s="81"/>
      <c r="E12" s="81"/>
      <c r="F12" s="80"/>
      <c r="G12" s="81"/>
      <c r="H12" s="81"/>
      <c r="I12" s="83"/>
      <c r="J12" s="100"/>
      <c r="K12" s="83">
        <v>3.1176688810000006</v>
      </c>
      <c r="L12" s="83">
        <f>L13+L49+L118</f>
        <v>8914.7395108120018</v>
      </c>
      <c r="M12" s="84"/>
      <c r="N12" s="84">
        <f t="shared" ref="N12:N75" si="0">IFERROR(L12/$L$11,0)</f>
        <v>0.7198384961321147</v>
      </c>
      <c r="O12" s="84">
        <f>L12/'סכום נכסי הקרן'!$C$42</f>
        <v>5.3861341304847661E-2</v>
      </c>
    </row>
    <row r="13" spans="2:15">
      <c r="B13" s="85" t="s">
        <v>1140</v>
      </c>
      <c r="C13" s="80"/>
      <c r="D13" s="81"/>
      <c r="E13" s="81"/>
      <c r="F13" s="80"/>
      <c r="G13" s="81"/>
      <c r="H13" s="81"/>
      <c r="I13" s="83"/>
      <c r="J13" s="100"/>
      <c r="K13" s="83">
        <v>2.4604671770000004</v>
      </c>
      <c r="L13" s="83">
        <f>SUM(L14:L47)</f>
        <v>5467.8689383280007</v>
      </c>
      <c r="M13" s="84"/>
      <c r="N13" s="84">
        <f t="shared" si="0"/>
        <v>0.44151402840653731</v>
      </c>
      <c r="O13" s="84">
        <f>L13/'סכום נכסי הקרן'!$C$42</f>
        <v>3.3035935008563617E-2</v>
      </c>
    </row>
    <row r="14" spans="2:15">
      <c r="B14" s="86" t="s">
        <v>1141</v>
      </c>
      <c r="C14" s="87" t="s">
        <v>1142</v>
      </c>
      <c r="D14" s="88" t="s">
        <v>120</v>
      </c>
      <c r="E14" s="88" t="s">
        <v>28</v>
      </c>
      <c r="F14" s="87" t="s">
        <v>652</v>
      </c>
      <c r="G14" s="88" t="s">
        <v>341</v>
      </c>
      <c r="H14" s="88" t="s">
        <v>133</v>
      </c>
      <c r="I14" s="90">
        <v>4800.9410500000013</v>
      </c>
      <c r="J14" s="102">
        <v>2464</v>
      </c>
      <c r="K14" s="90"/>
      <c r="L14" s="90">
        <v>118.29518747400002</v>
      </c>
      <c r="M14" s="91">
        <v>2.1390968385217501E-5</v>
      </c>
      <c r="N14" s="91">
        <f t="shared" si="0"/>
        <v>9.5519818327472941E-3</v>
      </c>
      <c r="O14" s="91">
        <f>L14/'סכום נכסי הקרן'!$C$42</f>
        <v>7.1471942164215874E-4</v>
      </c>
    </row>
    <row r="15" spans="2:15">
      <c r="B15" s="86" t="s">
        <v>1143</v>
      </c>
      <c r="C15" s="87" t="s">
        <v>1144</v>
      </c>
      <c r="D15" s="88" t="s">
        <v>120</v>
      </c>
      <c r="E15" s="88" t="s">
        <v>28</v>
      </c>
      <c r="F15" s="87" t="s">
        <v>1145</v>
      </c>
      <c r="G15" s="88" t="s">
        <v>691</v>
      </c>
      <c r="H15" s="88" t="s">
        <v>133</v>
      </c>
      <c r="I15" s="90">
        <v>578.86920099999998</v>
      </c>
      <c r="J15" s="102">
        <v>26940</v>
      </c>
      <c r="K15" s="90"/>
      <c r="L15" s="90">
        <v>155.94736288800004</v>
      </c>
      <c r="M15" s="91">
        <v>1.0319274942608123E-5</v>
      </c>
      <c r="N15" s="91">
        <f t="shared" si="0"/>
        <v>1.2592282145868572E-2</v>
      </c>
      <c r="O15" s="91">
        <f>L15/'סכום נכסי הקרן'!$C$42</f>
        <v>9.4220746752211382E-4</v>
      </c>
    </row>
    <row r="16" spans="2:15">
      <c r="B16" s="86" t="s">
        <v>1146</v>
      </c>
      <c r="C16" s="87" t="s">
        <v>1147</v>
      </c>
      <c r="D16" s="88" t="s">
        <v>120</v>
      </c>
      <c r="E16" s="88" t="s">
        <v>28</v>
      </c>
      <c r="F16" s="87" t="s">
        <v>705</v>
      </c>
      <c r="G16" s="88" t="s">
        <v>481</v>
      </c>
      <c r="H16" s="88" t="s">
        <v>133</v>
      </c>
      <c r="I16" s="90">
        <v>18510.761596000004</v>
      </c>
      <c r="J16" s="102">
        <v>2107</v>
      </c>
      <c r="K16" s="90"/>
      <c r="L16" s="90">
        <v>390.02174682400005</v>
      </c>
      <c r="M16" s="91">
        <v>1.4355990562864028E-5</v>
      </c>
      <c r="N16" s="91">
        <f t="shared" si="0"/>
        <v>3.1493087078103096E-2</v>
      </c>
      <c r="O16" s="91">
        <f>L16/'סכום נכסי הקרן'!$C$42</f>
        <v>2.3564451206367232E-3</v>
      </c>
    </row>
    <row r="17" spans="2:15">
      <c r="B17" s="86" t="s">
        <v>1148</v>
      </c>
      <c r="C17" s="87" t="s">
        <v>1149</v>
      </c>
      <c r="D17" s="88" t="s">
        <v>120</v>
      </c>
      <c r="E17" s="88" t="s">
        <v>28</v>
      </c>
      <c r="F17" s="87" t="s">
        <v>892</v>
      </c>
      <c r="G17" s="88" t="s">
        <v>702</v>
      </c>
      <c r="H17" s="88" t="s">
        <v>133</v>
      </c>
      <c r="I17" s="90">
        <v>451.26984100000004</v>
      </c>
      <c r="J17" s="102">
        <v>75810</v>
      </c>
      <c r="K17" s="90"/>
      <c r="L17" s="90">
        <v>342.10766615500006</v>
      </c>
      <c r="M17" s="91">
        <v>1.0163114612528953E-5</v>
      </c>
      <c r="N17" s="91">
        <f t="shared" si="0"/>
        <v>2.7624168672748119E-2</v>
      </c>
      <c r="O17" s="91">
        <f>L17/'סכום נכסי הקרן'!$C$42</f>
        <v>2.0669563869400113E-3</v>
      </c>
    </row>
    <row r="18" spans="2:15">
      <c r="B18" s="86" t="s">
        <v>1150</v>
      </c>
      <c r="C18" s="87" t="s">
        <v>1151</v>
      </c>
      <c r="D18" s="88" t="s">
        <v>120</v>
      </c>
      <c r="E18" s="88" t="s">
        <v>28</v>
      </c>
      <c r="F18" s="87" t="s">
        <v>1152</v>
      </c>
      <c r="G18" s="88" t="s">
        <v>330</v>
      </c>
      <c r="H18" s="88" t="s">
        <v>133</v>
      </c>
      <c r="I18" s="90">
        <v>938.65949000000012</v>
      </c>
      <c r="J18" s="102">
        <v>2610</v>
      </c>
      <c r="K18" s="90"/>
      <c r="L18" s="90">
        <v>24.499012697000001</v>
      </c>
      <c r="M18" s="91">
        <v>5.2228277033073709E-6</v>
      </c>
      <c r="N18" s="91">
        <f t="shared" si="0"/>
        <v>1.9782218465431911E-3</v>
      </c>
      <c r="O18" s="91">
        <f>L18/'סכום נכסי הקרן'!$C$42</f>
        <v>1.4801887176899933E-4</v>
      </c>
    </row>
    <row r="19" spans="2:15">
      <c r="B19" s="86" t="s">
        <v>1153</v>
      </c>
      <c r="C19" s="87" t="s">
        <v>1154</v>
      </c>
      <c r="D19" s="88" t="s">
        <v>120</v>
      </c>
      <c r="E19" s="88" t="s">
        <v>28</v>
      </c>
      <c r="F19" s="87" t="s">
        <v>787</v>
      </c>
      <c r="G19" s="88" t="s">
        <v>572</v>
      </c>
      <c r="H19" s="88" t="s">
        <v>133</v>
      </c>
      <c r="I19" s="90">
        <v>113.17011700000003</v>
      </c>
      <c r="J19" s="102">
        <v>146100</v>
      </c>
      <c r="K19" s="90">
        <v>1.3447209350000002</v>
      </c>
      <c r="L19" s="90">
        <v>166.68626156600004</v>
      </c>
      <c r="M19" s="91">
        <v>2.9456150282692344E-5</v>
      </c>
      <c r="N19" s="91">
        <f t="shared" si="0"/>
        <v>1.3459416027359021E-2</v>
      </c>
      <c r="O19" s="91">
        <f>L19/'סכום נכסי הקרן'!$C$42</f>
        <v>1.0070900685484731E-3</v>
      </c>
    </row>
    <row r="20" spans="2:15">
      <c r="B20" s="86" t="s">
        <v>1155</v>
      </c>
      <c r="C20" s="87" t="s">
        <v>1156</v>
      </c>
      <c r="D20" s="88" t="s">
        <v>120</v>
      </c>
      <c r="E20" s="88" t="s">
        <v>28</v>
      </c>
      <c r="F20" s="87" t="s">
        <v>374</v>
      </c>
      <c r="G20" s="88" t="s">
        <v>330</v>
      </c>
      <c r="H20" s="88" t="s">
        <v>133</v>
      </c>
      <c r="I20" s="90">
        <v>5049.190606000001</v>
      </c>
      <c r="J20" s="102">
        <v>1845</v>
      </c>
      <c r="K20" s="90"/>
      <c r="L20" s="90">
        <v>93.157566676999991</v>
      </c>
      <c r="M20" s="91">
        <v>1.0739895261024951E-5</v>
      </c>
      <c r="N20" s="91">
        <f t="shared" si="0"/>
        <v>7.5221942961730846E-3</v>
      </c>
      <c r="O20" s="91">
        <f>L20/'סכום נכסי הקרן'!$C$42</f>
        <v>5.6284218824717753E-4</v>
      </c>
    </row>
    <row r="21" spans="2:15">
      <c r="B21" s="86" t="s">
        <v>1157</v>
      </c>
      <c r="C21" s="87" t="s">
        <v>1158</v>
      </c>
      <c r="D21" s="88" t="s">
        <v>120</v>
      </c>
      <c r="E21" s="88" t="s">
        <v>28</v>
      </c>
      <c r="F21" s="87" t="s">
        <v>840</v>
      </c>
      <c r="G21" s="88" t="s">
        <v>691</v>
      </c>
      <c r="H21" s="88" t="s">
        <v>133</v>
      </c>
      <c r="I21" s="90">
        <v>1815.3331660000001</v>
      </c>
      <c r="J21" s="102">
        <v>6008</v>
      </c>
      <c r="K21" s="90"/>
      <c r="L21" s="90">
        <v>109.06521660099999</v>
      </c>
      <c r="M21" s="91">
        <v>1.5402807894239005E-5</v>
      </c>
      <c r="N21" s="91">
        <f t="shared" si="0"/>
        <v>8.8066893489337789E-3</v>
      </c>
      <c r="O21" s="91">
        <f>L21/'סכום נכסי הקרן'!$C$42</f>
        <v>6.5895350601203673E-4</v>
      </c>
    </row>
    <row r="22" spans="2:15">
      <c r="B22" s="86" t="s">
        <v>1159</v>
      </c>
      <c r="C22" s="87" t="s">
        <v>1160</v>
      </c>
      <c r="D22" s="88" t="s">
        <v>120</v>
      </c>
      <c r="E22" s="88" t="s">
        <v>28</v>
      </c>
      <c r="F22" s="87" t="s">
        <v>1161</v>
      </c>
      <c r="G22" s="88" t="s">
        <v>127</v>
      </c>
      <c r="H22" s="88" t="s">
        <v>133</v>
      </c>
      <c r="I22" s="90">
        <v>945.6415310000001</v>
      </c>
      <c r="J22" s="102">
        <v>5439</v>
      </c>
      <c r="K22" s="90"/>
      <c r="L22" s="90">
        <v>51.433442865000004</v>
      </c>
      <c r="M22" s="91">
        <v>5.3399102315584029E-6</v>
      </c>
      <c r="N22" s="91">
        <f t="shared" si="0"/>
        <v>4.1530963544066943E-3</v>
      </c>
      <c r="O22" s="91">
        <f>L22/'סכום נכסי הקרן'!$C$42</f>
        <v>3.1075212206428405E-4</v>
      </c>
    </row>
    <row r="23" spans="2:15">
      <c r="B23" s="86" t="s">
        <v>1162</v>
      </c>
      <c r="C23" s="87" t="s">
        <v>1163</v>
      </c>
      <c r="D23" s="88" t="s">
        <v>120</v>
      </c>
      <c r="E23" s="88" t="s">
        <v>28</v>
      </c>
      <c r="F23" s="87" t="s">
        <v>845</v>
      </c>
      <c r="G23" s="88" t="s">
        <v>691</v>
      </c>
      <c r="H23" s="88" t="s">
        <v>133</v>
      </c>
      <c r="I23" s="90">
        <v>9983.7411060000013</v>
      </c>
      <c r="J23" s="102">
        <v>1124</v>
      </c>
      <c r="K23" s="90"/>
      <c r="L23" s="90">
        <v>112.21725003500002</v>
      </c>
      <c r="M23" s="91">
        <v>1.8222175374588213E-5</v>
      </c>
      <c r="N23" s="91">
        <f t="shared" si="0"/>
        <v>9.0612066014162419E-3</v>
      </c>
      <c r="O23" s="91">
        <f>L23/'סכום נכסי הקרן'!$C$42</f>
        <v>6.7799755641721824E-4</v>
      </c>
    </row>
    <row r="24" spans="2:15">
      <c r="B24" s="86" t="s">
        <v>1164</v>
      </c>
      <c r="C24" s="87" t="s">
        <v>1165</v>
      </c>
      <c r="D24" s="88" t="s">
        <v>120</v>
      </c>
      <c r="E24" s="88" t="s">
        <v>28</v>
      </c>
      <c r="F24" s="87" t="s">
        <v>382</v>
      </c>
      <c r="G24" s="88" t="s">
        <v>330</v>
      </c>
      <c r="H24" s="88" t="s">
        <v>133</v>
      </c>
      <c r="I24" s="90">
        <v>1315.3262410000002</v>
      </c>
      <c r="J24" s="102">
        <v>5860</v>
      </c>
      <c r="K24" s="90"/>
      <c r="L24" s="90">
        <v>77.078117739000007</v>
      </c>
      <c r="M24" s="91">
        <v>1.0587508816040212E-5</v>
      </c>
      <c r="N24" s="91">
        <f t="shared" si="0"/>
        <v>6.2238269879499909E-3</v>
      </c>
      <c r="O24" s="91">
        <f>L24/'סכום נכסי הקרן'!$C$42</f>
        <v>4.6569289003233806E-4</v>
      </c>
    </row>
    <row r="25" spans="2:15">
      <c r="B25" s="86" t="s">
        <v>1166</v>
      </c>
      <c r="C25" s="87" t="s">
        <v>1167</v>
      </c>
      <c r="D25" s="88" t="s">
        <v>120</v>
      </c>
      <c r="E25" s="88" t="s">
        <v>28</v>
      </c>
      <c r="F25" s="87" t="s">
        <v>636</v>
      </c>
      <c r="G25" s="88" t="s">
        <v>637</v>
      </c>
      <c r="H25" s="88" t="s">
        <v>133</v>
      </c>
      <c r="I25" s="90">
        <v>292.17229300000008</v>
      </c>
      <c r="J25" s="102">
        <v>5193</v>
      </c>
      <c r="K25" s="90"/>
      <c r="L25" s="90">
        <v>15.172507195000001</v>
      </c>
      <c r="M25" s="91">
        <v>2.8862689546300799E-6</v>
      </c>
      <c r="N25" s="91">
        <f t="shared" si="0"/>
        <v>1.225134480772695E-3</v>
      </c>
      <c r="O25" s="91">
        <f>L25/'סכום נכסי הקרן'!$C$42</f>
        <v>9.1669710313915386E-5</v>
      </c>
    </row>
    <row r="26" spans="2:15">
      <c r="B26" s="86" t="s">
        <v>1168</v>
      </c>
      <c r="C26" s="87" t="s">
        <v>1169</v>
      </c>
      <c r="D26" s="88" t="s">
        <v>120</v>
      </c>
      <c r="E26" s="88" t="s">
        <v>28</v>
      </c>
      <c r="F26" s="87" t="s">
        <v>485</v>
      </c>
      <c r="G26" s="88" t="s">
        <v>156</v>
      </c>
      <c r="H26" s="88" t="s">
        <v>133</v>
      </c>
      <c r="I26" s="90">
        <v>29902.919265000004</v>
      </c>
      <c r="J26" s="102">
        <v>537</v>
      </c>
      <c r="K26" s="90"/>
      <c r="L26" s="90">
        <v>160.57867645300001</v>
      </c>
      <c r="M26" s="91">
        <v>1.0807706575558284E-5</v>
      </c>
      <c r="N26" s="91">
        <f t="shared" si="0"/>
        <v>1.2966246835212835E-2</v>
      </c>
      <c r="O26" s="91">
        <f>L26/'סכום נכסי הקרן'!$C$42</f>
        <v>9.7018907711504665E-4</v>
      </c>
    </row>
    <row r="27" spans="2:15">
      <c r="B27" s="86" t="s">
        <v>1170</v>
      </c>
      <c r="C27" s="87" t="s">
        <v>1171</v>
      </c>
      <c r="D27" s="88" t="s">
        <v>120</v>
      </c>
      <c r="E27" s="88" t="s">
        <v>28</v>
      </c>
      <c r="F27" s="87" t="s">
        <v>390</v>
      </c>
      <c r="G27" s="88" t="s">
        <v>330</v>
      </c>
      <c r="H27" s="88" t="s">
        <v>133</v>
      </c>
      <c r="I27" s="90">
        <v>357.03864500000003</v>
      </c>
      <c r="J27" s="102">
        <v>31500</v>
      </c>
      <c r="K27" s="90"/>
      <c r="L27" s="90">
        <v>112.46717324900001</v>
      </c>
      <c r="M27" s="91">
        <v>1.4538379651859377E-5</v>
      </c>
      <c r="N27" s="91">
        <f t="shared" si="0"/>
        <v>9.0813871518738362E-3</v>
      </c>
      <c r="O27" s="91">
        <f>L27/'סכום נכסי הקרן'!$C$42</f>
        <v>6.7950755000849837E-4</v>
      </c>
    </row>
    <row r="28" spans="2:15">
      <c r="B28" s="86" t="s">
        <v>1172</v>
      </c>
      <c r="C28" s="87" t="s">
        <v>1173</v>
      </c>
      <c r="D28" s="88" t="s">
        <v>120</v>
      </c>
      <c r="E28" s="88" t="s">
        <v>28</v>
      </c>
      <c r="F28" s="87" t="s">
        <v>1174</v>
      </c>
      <c r="G28" s="88" t="s">
        <v>313</v>
      </c>
      <c r="H28" s="88" t="s">
        <v>133</v>
      </c>
      <c r="I28" s="90">
        <v>488.79098700000003</v>
      </c>
      <c r="J28" s="102">
        <v>16360</v>
      </c>
      <c r="K28" s="90"/>
      <c r="L28" s="90">
        <v>79.966205402000028</v>
      </c>
      <c r="M28" s="91">
        <v>4.8718308793657416E-6</v>
      </c>
      <c r="N28" s="91">
        <f t="shared" si="0"/>
        <v>6.4570314105256857E-3</v>
      </c>
      <c r="O28" s="91">
        <f>L28/'סכום נכסי הקרן'!$C$42</f>
        <v>4.8314222493960052E-4</v>
      </c>
    </row>
    <row r="29" spans="2:15">
      <c r="B29" s="86" t="s">
        <v>1175</v>
      </c>
      <c r="C29" s="87" t="s">
        <v>1176</v>
      </c>
      <c r="D29" s="88" t="s">
        <v>120</v>
      </c>
      <c r="E29" s="88" t="s">
        <v>28</v>
      </c>
      <c r="F29" s="87" t="s">
        <v>1177</v>
      </c>
      <c r="G29" s="88" t="s">
        <v>313</v>
      </c>
      <c r="H29" s="88" t="s">
        <v>133</v>
      </c>
      <c r="I29" s="90">
        <v>13170.305672000002</v>
      </c>
      <c r="J29" s="102">
        <v>2059</v>
      </c>
      <c r="K29" s="90"/>
      <c r="L29" s="90">
        <v>271.17659378200005</v>
      </c>
      <c r="M29" s="91">
        <v>1.0646875858392025E-5</v>
      </c>
      <c r="N29" s="91">
        <f t="shared" si="0"/>
        <v>2.1896697174103308E-2</v>
      </c>
      <c r="O29" s="91">
        <f>L29/'סכום נכסי הקרן'!$C$42</f>
        <v>1.6384029004845202E-3</v>
      </c>
    </row>
    <row r="30" spans="2:15">
      <c r="B30" s="86" t="s">
        <v>1178</v>
      </c>
      <c r="C30" s="87" t="s">
        <v>1179</v>
      </c>
      <c r="D30" s="88" t="s">
        <v>120</v>
      </c>
      <c r="E30" s="88" t="s">
        <v>28</v>
      </c>
      <c r="F30" s="87" t="s">
        <v>1180</v>
      </c>
      <c r="G30" s="88" t="s">
        <v>127</v>
      </c>
      <c r="H30" s="88" t="s">
        <v>133</v>
      </c>
      <c r="I30" s="90">
        <v>50.575266000000013</v>
      </c>
      <c r="J30" s="102">
        <v>56570</v>
      </c>
      <c r="K30" s="90"/>
      <c r="L30" s="90">
        <v>28.610427895000004</v>
      </c>
      <c r="M30" s="91">
        <v>2.7327552836593177E-6</v>
      </c>
      <c r="N30" s="91">
        <f t="shared" si="0"/>
        <v>2.3102063009979319E-3</v>
      </c>
      <c r="O30" s="91">
        <f>L30/'סכום נכסי הקרן'!$C$42</f>
        <v>1.7285934377122002E-4</v>
      </c>
    </row>
    <row r="31" spans="2:15">
      <c r="B31" s="86" t="s">
        <v>1181</v>
      </c>
      <c r="C31" s="87" t="s">
        <v>1182</v>
      </c>
      <c r="D31" s="88" t="s">
        <v>120</v>
      </c>
      <c r="E31" s="88" t="s">
        <v>28</v>
      </c>
      <c r="F31" s="87" t="s">
        <v>404</v>
      </c>
      <c r="G31" s="88" t="s">
        <v>405</v>
      </c>
      <c r="H31" s="88" t="s">
        <v>133</v>
      </c>
      <c r="I31" s="90">
        <v>2844.5669100000005</v>
      </c>
      <c r="J31" s="102">
        <v>3962</v>
      </c>
      <c r="K31" s="90"/>
      <c r="L31" s="90">
        <v>112.70174098600002</v>
      </c>
      <c r="M31" s="91">
        <v>1.1220335228040289E-5</v>
      </c>
      <c r="N31" s="91">
        <f t="shared" si="0"/>
        <v>9.1003277935873053E-3</v>
      </c>
      <c r="O31" s="91">
        <f>L31/'סכום נכסי הקרן'!$C$42</f>
        <v>6.8092476841699362E-4</v>
      </c>
    </row>
    <row r="32" spans="2:15">
      <c r="B32" s="86" t="s">
        <v>1183</v>
      </c>
      <c r="C32" s="87" t="s">
        <v>1184</v>
      </c>
      <c r="D32" s="88" t="s">
        <v>120</v>
      </c>
      <c r="E32" s="88" t="s">
        <v>28</v>
      </c>
      <c r="F32" s="87" t="s">
        <v>714</v>
      </c>
      <c r="G32" s="88" t="s">
        <v>405</v>
      </c>
      <c r="H32" s="88" t="s">
        <v>133</v>
      </c>
      <c r="I32" s="90">
        <v>2352.0921740000003</v>
      </c>
      <c r="J32" s="102">
        <v>3012</v>
      </c>
      <c r="K32" s="90"/>
      <c r="L32" s="90">
        <v>70.845016274000002</v>
      </c>
      <c r="M32" s="91">
        <v>1.1212161986644027E-5</v>
      </c>
      <c r="N32" s="91">
        <f t="shared" si="0"/>
        <v>5.7205227265789485E-3</v>
      </c>
      <c r="O32" s="91">
        <f>L32/'סכום נכסי הקרן'!$C$42</f>
        <v>4.2803355012824566E-4</v>
      </c>
    </row>
    <row r="33" spans="2:15">
      <c r="B33" s="86" t="s">
        <v>1185</v>
      </c>
      <c r="C33" s="87" t="s">
        <v>1186</v>
      </c>
      <c r="D33" s="88" t="s">
        <v>120</v>
      </c>
      <c r="E33" s="88" t="s">
        <v>28</v>
      </c>
      <c r="F33" s="87" t="s">
        <v>1187</v>
      </c>
      <c r="G33" s="88" t="s">
        <v>572</v>
      </c>
      <c r="H33" s="88" t="s">
        <v>133</v>
      </c>
      <c r="I33" s="90">
        <v>53.57925800000001</v>
      </c>
      <c r="J33" s="102">
        <v>97080</v>
      </c>
      <c r="K33" s="90"/>
      <c r="L33" s="90">
        <v>52.014743321000012</v>
      </c>
      <c r="M33" s="91">
        <v>6.9561860669220865E-6</v>
      </c>
      <c r="N33" s="91">
        <f t="shared" si="0"/>
        <v>4.2000346239478813E-3</v>
      </c>
      <c r="O33" s="91">
        <f>L33/'סכום נכסי הקרן'!$C$42</f>
        <v>3.1426424064310589E-4</v>
      </c>
    </row>
    <row r="34" spans="2:15">
      <c r="B34" s="86" t="s">
        <v>1188</v>
      </c>
      <c r="C34" s="87" t="s">
        <v>1189</v>
      </c>
      <c r="D34" s="88" t="s">
        <v>120</v>
      </c>
      <c r="E34" s="88" t="s">
        <v>28</v>
      </c>
      <c r="F34" s="87" t="s">
        <v>1190</v>
      </c>
      <c r="G34" s="88" t="s">
        <v>1191</v>
      </c>
      <c r="H34" s="88" t="s">
        <v>133</v>
      </c>
      <c r="I34" s="90">
        <v>658.91170900000009</v>
      </c>
      <c r="J34" s="102">
        <v>9321</v>
      </c>
      <c r="K34" s="90"/>
      <c r="L34" s="90">
        <v>61.417160327000005</v>
      </c>
      <c r="M34" s="91">
        <v>5.9645196322445209E-6</v>
      </c>
      <c r="N34" s="91">
        <f t="shared" si="0"/>
        <v>4.9592516161434917E-3</v>
      </c>
      <c r="O34" s="91">
        <f>L34/'סכום נכסי הקרן'!$C$42</f>
        <v>3.7107204650624565E-4</v>
      </c>
    </row>
    <row r="35" spans="2:15">
      <c r="B35" s="86" t="s">
        <v>1192</v>
      </c>
      <c r="C35" s="87" t="s">
        <v>1193</v>
      </c>
      <c r="D35" s="88" t="s">
        <v>120</v>
      </c>
      <c r="E35" s="88" t="s">
        <v>28</v>
      </c>
      <c r="F35" s="87" t="s">
        <v>923</v>
      </c>
      <c r="G35" s="88" t="s">
        <v>924</v>
      </c>
      <c r="H35" s="88" t="s">
        <v>133</v>
      </c>
      <c r="I35" s="90">
        <v>2966.1418810000005</v>
      </c>
      <c r="J35" s="102">
        <v>3863</v>
      </c>
      <c r="K35" s="90"/>
      <c r="L35" s="90">
        <v>114.58206086700002</v>
      </c>
      <c r="M35" s="91">
        <v>2.6462797093931829E-6</v>
      </c>
      <c r="N35" s="91">
        <f t="shared" si="0"/>
        <v>9.2521579882603837E-3</v>
      </c>
      <c r="O35" s="91">
        <f>L35/'סכום נכסי הקרן'!$C$42</f>
        <v>6.9228534162835912E-4</v>
      </c>
    </row>
    <row r="36" spans="2:15">
      <c r="B36" s="86" t="s">
        <v>1194</v>
      </c>
      <c r="C36" s="87" t="s">
        <v>1195</v>
      </c>
      <c r="D36" s="88" t="s">
        <v>120</v>
      </c>
      <c r="E36" s="88" t="s">
        <v>28</v>
      </c>
      <c r="F36" s="87" t="s">
        <v>312</v>
      </c>
      <c r="G36" s="88" t="s">
        <v>313</v>
      </c>
      <c r="H36" s="88" t="s">
        <v>133</v>
      </c>
      <c r="I36" s="90">
        <v>18369.888185000003</v>
      </c>
      <c r="J36" s="102">
        <v>3151</v>
      </c>
      <c r="K36" s="90"/>
      <c r="L36" s="90">
        <v>578.83517670200013</v>
      </c>
      <c r="M36" s="91">
        <v>1.2029113387759934E-5</v>
      </c>
      <c r="N36" s="91">
        <f t="shared" si="0"/>
        <v>4.673920562683747E-2</v>
      </c>
      <c r="O36" s="91">
        <f>L36/'סכום נכסי הקרן'!$C$42</f>
        <v>3.4972237802109916E-3</v>
      </c>
    </row>
    <row r="37" spans="2:15">
      <c r="B37" s="86" t="s">
        <v>1196</v>
      </c>
      <c r="C37" s="87" t="s">
        <v>1197</v>
      </c>
      <c r="D37" s="88" t="s">
        <v>120</v>
      </c>
      <c r="E37" s="88" t="s">
        <v>28</v>
      </c>
      <c r="F37" s="87" t="s">
        <v>421</v>
      </c>
      <c r="G37" s="88" t="s">
        <v>330</v>
      </c>
      <c r="H37" s="88" t="s">
        <v>133</v>
      </c>
      <c r="I37" s="90">
        <v>20150.897975000003</v>
      </c>
      <c r="J37" s="102">
        <v>916.2</v>
      </c>
      <c r="K37" s="90"/>
      <c r="L37" s="90">
        <v>184.62252724800004</v>
      </c>
      <c r="M37" s="91">
        <v>2.6693792959758162E-5</v>
      </c>
      <c r="N37" s="91">
        <f t="shared" si="0"/>
        <v>1.4907715722386332E-2</v>
      </c>
      <c r="O37" s="91">
        <f>L37/'סכום נכסי הקרן'!$C$42</f>
        <v>1.115457938014648E-3</v>
      </c>
    </row>
    <row r="38" spans="2:15">
      <c r="B38" s="86" t="s">
        <v>1198</v>
      </c>
      <c r="C38" s="87" t="s">
        <v>1199</v>
      </c>
      <c r="D38" s="88" t="s">
        <v>120</v>
      </c>
      <c r="E38" s="88" t="s">
        <v>28</v>
      </c>
      <c r="F38" s="87" t="s">
        <v>915</v>
      </c>
      <c r="G38" s="88" t="s">
        <v>313</v>
      </c>
      <c r="H38" s="88" t="s">
        <v>133</v>
      </c>
      <c r="I38" s="90">
        <v>3030.0717470000004</v>
      </c>
      <c r="J38" s="102">
        <v>13810</v>
      </c>
      <c r="K38" s="90"/>
      <c r="L38" s="90">
        <v>418.45290822200008</v>
      </c>
      <c r="M38" s="91">
        <v>1.1772341542352746E-5</v>
      </c>
      <c r="N38" s="91">
        <f t="shared" si="0"/>
        <v>3.3788818146768013E-2</v>
      </c>
      <c r="O38" s="91">
        <f>L38/'סכום נכסי הקרן'!$C$42</f>
        <v>2.5282213666945746E-3</v>
      </c>
    </row>
    <row r="39" spans="2:15">
      <c r="B39" s="86" t="s">
        <v>1200</v>
      </c>
      <c r="C39" s="87" t="s">
        <v>1201</v>
      </c>
      <c r="D39" s="88" t="s">
        <v>120</v>
      </c>
      <c r="E39" s="88" t="s">
        <v>28</v>
      </c>
      <c r="F39" s="87" t="s">
        <v>432</v>
      </c>
      <c r="G39" s="88" t="s">
        <v>330</v>
      </c>
      <c r="H39" s="88" t="s">
        <v>133</v>
      </c>
      <c r="I39" s="90">
        <v>883.31232200000011</v>
      </c>
      <c r="J39" s="102">
        <v>23790</v>
      </c>
      <c r="K39" s="90">
        <v>1.1157462420000002</v>
      </c>
      <c r="L39" s="90">
        <v>211.25574764700005</v>
      </c>
      <c r="M39" s="91">
        <v>1.8595497283038492E-5</v>
      </c>
      <c r="N39" s="91">
        <f t="shared" si="0"/>
        <v>1.7058268444192677E-2</v>
      </c>
      <c r="O39" s="91">
        <f>L39/'סכום נכסי הקרן'!$C$42</f>
        <v>1.276371330068109E-3</v>
      </c>
    </row>
    <row r="40" spans="2:15">
      <c r="B40" s="86" t="s">
        <v>1202</v>
      </c>
      <c r="C40" s="87" t="s">
        <v>1203</v>
      </c>
      <c r="D40" s="88" t="s">
        <v>120</v>
      </c>
      <c r="E40" s="88" t="s">
        <v>28</v>
      </c>
      <c r="F40" s="87" t="s">
        <v>1204</v>
      </c>
      <c r="G40" s="88" t="s">
        <v>1191</v>
      </c>
      <c r="H40" s="88" t="s">
        <v>133</v>
      </c>
      <c r="I40" s="90">
        <v>126.72036300000002</v>
      </c>
      <c r="J40" s="102">
        <v>42120</v>
      </c>
      <c r="K40" s="90"/>
      <c r="L40" s="90">
        <v>53.374616840000009</v>
      </c>
      <c r="M40" s="91">
        <v>4.3992358640844151E-6</v>
      </c>
      <c r="N40" s="91">
        <f t="shared" si="0"/>
        <v>4.3098403347776393E-3</v>
      </c>
      <c r="O40" s="91">
        <f>L40/'סכום נכסי הקרן'!$C$42</f>
        <v>3.2248036537108591E-4</v>
      </c>
    </row>
    <row r="41" spans="2:15">
      <c r="B41" s="86" t="s">
        <v>1205</v>
      </c>
      <c r="C41" s="87" t="s">
        <v>1206</v>
      </c>
      <c r="D41" s="88" t="s">
        <v>120</v>
      </c>
      <c r="E41" s="88" t="s">
        <v>28</v>
      </c>
      <c r="F41" s="87" t="s">
        <v>1207</v>
      </c>
      <c r="G41" s="88" t="s">
        <v>127</v>
      </c>
      <c r="H41" s="88" t="s">
        <v>133</v>
      </c>
      <c r="I41" s="90">
        <v>8773.7154750000027</v>
      </c>
      <c r="J41" s="102">
        <v>1147</v>
      </c>
      <c r="K41" s="90"/>
      <c r="L41" s="90">
        <v>100.63451651400001</v>
      </c>
      <c r="M41" s="91">
        <v>7.4745320043025447E-6</v>
      </c>
      <c r="N41" s="91">
        <f t="shared" si="0"/>
        <v>8.1259355855056222E-3</v>
      </c>
      <c r="O41" s="91">
        <f>L41/'סכום נכסי הקרן'!$C$42</f>
        <v>6.0801664865641966E-4</v>
      </c>
    </row>
    <row r="42" spans="2:15">
      <c r="B42" s="86" t="s">
        <v>1208</v>
      </c>
      <c r="C42" s="87" t="s">
        <v>1209</v>
      </c>
      <c r="D42" s="88" t="s">
        <v>120</v>
      </c>
      <c r="E42" s="88" t="s">
        <v>28</v>
      </c>
      <c r="F42" s="87" t="s">
        <v>1210</v>
      </c>
      <c r="G42" s="88" t="s">
        <v>157</v>
      </c>
      <c r="H42" s="88" t="s">
        <v>133</v>
      </c>
      <c r="I42" s="90">
        <v>116.68980200000001</v>
      </c>
      <c r="J42" s="102">
        <v>64510</v>
      </c>
      <c r="K42" s="90"/>
      <c r="L42" s="90">
        <v>75.276591389000004</v>
      </c>
      <c r="M42" s="91">
        <v>1.8425547044587928E-6</v>
      </c>
      <c r="N42" s="91">
        <f t="shared" si="0"/>
        <v>6.0783591347442316E-3</v>
      </c>
      <c r="O42" s="91">
        <f>L42/'סכום נכסי הקרן'!$C$42</f>
        <v>4.5480837394643969E-4</v>
      </c>
    </row>
    <row r="43" spans="2:15">
      <c r="B43" s="86" t="s">
        <v>1211</v>
      </c>
      <c r="C43" s="87" t="s">
        <v>1212</v>
      </c>
      <c r="D43" s="88" t="s">
        <v>120</v>
      </c>
      <c r="E43" s="88" t="s">
        <v>28</v>
      </c>
      <c r="F43" s="87" t="s">
        <v>360</v>
      </c>
      <c r="G43" s="88" t="s">
        <v>330</v>
      </c>
      <c r="H43" s="88" t="s">
        <v>133</v>
      </c>
      <c r="I43" s="90">
        <v>1071.714007</v>
      </c>
      <c r="J43" s="102">
        <v>19540</v>
      </c>
      <c r="K43" s="90"/>
      <c r="L43" s="90">
        <v>209.41291691000004</v>
      </c>
      <c r="M43" s="91">
        <v>8.8372195619197592E-6</v>
      </c>
      <c r="N43" s="91">
        <f t="shared" si="0"/>
        <v>1.6909465385534679E-2</v>
      </c>
      <c r="O43" s="91">
        <f>L43/'סכום נכסי הקרן'!$C$42</f>
        <v>1.265237259894523E-3</v>
      </c>
    </row>
    <row r="44" spans="2:15">
      <c r="B44" s="86" t="s">
        <v>1213</v>
      </c>
      <c r="C44" s="87" t="s">
        <v>1214</v>
      </c>
      <c r="D44" s="88" t="s">
        <v>120</v>
      </c>
      <c r="E44" s="88" t="s">
        <v>28</v>
      </c>
      <c r="F44" s="87" t="s">
        <v>333</v>
      </c>
      <c r="G44" s="88" t="s">
        <v>313</v>
      </c>
      <c r="H44" s="88" t="s">
        <v>133</v>
      </c>
      <c r="I44" s="90">
        <v>15702.974777000001</v>
      </c>
      <c r="J44" s="102">
        <v>3389</v>
      </c>
      <c r="K44" s="90"/>
      <c r="L44" s="90">
        <v>532.17381520300012</v>
      </c>
      <c r="M44" s="91">
        <v>1.1742585599671824E-5</v>
      </c>
      <c r="N44" s="91">
        <f t="shared" si="0"/>
        <v>4.297144053979482E-2</v>
      </c>
      <c r="O44" s="91">
        <f>L44/'סכום נכסי הקרן'!$C$42</f>
        <v>3.2153037628735925E-3</v>
      </c>
    </row>
    <row r="45" spans="2:15">
      <c r="B45" s="86" t="s">
        <v>1215</v>
      </c>
      <c r="C45" s="87" t="s">
        <v>1216</v>
      </c>
      <c r="D45" s="88" t="s">
        <v>120</v>
      </c>
      <c r="E45" s="88" t="s">
        <v>28</v>
      </c>
      <c r="F45" s="87" t="s">
        <v>1217</v>
      </c>
      <c r="G45" s="88" t="s">
        <v>1218</v>
      </c>
      <c r="H45" s="88" t="s">
        <v>133</v>
      </c>
      <c r="I45" s="90">
        <v>1500.7409470000002</v>
      </c>
      <c r="J45" s="102">
        <v>8007</v>
      </c>
      <c r="K45" s="90"/>
      <c r="L45" s="90">
        <v>120.16432761000002</v>
      </c>
      <c r="M45" s="91">
        <v>1.2878368752085966E-5</v>
      </c>
      <c r="N45" s="91">
        <f t="shared" si="0"/>
        <v>9.7029092965196882E-3</v>
      </c>
      <c r="O45" s="91">
        <f>L45/'סכום נכסי הקרן'!$C$42</f>
        <v>7.2601244873393017E-4</v>
      </c>
    </row>
    <row r="46" spans="2:15">
      <c r="B46" s="86" t="s">
        <v>1219</v>
      </c>
      <c r="C46" s="87" t="s">
        <v>1220</v>
      </c>
      <c r="D46" s="88" t="s">
        <v>120</v>
      </c>
      <c r="E46" s="88" t="s">
        <v>28</v>
      </c>
      <c r="F46" s="87" t="s">
        <v>1221</v>
      </c>
      <c r="G46" s="88" t="s">
        <v>637</v>
      </c>
      <c r="H46" s="88" t="s">
        <v>133</v>
      </c>
      <c r="I46" s="90">
        <v>9365.6610270000019</v>
      </c>
      <c r="J46" s="102">
        <v>1022</v>
      </c>
      <c r="K46" s="90"/>
      <c r="L46" s="90">
        <v>95.71705569300002</v>
      </c>
      <c r="M46" s="91">
        <v>1.7124128888801007E-5</v>
      </c>
      <c r="N46" s="91">
        <f t="shared" si="0"/>
        <v>7.7288653628834018E-3</v>
      </c>
      <c r="O46" s="91">
        <f>L46/'סכום נכסי הקרן'!$C$42</f>
        <v>5.7830618596574118E-4</v>
      </c>
    </row>
    <row r="47" spans="2:15">
      <c r="B47" s="86" t="s">
        <v>1222</v>
      </c>
      <c r="C47" s="87" t="s">
        <v>1223</v>
      </c>
      <c r="D47" s="88" t="s">
        <v>120</v>
      </c>
      <c r="E47" s="88" t="s">
        <v>28</v>
      </c>
      <c r="F47" s="87" t="s">
        <v>824</v>
      </c>
      <c r="G47" s="88" t="s">
        <v>825</v>
      </c>
      <c r="H47" s="88" t="s">
        <v>133</v>
      </c>
      <c r="I47" s="90">
        <v>6553.7705340000011</v>
      </c>
      <c r="J47" s="102">
        <v>2562</v>
      </c>
      <c r="K47" s="90"/>
      <c r="L47" s="90">
        <v>167.90760107800003</v>
      </c>
      <c r="M47" s="91">
        <v>1.8344305777804094E-5</v>
      </c>
      <c r="N47" s="91">
        <f t="shared" si="0"/>
        <v>1.3558035532339344E-2</v>
      </c>
      <c r="O47" s="91">
        <f>L47/'סכום נכסי הקרן'!$C$42</f>
        <v>1.0144691943462761E-3</v>
      </c>
    </row>
    <row r="48" spans="2:15">
      <c r="B48" s="92"/>
      <c r="C48" s="87"/>
      <c r="D48" s="87"/>
      <c r="E48" s="87"/>
      <c r="F48" s="87"/>
      <c r="G48" s="87"/>
      <c r="H48" s="87"/>
      <c r="I48" s="90"/>
      <c r="J48" s="102"/>
      <c r="K48" s="87"/>
      <c r="L48" s="87"/>
      <c r="M48" s="87"/>
      <c r="N48" s="91"/>
      <c r="O48" s="87"/>
    </row>
    <row r="49" spans="2:15">
      <c r="B49" s="85" t="s">
        <v>1224</v>
      </c>
      <c r="C49" s="80"/>
      <c r="D49" s="81"/>
      <c r="E49" s="81"/>
      <c r="F49" s="80"/>
      <c r="G49" s="81"/>
      <c r="H49" s="81"/>
      <c r="I49" s="83"/>
      <c r="J49" s="100"/>
      <c r="K49" s="83"/>
      <c r="L49" s="83">
        <f>SUM(L50:L116)</f>
        <v>2904.7602736970007</v>
      </c>
      <c r="M49" s="84"/>
      <c r="N49" s="84">
        <f t="shared" si="0"/>
        <v>0.23455068591812428</v>
      </c>
      <c r="O49" s="84">
        <f>L49/'סכום נכסי הקרן'!$C$42</f>
        <v>1.7550067988033245E-2</v>
      </c>
    </row>
    <row r="50" spans="2:15">
      <c r="B50" s="86" t="s">
        <v>1225</v>
      </c>
      <c r="C50" s="87" t="s">
        <v>1226</v>
      </c>
      <c r="D50" s="88" t="s">
        <v>120</v>
      </c>
      <c r="E50" s="88" t="s">
        <v>28</v>
      </c>
      <c r="F50" s="87" t="s">
        <v>1227</v>
      </c>
      <c r="G50" s="88" t="s">
        <v>637</v>
      </c>
      <c r="H50" s="88" t="s">
        <v>133</v>
      </c>
      <c r="I50" s="90">
        <v>1558.4912000000002</v>
      </c>
      <c r="J50" s="102">
        <v>887.7</v>
      </c>
      <c r="K50" s="90"/>
      <c r="L50" s="90">
        <v>13.834726382000001</v>
      </c>
      <c r="M50" s="91">
        <v>5.8405016073705818E-6</v>
      </c>
      <c r="N50" s="91">
        <f t="shared" si="0"/>
        <v>1.1171126897359085E-3</v>
      </c>
      <c r="O50" s="91">
        <f>L50/'סכום נכסי הקרן'!$C$42</f>
        <v>8.3587065961527972E-5</v>
      </c>
    </row>
    <row r="51" spans="2:15">
      <c r="B51" s="86" t="s">
        <v>1228</v>
      </c>
      <c r="C51" s="87" t="s">
        <v>1229</v>
      </c>
      <c r="D51" s="88" t="s">
        <v>120</v>
      </c>
      <c r="E51" s="88" t="s">
        <v>28</v>
      </c>
      <c r="F51" s="87" t="s">
        <v>832</v>
      </c>
      <c r="G51" s="88" t="s">
        <v>637</v>
      </c>
      <c r="H51" s="88" t="s">
        <v>133</v>
      </c>
      <c r="I51" s="90">
        <v>3839.3590540000005</v>
      </c>
      <c r="J51" s="102">
        <v>1369</v>
      </c>
      <c r="K51" s="90"/>
      <c r="L51" s="90">
        <v>52.560825451000007</v>
      </c>
      <c r="M51" s="91">
        <v>1.8197575670686215E-5</v>
      </c>
      <c r="N51" s="91">
        <f t="shared" si="0"/>
        <v>4.2441291192213629E-3</v>
      </c>
      <c r="O51" s="91">
        <f>L51/'סכום נכסי הקרן'!$C$42</f>
        <v>3.1756357608064004E-4</v>
      </c>
    </row>
    <row r="52" spans="2:15">
      <c r="B52" s="86" t="s">
        <v>1230</v>
      </c>
      <c r="C52" s="87" t="s">
        <v>1231</v>
      </c>
      <c r="D52" s="88" t="s">
        <v>120</v>
      </c>
      <c r="E52" s="88" t="s">
        <v>28</v>
      </c>
      <c r="F52" s="87" t="s">
        <v>1232</v>
      </c>
      <c r="G52" s="88" t="s">
        <v>405</v>
      </c>
      <c r="H52" s="88" t="s">
        <v>133</v>
      </c>
      <c r="I52" s="90">
        <v>141.823812</v>
      </c>
      <c r="J52" s="102">
        <v>8921</v>
      </c>
      <c r="K52" s="90"/>
      <c r="L52" s="90">
        <v>12.652102305000001</v>
      </c>
      <c r="M52" s="91">
        <v>9.6643715707207261E-6</v>
      </c>
      <c r="N52" s="91">
        <f t="shared" si="0"/>
        <v>1.0216193400934613E-3</v>
      </c>
      <c r="O52" s="91">
        <f>L52/'סכום נכסי הקרן'!$C$42</f>
        <v>7.6441852243351081E-5</v>
      </c>
    </row>
    <row r="53" spans="2:15">
      <c r="B53" s="86" t="s">
        <v>1233</v>
      </c>
      <c r="C53" s="87" t="s">
        <v>1234</v>
      </c>
      <c r="D53" s="88" t="s">
        <v>120</v>
      </c>
      <c r="E53" s="88" t="s">
        <v>28</v>
      </c>
      <c r="F53" s="87" t="s">
        <v>1235</v>
      </c>
      <c r="G53" s="88" t="s">
        <v>825</v>
      </c>
      <c r="H53" s="88" t="s">
        <v>133</v>
      </c>
      <c r="I53" s="90">
        <v>3712.4315150000011</v>
      </c>
      <c r="J53" s="102">
        <v>1178</v>
      </c>
      <c r="K53" s="90"/>
      <c r="L53" s="90">
        <v>43.732443245000006</v>
      </c>
      <c r="M53" s="91">
        <v>2.9675707043657613E-5</v>
      </c>
      <c r="N53" s="91">
        <f t="shared" si="0"/>
        <v>3.5312637166216502E-3</v>
      </c>
      <c r="O53" s="91">
        <f>L53/'סכום נכסי הקרן'!$C$42</f>
        <v>2.6422399093737231E-4</v>
      </c>
    </row>
    <row r="54" spans="2:15">
      <c r="B54" s="86" t="s">
        <v>1236</v>
      </c>
      <c r="C54" s="87" t="s">
        <v>1237</v>
      </c>
      <c r="D54" s="88" t="s">
        <v>120</v>
      </c>
      <c r="E54" s="88" t="s">
        <v>28</v>
      </c>
      <c r="F54" s="87" t="s">
        <v>1238</v>
      </c>
      <c r="G54" s="88" t="s">
        <v>130</v>
      </c>
      <c r="H54" s="88" t="s">
        <v>133</v>
      </c>
      <c r="I54" s="90">
        <v>557.76173600000004</v>
      </c>
      <c r="J54" s="102">
        <v>566.6</v>
      </c>
      <c r="K54" s="90"/>
      <c r="L54" s="90">
        <v>3.1602779980000006</v>
      </c>
      <c r="M54" s="91">
        <v>2.8239836413196311E-6</v>
      </c>
      <c r="N54" s="91">
        <f t="shared" si="0"/>
        <v>2.5518297631475285E-4</v>
      </c>
      <c r="O54" s="91">
        <f>L54/'סכום נכסי הקרן'!$C$42</f>
        <v>1.9093862659928072E-5</v>
      </c>
    </row>
    <row r="55" spans="2:15">
      <c r="B55" s="86" t="s">
        <v>1239</v>
      </c>
      <c r="C55" s="87" t="s">
        <v>1240</v>
      </c>
      <c r="D55" s="88" t="s">
        <v>120</v>
      </c>
      <c r="E55" s="88" t="s">
        <v>28</v>
      </c>
      <c r="F55" s="87" t="s">
        <v>1241</v>
      </c>
      <c r="G55" s="88" t="s">
        <v>624</v>
      </c>
      <c r="H55" s="88" t="s">
        <v>133</v>
      </c>
      <c r="I55" s="90">
        <v>281.46963300000004</v>
      </c>
      <c r="J55" s="102">
        <v>3661</v>
      </c>
      <c r="K55" s="90"/>
      <c r="L55" s="90">
        <v>10.304603277000002</v>
      </c>
      <c r="M55" s="91">
        <v>4.9577326277762717E-6</v>
      </c>
      <c r="N55" s="91">
        <f t="shared" si="0"/>
        <v>8.3206582953516983E-4</v>
      </c>
      <c r="O55" s="91">
        <f>L55/'סכום נכסי הקרן'!$C$42</f>
        <v>6.2258662010304173E-5</v>
      </c>
    </row>
    <row r="56" spans="2:15">
      <c r="B56" s="86" t="s">
        <v>1242</v>
      </c>
      <c r="C56" s="87" t="s">
        <v>1243</v>
      </c>
      <c r="D56" s="88" t="s">
        <v>120</v>
      </c>
      <c r="E56" s="88" t="s">
        <v>28</v>
      </c>
      <c r="F56" s="87" t="s">
        <v>1244</v>
      </c>
      <c r="G56" s="88" t="s">
        <v>724</v>
      </c>
      <c r="H56" s="88" t="s">
        <v>133</v>
      </c>
      <c r="I56" s="90">
        <v>341.21383700000007</v>
      </c>
      <c r="J56" s="102">
        <v>8131</v>
      </c>
      <c r="K56" s="90"/>
      <c r="L56" s="90">
        <v>27.744097079000003</v>
      </c>
      <c r="M56" s="91">
        <v>1.5863168564528869E-5</v>
      </c>
      <c r="N56" s="91">
        <f t="shared" si="0"/>
        <v>2.240252684183216E-3</v>
      </c>
      <c r="O56" s="91">
        <f>L56/'סכום נכסי הקרן'!$C$42</f>
        <v>1.6762512019049836E-4</v>
      </c>
    </row>
    <row r="57" spans="2:15">
      <c r="B57" s="86" t="s">
        <v>1245</v>
      </c>
      <c r="C57" s="87" t="s">
        <v>1246</v>
      </c>
      <c r="D57" s="88" t="s">
        <v>120</v>
      </c>
      <c r="E57" s="88" t="s">
        <v>28</v>
      </c>
      <c r="F57" s="87" t="s">
        <v>850</v>
      </c>
      <c r="G57" s="88" t="s">
        <v>637</v>
      </c>
      <c r="H57" s="88" t="s">
        <v>133</v>
      </c>
      <c r="I57" s="90">
        <v>351.64904899999999</v>
      </c>
      <c r="J57" s="102">
        <v>19810</v>
      </c>
      <c r="K57" s="90"/>
      <c r="L57" s="90">
        <v>69.661676548000017</v>
      </c>
      <c r="M57" s="91">
        <v>2.7812555680626053E-5</v>
      </c>
      <c r="N57" s="91">
        <f t="shared" si="0"/>
        <v>5.6249715904247042E-3</v>
      </c>
      <c r="O57" s="91">
        <f>L57/'סכום נכסי הקרן'!$C$42</f>
        <v>4.208840125804161E-4</v>
      </c>
    </row>
    <row r="58" spans="2:15">
      <c r="B58" s="86" t="s">
        <v>1247</v>
      </c>
      <c r="C58" s="87" t="s">
        <v>1248</v>
      </c>
      <c r="D58" s="88" t="s">
        <v>120</v>
      </c>
      <c r="E58" s="88" t="s">
        <v>28</v>
      </c>
      <c r="F58" s="87" t="s">
        <v>1249</v>
      </c>
      <c r="G58" s="88" t="s">
        <v>572</v>
      </c>
      <c r="H58" s="88" t="s">
        <v>133</v>
      </c>
      <c r="I58" s="90">
        <v>265.23863500000004</v>
      </c>
      <c r="J58" s="102">
        <v>12130</v>
      </c>
      <c r="K58" s="90"/>
      <c r="L58" s="90">
        <v>32.173446416000004</v>
      </c>
      <c r="M58" s="91">
        <v>7.3006073292100098E-6</v>
      </c>
      <c r="N58" s="91">
        <f t="shared" si="0"/>
        <v>2.5979093674461285E-3</v>
      </c>
      <c r="O58" s="91">
        <f>L58/'סכום נכסי הקרן'!$C$42</f>
        <v>1.943864962362273E-4</v>
      </c>
    </row>
    <row r="59" spans="2:15">
      <c r="B59" s="86" t="s">
        <v>1250</v>
      </c>
      <c r="C59" s="87" t="s">
        <v>1251</v>
      </c>
      <c r="D59" s="88" t="s">
        <v>120</v>
      </c>
      <c r="E59" s="88" t="s">
        <v>28</v>
      </c>
      <c r="F59" s="87" t="s">
        <v>867</v>
      </c>
      <c r="G59" s="88" t="s">
        <v>637</v>
      </c>
      <c r="H59" s="88" t="s">
        <v>133</v>
      </c>
      <c r="I59" s="90">
        <v>171.73014500000002</v>
      </c>
      <c r="J59" s="102">
        <v>3816</v>
      </c>
      <c r="K59" s="90"/>
      <c r="L59" s="90">
        <v>6.5532223460000001</v>
      </c>
      <c r="M59" s="91">
        <v>2.9814214700011758E-6</v>
      </c>
      <c r="N59" s="91">
        <f t="shared" si="0"/>
        <v>5.2915306304158463E-4</v>
      </c>
      <c r="O59" s="91">
        <f>L59/'סכום נכסי הקרן'!$C$42</f>
        <v>3.9593455871186813E-5</v>
      </c>
    </row>
    <row r="60" spans="2:15">
      <c r="B60" s="86" t="s">
        <v>1252</v>
      </c>
      <c r="C60" s="87" t="s">
        <v>1253</v>
      </c>
      <c r="D60" s="88" t="s">
        <v>120</v>
      </c>
      <c r="E60" s="88" t="s">
        <v>28</v>
      </c>
      <c r="F60" s="87" t="s">
        <v>1254</v>
      </c>
      <c r="G60" s="88" t="s">
        <v>624</v>
      </c>
      <c r="H60" s="88" t="s">
        <v>133</v>
      </c>
      <c r="I60" s="90">
        <v>49.986101000000005</v>
      </c>
      <c r="J60" s="102">
        <v>5580</v>
      </c>
      <c r="K60" s="90"/>
      <c r="L60" s="90">
        <v>2.7892244090000005</v>
      </c>
      <c r="M60" s="91">
        <v>2.7614290037518368E-6</v>
      </c>
      <c r="N60" s="91">
        <f t="shared" si="0"/>
        <v>2.2522151112934385E-4</v>
      </c>
      <c r="O60" s="91">
        <f>L60/'סכום נכסי הקרן'!$C$42</f>
        <v>1.6852019925737256E-5</v>
      </c>
    </row>
    <row r="61" spans="2:15">
      <c r="B61" s="86" t="s">
        <v>1255</v>
      </c>
      <c r="C61" s="87" t="s">
        <v>1256</v>
      </c>
      <c r="D61" s="88" t="s">
        <v>120</v>
      </c>
      <c r="E61" s="88" t="s">
        <v>28</v>
      </c>
      <c r="F61" s="87" t="s">
        <v>1257</v>
      </c>
      <c r="G61" s="88" t="s">
        <v>341</v>
      </c>
      <c r="H61" s="88" t="s">
        <v>133</v>
      </c>
      <c r="I61" s="90">
        <v>280.61023700000004</v>
      </c>
      <c r="J61" s="102">
        <v>10550</v>
      </c>
      <c r="K61" s="90"/>
      <c r="L61" s="90">
        <v>29.604379981000005</v>
      </c>
      <c r="M61" s="91">
        <v>2.2459935729788819E-5</v>
      </c>
      <c r="N61" s="91">
        <f t="shared" si="0"/>
        <v>2.390464952857121E-3</v>
      </c>
      <c r="O61" s="91">
        <f>L61/'סכום נכסי הקרן'!$C$42</f>
        <v>1.7886463337948979E-4</v>
      </c>
    </row>
    <row r="62" spans="2:15">
      <c r="B62" s="86" t="s">
        <v>1258</v>
      </c>
      <c r="C62" s="87" t="s">
        <v>1259</v>
      </c>
      <c r="D62" s="88" t="s">
        <v>120</v>
      </c>
      <c r="E62" s="88" t="s">
        <v>28</v>
      </c>
      <c r="F62" s="87" t="s">
        <v>792</v>
      </c>
      <c r="G62" s="88" t="s">
        <v>341</v>
      </c>
      <c r="H62" s="88" t="s">
        <v>133</v>
      </c>
      <c r="I62" s="90">
        <v>25659.768928000005</v>
      </c>
      <c r="J62" s="102">
        <v>125.9</v>
      </c>
      <c r="K62" s="90"/>
      <c r="L62" s="90">
        <v>32.305649080000002</v>
      </c>
      <c r="M62" s="91">
        <v>8.1349548355810602E-6</v>
      </c>
      <c r="N62" s="91">
        <f t="shared" si="0"/>
        <v>2.6085843363246922E-3</v>
      </c>
      <c r="O62" s="91">
        <f>L62/'סכום נכסי הקרן'!$C$42</f>
        <v>1.951852422678391E-4</v>
      </c>
    </row>
    <row r="63" spans="2:15">
      <c r="B63" s="86" t="s">
        <v>1260</v>
      </c>
      <c r="C63" s="87" t="s">
        <v>1261</v>
      </c>
      <c r="D63" s="88" t="s">
        <v>120</v>
      </c>
      <c r="E63" s="88" t="s">
        <v>28</v>
      </c>
      <c r="F63" s="87" t="s">
        <v>643</v>
      </c>
      <c r="G63" s="88" t="s">
        <v>624</v>
      </c>
      <c r="H63" s="88" t="s">
        <v>133</v>
      </c>
      <c r="I63" s="90">
        <v>3497.7320970000005</v>
      </c>
      <c r="J63" s="102">
        <v>1167</v>
      </c>
      <c r="K63" s="90"/>
      <c r="L63" s="90">
        <v>40.818533576000007</v>
      </c>
      <c r="M63" s="91">
        <v>1.9590720282961409E-5</v>
      </c>
      <c r="N63" s="91">
        <f t="shared" si="0"/>
        <v>3.2959742444554881E-3</v>
      </c>
      <c r="O63" s="91">
        <f>L63/'סכום נכסי הקרן'!$C$42</f>
        <v>2.466186438576112E-4</v>
      </c>
    </row>
    <row r="64" spans="2:15">
      <c r="B64" s="86" t="s">
        <v>1262</v>
      </c>
      <c r="C64" s="87" t="s">
        <v>1263</v>
      </c>
      <c r="D64" s="88" t="s">
        <v>120</v>
      </c>
      <c r="E64" s="88" t="s">
        <v>28</v>
      </c>
      <c r="F64" s="87" t="s">
        <v>583</v>
      </c>
      <c r="G64" s="88" t="s">
        <v>572</v>
      </c>
      <c r="H64" s="88" t="s">
        <v>133</v>
      </c>
      <c r="I64" s="90">
        <v>43693.332179000005</v>
      </c>
      <c r="J64" s="102">
        <v>58.3</v>
      </c>
      <c r="K64" s="90"/>
      <c r="L64" s="90">
        <v>25.473212661000005</v>
      </c>
      <c r="M64" s="91">
        <v>3.4541395629685378E-5</v>
      </c>
      <c r="N64" s="91">
        <f t="shared" si="0"/>
        <v>2.0568855737521817E-3</v>
      </c>
      <c r="O64" s="91">
        <f>L64/'סכום נכסי הקרן'!$C$42</f>
        <v>1.539048224124854E-4</v>
      </c>
    </row>
    <row r="65" spans="2:15">
      <c r="B65" s="86" t="s">
        <v>1264</v>
      </c>
      <c r="C65" s="87" t="s">
        <v>1265</v>
      </c>
      <c r="D65" s="88" t="s">
        <v>120</v>
      </c>
      <c r="E65" s="88" t="s">
        <v>28</v>
      </c>
      <c r="F65" s="87" t="s">
        <v>1266</v>
      </c>
      <c r="G65" s="88" t="s">
        <v>691</v>
      </c>
      <c r="H65" s="88" t="s">
        <v>133</v>
      </c>
      <c r="I65" s="90">
        <v>2503.5299290000003</v>
      </c>
      <c r="J65" s="102">
        <v>794.8</v>
      </c>
      <c r="K65" s="90"/>
      <c r="L65" s="90">
        <v>19.898055874000004</v>
      </c>
      <c r="M65" s="91">
        <v>1.408670685579251E-5</v>
      </c>
      <c r="N65" s="91">
        <f t="shared" si="0"/>
        <v>1.6067083731298283E-3</v>
      </c>
      <c r="O65" s="91">
        <f>L65/'סכום נכסי הקרן'!$C$42</f>
        <v>1.2022067245292104E-4</v>
      </c>
    </row>
    <row r="66" spans="2:15">
      <c r="B66" s="86" t="s">
        <v>1267</v>
      </c>
      <c r="C66" s="87" t="s">
        <v>1268</v>
      </c>
      <c r="D66" s="88" t="s">
        <v>120</v>
      </c>
      <c r="E66" s="88" t="s">
        <v>28</v>
      </c>
      <c r="F66" s="87" t="s">
        <v>1269</v>
      </c>
      <c r="G66" s="88" t="s">
        <v>128</v>
      </c>
      <c r="H66" s="88" t="s">
        <v>133</v>
      </c>
      <c r="I66" s="90">
        <v>107.06890200000002</v>
      </c>
      <c r="J66" s="102">
        <v>3186</v>
      </c>
      <c r="K66" s="90"/>
      <c r="L66" s="90">
        <v>3.4112152190000007</v>
      </c>
      <c r="M66" s="91">
        <v>3.9023383436027577E-6</v>
      </c>
      <c r="N66" s="91">
        <f t="shared" si="0"/>
        <v>2.7544540479840452E-4</v>
      </c>
      <c r="O66" s="91">
        <f>L66/'סכום נכסי הקרן'!$C$42</f>
        <v>2.0609982709199133E-5</v>
      </c>
    </row>
    <row r="67" spans="2:15">
      <c r="B67" s="86" t="s">
        <v>1270</v>
      </c>
      <c r="C67" s="87" t="s">
        <v>1271</v>
      </c>
      <c r="D67" s="88" t="s">
        <v>120</v>
      </c>
      <c r="E67" s="88" t="s">
        <v>28</v>
      </c>
      <c r="F67" s="87" t="s">
        <v>1272</v>
      </c>
      <c r="G67" s="88" t="s">
        <v>154</v>
      </c>
      <c r="H67" s="88" t="s">
        <v>133</v>
      </c>
      <c r="I67" s="90">
        <v>249.73930900000002</v>
      </c>
      <c r="J67" s="102">
        <v>14760</v>
      </c>
      <c r="K67" s="90"/>
      <c r="L67" s="90">
        <v>36.86152202800001</v>
      </c>
      <c r="M67" s="91">
        <v>9.7104644794666889E-6</v>
      </c>
      <c r="N67" s="91">
        <f t="shared" si="0"/>
        <v>2.9764574219577457E-3</v>
      </c>
      <c r="O67" s="91">
        <f>L67/'סכום נכסי הקרן'!$C$42</f>
        <v>2.2271105247195577E-4</v>
      </c>
    </row>
    <row r="68" spans="2:15">
      <c r="B68" s="86" t="s">
        <v>1273</v>
      </c>
      <c r="C68" s="87" t="s">
        <v>1274</v>
      </c>
      <c r="D68" s="88" t="s">
        <v>120</v>
      </c>
      <c r="E68" s="88" t="s">
        <v>28</v>
      </c>
      <c r="F68" s="87" t="s">
        <v>797</v>
      </c>
      <c r="G68" s="88" t="s">
        <v>637</v>
      </c>
      <c r="H68" s="88" t="s">
        <v>133</v>
      </c>
      <c r="I68" s="90">
        <v>271.43267200000008</v>
      </c>
      <c r="J68" s="102">
        <v>24790</v>
      </c>
      <c r="K68" s="90"/>
      <c r="L68" s="90">
        <v>67.288159323000016</v>
      </c>
      <c r="M68" s="91">
        <v>1.4509009175870417E-5</v>
      </c>
      <c r="N68" s="91">
        <f t="shared" si="0"/>
        <v>5.4333171884407196E-3</v>
      </c>
      <c r="O68" s="91">
        <f>L68/'סכום נכסי הקרן'!$C$42</f>
        <v>4.0654362482218589E-4</v>
      </c>
    </row>
    <row r="69" spans="2:15">
      <c r="B69" s="86" t="s">
        <v>1275</v>
      </c>
      <c r="C69" s="87" t="s">
        <v>1276</v>
      </c>
      <c r="D69" s="88" t="s">
        <v>120</v>
      </c>
      <c r="E69" s="88" t="s">
        <v>28</v>
      </c>
      <c r="F69" s="87" t="s">
        <v>1277</v>
      </c>
      <c r="G69" s="88" t="s">
        <v>129</v>
      </c>
      <c r="H69" s="88" t="s">
        <v>133</v>
      </c>
      <c r="I69" s="90">
        <v>154.62069500000004</v>
      </c>
      <c r="J69" s="102">
        <v>31220</v>
      </c>
      <c r="K69" s="90"/>
      <c r="L69" s="90">
        <v>48.272580970000007</v>
      </c>
      <c r="M69" s="91">
        <v>2.6590791874762788E-5</v>
      </c>
      <c r="N69" s="91">
        <f t="shared" si="0"/>
        <v>3.8978662301592552E-3</v>
      </c>
      <c r="O69" s="91">
        <f>L69/'סכום נכסי הקרן'!$C$42</f>
        <v>2.9165473159789953E-4</v>
      </c>
    </row>
    <row r="70" spans="2:15">
      <c r="B70" s="86" t="s">
        <v>1278</v>
      </c>
      <c r="C70" s="87" t="s">
        <v>1279</v>
      </c>
      <c r="D70" s="88" t="s">
        <v>120</v>
      </c>
      <c r="E70" s="88" t="s">
        <v>28</v>
      </c>
      <c r="F70" s="87" t="s">
        <v>1280</v>
      </c>
      <c r="G70" s="88" t="s">
        <v>637</v>
      </c>
      <c r="H70" s="88" t="s">
        <v>133</v>
      </c>
      <c r="I70" s="90">
        <v>207.19027300000002</v>
      </c>
      <c r="J70" s="102">
        <v>9978</v>
      </c>
      <c r="K70" s="90"/>
      <c r="L70" s="90">
        <v>20.673445436000005</v>
      </c>
      <c r="M70" s="91">
        <v>6.6213521531733828E-6</v>
      </c>
      <c r="N70" s="91">
        <f t="shared" si="0"/>
        <v>1.6693187562542794E-3</v>
      </c>
      <c r="O70" s="91">
        <f>L70/'סכום נכסי הקרן'!$C$42</f>
        <v>1.2490544442998738E-4</v>
      </c>
    </row>
    <row r="71" spans="2:15">
      <c r="B71" s="86" t="s">
        <v>1281</v>
      </c>
      <c r="C71" s="87" t="s">
        <v>1282</v>
      </c>
      <c r="D71" s="88" t="s">
        <v>120</v>
      </c>
      <c r="E71" s="88" t="s">
        <v>28</v>
      </c>
      <c r="F71" s="87" t="s">
        <v>646</v>
      </c>
      <c r="G71" s="88" t="s">
        <v>330</v>
      </c>
      <c r="H71" s="88" t="s">
        <v>133</v>
      </c>
      <c r="I71" s="90">
        <v>301.29781600000007</v>
      </c>
      <c r="J71" s="102">
        <v>3380</v>
      </c>
      <c r="K71" s="90"/>
      <c r="L71" s="90">
        <v>10.183866179000002</v>
      </c>
      <c r="M71" s="91">
        <v>8.1017814852219283E-6</v>
      </c>
      <c r="N71" s="91">
        <f t="shared" si="0"/>
        <v>8.2231667074637209E-4</v>
      </c>
      <c r="O71" s="91">
        <f>L71/'סכום נכסי הקרן'!$C$42</f>
        <v>6.1529188980200751E-5</v>
      </c>
    </row>
    <row r="72" spans="2:15">
      <c r="B72" s="86" t="s">
        <v>1283</v>
      </c>
      <c r="C72" s="87" t="s">
        <v>1284</v>
      </c>
      <c r="D72" s="88" t="s">
        <v>120</v>
      </c>
      <c r="E72" s="88" t="s">
        <v>28</v>
      </c>
      <c r="F72" s="87" t="s">
        <v>1285</v>
      </c>
      <c r="G72" s="88" t="s">
        <v>1286</v>
      </c>
      <c r="H72" s="88" t="s">
        <v>133</v>
      </c>
      <c r="I72" s="90">
        <v>2371.6214600000003</v>
      </c>
      <c r="J72" s="102">
        <v>4801</v>
      </c>
      <c r="K72" s="90"/>
      <c r="L72" s="90">
        <v>113.86154629500002</v>
      </c>
      <c r="M72" s="91">
        <v>3.3160380499199315E-5</v>
      </c>
      <c r="N72" s="91">
        <f t="shared" si="0"/>
        <v>9.1939785961064439E-3</v>
      </c>
      <c r="O72" s="91">
        <f>L72/'סכום נכסי הקרן'!$C$42</f>
        <v>6.8793211501634859E-4</v>
      </c>
    </row>
    <row r="73" spans="2:15">
      <c r="B73" s="86" t="s">
        <v>1287</v>
      </c>
      <c r="C73" s="87" t="s">
        <v>1288</v>
      </c>
      <c r="D73" s="88" t="s">
        <v>120</v>
      </c>
      <c r="E73" s="88" t="s">
        <v>28</v>
      </c>
      <c r="F73" s="87" t="s">
        <v>1289</v>
      </c>
      <c r="G73" s="88" t="s">
        <v>155</v>
      </c>
      <c r="H73" s="88" t="s">
        <v>133</v>
      </c>
      <c r="I73" s="90">
        <v>1146.4542350000002</v>
      </c>
      <c r="J73" s="102">
        <v>2246</v>
      </c>
      <c r="K73" s="90"/>
      <c r="L73" s="90">
        <v>25.749362123000001</v>
      </c>
      <c r="M73" s="91">
        <v>7.8975771484247863E-6</v>
      </c>
      <c r="N73" s="91">
        <f t="shared" si="0"/>
        <v>2.0791838151301466E-3</v>
      </c>
      <c r="O73" s="91">
        <f>L73/'סכום נכסי הקרן'!$C$42</f>
        <v>1.5557327053773826E-4</v>
      </c>
    </row>
    <row r="74" spans="2:15">
      <c r="B74" s="86" t="s">
        <v>1290</v>
      </c>
      <c r="C74" s="87" t="s">
        <v>1291</v>
      </c>
      <c r="D74" s="88" t="s">
        <v>120</v>
      </c>
      <c r="E74" s="88" t="s">
        <v>28</v>
      </c>
      <c r="F74" s="87" t="s">
        <v>1292</v>
      </c>
      <c r="G74" s="88" t="s">
        <v>1286</v>
      </c>
      <c r="H74" s="88" t="s">
        <v>133</v>
      </c>
      <c r="I74" s="90">
        <v>577.93139500000007</v>
      </c>
      <c r="J74" s="102">
        <v>19750</v>
      </c>
      <c r="K74" s="90"/>
      <c r="L74" s="90">
        <v>114.14145060500002</v>
      </c>
      <c r="M74" s="91">
        <v>2.5201218113349788E-5</v>
      </c>
      <c r="N74" s="91">
        <f t="shared" si="0"/>
        <v>9.2165800302063325E-3</v>
      </c>
      <c r="O74" s="91">
        <f>L74/'סכום נכסי הקרן'!$C$42</f>
        <v>6.8962324929518236E-4</v>
      </c>
    </row>
    <row r="75" spans="2:15">
      <c r="B75" s="86" t="s">
        <v>1293</v>
      </c>
      <c r="C75" s="87" t="s">
        <v>1294</v>
      </c>
      <c r="D75" s="88" t="s">
        <v>120</v>
      </c>
      <c r="E75" s="88" t="s">
        <v>28</v>
      </c>
      <c r="F75" s="87" t="s">
        <v>1295</v>
      </c>
      <c r="G75" s="88" t="s">
        <v>724</v>
      </c>
      <c r="H75" s="88" t="s">
        <v>133</v>
      </c>
      <c r="I75" s="90">
        <v>282.58145000000002</v>
      </c>
      <c r="J75" s="102">
        <v>15550</v>
      </c>
      <c r="K75" s="90"/>
      <c r="L75" s="90">
        <v>43.941415452000008</v>
      </c>
      <c r="M75" s="91">
        <v>1.9504706009031011E-5</v>
      </c>
      <c r="N75" s="91">
        <f t="shared" si="0"/>
        <v>3.5481375960028537E-3</v>
      </c>
      <c r="O75" s="91">
        <f>L75/'סכום נכסי הקרן'!$C$42</f>
        <v>2.6548656550287738E-4</v>
      </c>
    </row>
    <row r="76" spans="2:15">
      <c r="B76" s="86" t="s">
        <v>1296</v>
      </c>
      <c r="C76" s="87" t="s">
        <v>1297</v>
      </c>
      <c r="D76" s="88" t="s">
        <v>120</v>
      </c>
      <c r="E76" s="88" t="s">
        <v>28</v>
      </c>
      <c r="F76" s="87" t="s">
        <v>1298</v>
      </c>
      <c r="G76" s="88" t="s">
        <v>130</v>
      </c>
      <c r="H76" s="88" t="s">
        <v>133</v>
      </c>
      <c r="I76" s="90">
        <v>1560.6255980000001</v>
      </c>
      <c r="J76" s="102">
        <v>1575</v>
      </c>
      <c r="K76" s="90"/>
      <c r="L76" s="90">
        <v>24.579853172000004</v>
      </c>
      <c r="M76" s="91">
        <v>7.7898821522870732E-6</v>
      </c>
      <c r="N76" s="91">
        <f t="shared" ref="N76:N139" si="1">IFERROR(L76/$L$11,0)</f>
        <v>1.984749472603384E-3</v>
      </c>
      <c r="O76" s="91">
        <f>L76/'סכום נכסי הקרן'!$C$42</f>
        <v>1.4850729618229154E-4</v>
      </c>
    </row>
    <row r="77" spans="2:15">
      <c r="B77" s="86" t="s">
        <v>1299</v>
      </c>
      <c r="C77" s="87" t="s">
        <v>1300</v>
      </c>
      <c r="D77" s="88" t="s">
        <v>120</v>
      </c>
      <c r="E77" s="88" t="s">
        <v>28</v>
      </c>
      <c r="F77" s="87" t="s">
        <v>1301</v>
      </c>
      <c r="G77" s="88" t="s">
        <v>637</v>
      </c>
      <c r="H77" s="88" t="s">
        <v>133</v>
      </c>
      <c r="I77" s="90">
        <v>4185.0656790000012</v>
      </c>
      <c r="J77" s="102">
        <v>950.7</v>
      </c>
      <c r="K77" s="90"/>
      <c r="L77" s="90">
        <v>39.787419409000009</v>
      </c>
      <c r="M77" s="91">
        <v>1.3831077155415039E-5</v>
      </c>
      <c r="N77" s="91">
        <f t="shared" si="1"/>
        <v>3.2127148659381911E-3</v>
      </c>
      <c r="O77" s="91">
        <f>L77/'סכום נכסי הקרן'!$C$42</f>
        <v>2.4038882727063257E-4</v>
      </c>
    </row>
    <row r="78" spans="2:15">
      <c r="B78" s="86" t="s">
        <v>1302</v>
      </c>
      <c r="C78" s="87" t="s">
        <v>1303</v>
      </c>
      <c r="D78" s="88" t="s">
        <v>120</v>
      </c>
      <c r="E78" s="88" t="s">
        <v>28</v>
      </c>
      <c r="F78" s="87" t="s">
        <v>720</v>
      </c>
      <c r="G78" s="88" t="s">
        <v>127</v>
      </c>
      <c r="H78" s="88" t="s">
        <v>133</v>
      </c>
      <c r="I78" s="90">
        <v>96804.597297000015</v>
      </c>
      <c r="J78" s="102">
        <v>165.6</v>
      </c>
      <c r="K78" s="90"/>
      <c r="L78" s="90">
        <v>160.30841312300004</v>
      </c>
      <c r="M78" s="91">
        <v>3.7369698170353251E-5</v>
      </c>
      <c r="N78" s="91">
        <f t="shared" si="1"/>
        <v>1.2944423881351886E-2</v>
      </c>
      <c r="O78" s="91">
        <f>L78/'סכום נכסי הקרן'!$C$42</f>
        <v>9.6855619199914865E-4</v>
      </c>
    </row>
    <row r="79" spans="2:15">
      <c r="B79" s="86" t="s">
        <v>1304</v>
      </c>
      <c r="C79" s="87" t="s">
        <v>1305</v>
      </c>
      <c r="D79" s="88" t="s">
        <v>120</v>
      </c>
      <c r="E79" s="88" t="s">
        <v>28</v>
      </c>
      <c r="F79" s="87" t="s">
        <v>408</v>
      </c>
      <c r="G79" s="88" t="s">
        <v>330</v>
      </c>
      <c r="H79" s="88" t="s">
        <v>133</v>
      </c>
      <c r="I79" s="90">
        <v>60.837374000000011</v>
      </c>
      <c r="J79" s="102">
        <v>71190</v>
      </c>
      <c r="K79" s="90"/>
      <c r="L79" s="90">
        <v>43.310126411000006</v>
      </c>
      <c r="M79" s="91">
        <v>1.1515933238776451E-5</v>
      </c>
      <c r="N79" s="91">
        <f t="shared" si="1"/>
        <v>3.497162898049314E-3</v>
      </c>
      <c r="O79" s="91">
        <f>L79/'סכום נכסי הקרן'!$C$42</f>
        <v>2.6167242438769698E-4</v>
      </c>
    </row>
    <row r="80" spans="2:15">
      <c r="B80" s="86" t="s">
        <v>1306</v>
      </c>
      <c r="C80" s="87" t="s">
        <v>1307</v>
      </c>
      <c r="D80" s="88" t="s">
        <v>120</v>
      </c>
      <c r="E80" s="88" t="s">
        <v>28</v>
      </c>
      <c r="F80" s="87" t="s">
        <v>748</v>
      </c>
      <c r="G80" s="88" t="s">
        <v>405</v>
      </c>
      <c r="H80" s="88" t="s">
        <v>133</v>
      </c>
      <c r="I80" s="90">
        <v>769.77831700000013</v>
      </c>
      <c r="J80" s="102">
        <v>5901</v>
      </c>
      <c r="K80" s="90"/>
      <c r="L80" s="90">
        <v>45.424618486</v>
      </c>
      <c r="M80" s="91">
        <v>9.7402070992369193E-6</v>
      </c>
      <c r="N80" s="91">
        <f t="shared" si="1"/>
        <v>3.6679017955241356E-3</v>
      </c>
      <c r="O80" s="91">
        <f>L80/'סכום נכסי הקרן'!$C$42</f>
        <v>2.7444782620396346E-4</v>
      </c>
    </row>
    <row r="81" spans="2:15">
      <c r="B81" s="86" t="s">
        <v>1308</v>
      </c>
      <c r="C81" s="87" t="s">
        <v>1309</v>
      </c>
      <c r="D81" s="88" t="s">
        <v>120</v>
      </c>
      <c r="E81" s="88" t="s">
        <v>28</v>
      </c>
      <c r="F81" s="87" t="s">
        <v>1310</v>
      </c>
      <c r="G81" s="88" t="s">
        <v>330</v>
      </c>
      <c r="H81" s="88" t="s">
        <v>133</v>
      </c>
      <c r="I81" s="90">
        <v>1540.3734610000001</v>
      </c>
      <c r="J81" s="102">
        <v>858.7</v>
      </c>
      <c r="K81" s="90"/>
      <c r="L81" s="90">
        <v>13.227186913000001</v>
      </c>
      <c r="M81" s="91">
        <v>1.0242089636384594E-5</v>
      </c>
      <c r="N81" s="91">
        <f t="shared" si="1"/>
        <v>1.0680556985388624E-3</v>
      </c>
      <c r="O81" s="91">
        <f>L81/'סכום נכסי הקרן'!$C$42</f>
        <v>7.9916415724772544E-5</v>
      </c>
    </row>
    <row r="82" spans="2:15">
      <c r="B82" s="86" t="s">
        <v>1311</v>
      </c>
      <c r="C82" s="87" t="s">
        <v>1312</v>
      </c>
      <c r="D82" s="88" t="s">
        <v>120</v>
      </c>
      <c r="E82" s="88" t="s">
        <v>28</v>
      </c>
      <c r="F82" s="87" t="s">
        <v>533</v>
      </c>
      <c r="G82" s="88" t="s">
        <v>330</v>
      </c>
      <c r="H82" s="88" t="s">
        <v>133</v>
      </c>
      <c r="I82" s="90">
        <v>757.18766200000016</v>
      </c>
      <c r="J82" s="102">
        <v>6819</v>
      </c>
      <c r="K82" s="90"/>
      <c r="L82" s="90">
        <v>51.63262665700001</v>
      </c>
      <c r="M82" s="91">
        <v>2.0739613227301023E-5</v>
      </c>
      <c r="N82" s="91">
        <f t="shared" si="1"/>
        <v>4.1691798486146051E-3</v>
      </c>
      <c r="O82" s="91">
        <f>L82/'סכום נכסי הקרן'!$C$42</f>
        <v>3.1195555668963622E-4</v>
      </c>
    </row>
    <row r="83" spans="2:15">
      <c r="B83" s="86" t="s">
        <v>1313</v>
      </c>
      <c r="C83" s="87" t="s">
        <v>1314</v>
      </c>
      <c r="D83" s="88" t="s">
        <v>120</v>
      </c>
      <c r="E83" s="88" t="s">
        <v>28</v>
      </c>
      <c r="F83" s="87" t="s">
        <v>1315</v>
      </c>
      <c r="G83" s="88" t="s">
        <v>1286</v>
      </c>
      <c r="H83" s="88" t="s">
        <v>133</v>
      </c>
      <c r="I83" s="90">
        <v>1604.585247</v>
      </c>
      <c r="J83" s="102">
        <v>7800</v>
      </c>
      <c r="K83" s="90"/>
      <c r="L83" s="90">
        <v>125.15764927000001</v>
      </c>
      <c r="M83" s="91">
        <v>2.5260277183006425E-5</v>
      </c>
      <c r="N83" s="91">
        <f t="shared" si="1"/>
        <v>1.0106105054520129E-2</v>
      </c>
      <c r="O83" s="91">
        <f>L83/'סכום נכסי הקרן'!$C$42</f>
        <v>7.5618124972334365E-4</v>
      </c>
    </row>
    <row r="84" spans="2:15">
      <c r="B84" s="86" t="s">
        <v>1316</v>
      </c>
      <c r="C84" s="87" t="s">
        <v>1317</v>
      </c>
      <c r="D84" s="88" t="s">
        <v>120</v>
      </c>
      <c r="E84" s="88" t="s">
        <v>28</v>
      </c>
      <c r="F84" s="87" t="s">
        <v>1318</v>
      </c>
      <c r="G84" s="88" t="s">
        <v>1319</v>
      </c>
      <c r="H84" s="88" t="s">
        <v>133</v>
      </c>
      <c r="I84" s="90">
        <v>1755.9277200000004</v>
      </c>
      <c r="J84" s="102">
        <v>4003</v>
      </c>
      <c r="K84" s="90"/>
      <c r="L84" s="90">
        <v>70.289786624000001</v>
      </c>
      <c r="M84" s="91">
        <v>1.6006639564864019E-5</v>
      </c>
      <c r="N84" s="91">
        <f t="shared" si="1"/>
        <v>5.6756895964825251E-3</v>
      </c>
      <c r="O84" s="91">
        <f>L84/'סכום נכסי הקרן'!$C$42</f>
        <v>4.2467894692924574E-4</v>
      </c>
    </row>
    <row r="85" spans="2:15">
      <c r="B85" s="86" t="s">
        <v>1320</v>
      </c>
      <c r="C85" s="87" t="s">
        <v>1321</v>
      </c>
      <c r="D85" s="88" t="s">
        <v>120</v>
      </c>
      <c r="E85" s="88" t="s">
        <v>28</v>
      </c>
      <c r="F85" s="87" t="s">
        <v>598</v>
      </c>
      <c r="G85" s="88" t="s">
        <v>599</v>
      </c>
      <c r="H85" s="88" t="s">
        <v>133</v>
      </c>
      <c r="I85" s="90">
        <v>49.238025000000007</v>
      </c>
      <c r="J85" s="102">
        <v>41100</v>
      </c>
      <c r="K85" s="90"/>
      <c r="L85" s="90">
        <v>20.236828171000006</v>
      </c>
      <c r="M85" s="91">
        <v>1.6652222775364547E-5</v>
      </c>
      <c r="N85" s="91">
        <f t="shared" si="1"/>
        <v>1.6340632207401196E-3</v>
      </c>
      <c r="O85" s="91">
        <f>L85/'סכום נכסי הקרן'!$C$42</f>
        <v>1.2226747710618254E-4</v>
      </c>
    </row>
    <row r="86" spans="2:15">
      <c r="B86" s="86" t="s">
        <v>1322</v>
      </c>
      <c r="C86" s="87" t="s">
        <v>1323</v>
      </c>
      <c r="D86" s="88" t="s">
        <v>120</v>
      </c>
      <c r="E86" s="88" t="s">
        <v>28</v>
      </c>
      <c r="F86" s="87" t="s">
        <v>1324</v>
      </c>
      <c r="G86" s="88" t="s">
        <v>405</v>
      </c>
      <c r="H86" s="88" t="s">
        <v>133</v>
      </c>
      <c r="I86" s="90">
        <v>705.23953200000017</v>
      </c>
      <c r="J86" s="102">
        <v>8890</v>
      </c>
      <c r="K86" s="90"/>
      <c r="L86" s="90">
        <v>62.695794409000008</v>
      </c>
      <c r="M86" s="91">
        <v>1.1396335310774317E-5</v>
      </c>
      <c r="N86" s="91">
        <f t="shared" si="1"/>
        <v>5.0624974859273314E-3</v>
      </c>
      <c r="O86" s="91">
        <f>L86/'סכום נכסי הקרן'!$C$42</f>
        <v>3.7879733636032235E-4</v>
      </c>
    </row>
    <row r="87" spans="2:15">
      <c r="B87" s="86" t="s">
        <v>1325</v>
      </c>
      <c r="C87" s="87" t="s">
        <v>1326</v>
      </c>
      <c r="D87" s="88" t="s">
        <v>120</v>
      </c>
      <c r="E87" s="88" t="s">
        <v>28</v>
      </c>
      <c r="F87" s="87" t="s">
        <v>608</v>
      </c>
      <c r="G87" s="88" t="s">
        <v>330</v>
      </c>
      <c r="H87" s="88" t="s">
        <v>133</v>
      </c>
      <c r="I87" s="90">
        <v>24059.075150000004</v>
      </c>
      <c r="J87" s="102">
        <v>156.1</v>
      </c>
      <c r="K87" s="90"/>
      <c r="L87" s="90">
        <v>37.55621630800001</v>
      </c>
      <c r="M87" s="91">
        <v>3.4869036242385382E-5</v>
      </c>
      <c r="N87" s="91">
        <f t="shared" si="1"/>
        <v>3.0325519029215796E-3</v>
      </c>
      <c r="O87" s="91">
        <f>L87/'סכום נכסי הקרן'!$C$42</f>
        <v>2.2690827726716431E-4</v>
      </c>
    </row>
    <row r="88" spans="2:15">
      <c r="B88" s="86" t="s">
        <v>1327</v>
      </c>
      <c r="C88" s="87" t="s">
        <v>1328</v>
      </c>
      <c r="D88" s="88" t="s">
        <v>120</v>
      </c>
      <c r="E88" s="88" t="s">
        <v>28</v>
      </c>
      <c r="F88" s="87" t="s">
        <v>687</v>
      </c>
      <c r="G88" s="88" t="s">
        <v>341</v>
      </c>
      <c r="H88" s="88" t="s">
        <v>133</v>
      </c>
      <c r="I88" s="90">
        <v>5116.0429210000011</v>
      </c>
      <c r="J88" s="102">
        <v>363</v>
      </c>
      <c r="K88" s="90"/>
      <c r="L88" s="90">
        <v>18.571235802000004</v>
      </c>
      <c r="M88" s="91">
        <v>7.1998293651941346E-6</v>
      </c>
      <c r="N88" s="91">
        <f t="shared" si="1"/>
        <v>1.4995716290771254E-3</v>
      </c>
      <c r="O88" s="91">
        <f>L88/'סכום נכסי הקרן'!$C$42</f>
        <v>1.1220425103517337E-4</v>
      </c>
    </row>
    <row r="89" spans="2:15">
      <c r="B89" s="86" t="s">
        <v>1329</v>
      </c>
      <c r="C89" s="87" t="s">
        <v>1330</v>
      </c>
      <c r="D89" s="88" t="s">
        <v>120</v>
      </c>
      <c r="E89" s="88" t="s">
        <v>28</v>
      </c>
      <c r="F89" s="87" t="s">
        <v>1331</v>
      </c>
      <c r="G89" s="88" t="s">
        <v>127</v>
      </c>
      <c r="H89" s="88" t="s">
        <v>133</v>
      </c>
      <c r="I89" s="90">
        <v>835.18541500000026</v>
      </c>
      <c r="J89" s="102">
        <v>2923</v>
      </c>
      <c r="K89" s="90"/>
      <c r="L89" s="90">
        <v>24.412469687000005</v>
      </c>
      <c r="M89" s="91">
        <v>8.8760010982542791E-6</v>
      </c>
      <c r="N89" s="91">
        <f t="shared" si="1"/>
        <v>1.9712337578734565E-3</v>
      </c>
      <c r="O89" s="91">
        <f>L89/'סכום נכסי הקרן'!$C$42</f>
        <v>1.4749599360822915E-4</v>
      </c>
    </row>
    <row r="90" spans="2:15">
      <c r="B90" s="86" t="s">
        <v>1332</v>
      </c>
      <c r="C90" s="87" t="s">
        <v>1333</v>
      </c>
      <c r="D90" s="88" t="s">
        <v>120</v>
      </c>
      <c r="E90" s="88" t="s">
        <v>28</v>
      </c>
      <c r="F90" s="87" t="s">
        <v>1334</v>
      </c>
      <c r="G90" s="88" t="s">
        <v>157</v>
      </c>
      <c r="H90" s="88" t="s">
        <v>133</v>
      </c>
      <c r="I90" s="90">
        <v>173.360466</v>
      </c>
      <c r="J90" s="102">
        <v>8834</v>
      </c>
      <c r="K90" s="90"/>
      <c r="L90" s="90">
        <v>15.314663590000002</v>
      </c>
      <c r="M90" s="91">
        <v>5.2280762015993363E-6</v>
      </c>
      <c r="N90" s="91">
        <f t="shared" si="1"/>
        <v>1.2366131835960647E-3</v>
      </c>
      <c r="O90" s="91">
        <f>L90/'סכום נכסי הקרן'!$C$42</f>
        <v>9.2528595096861145E-5</v>
      </c>
    </row>
    <row r="91" spans="2:15">
      <c r="B91" s="86" t="s">
        <v>1335</v>
      </c>
      <c r="C91" s="87" t="s">
        <v>1336</v>
      </c>
      <c r="D91" s="88" t="s">
        <v>120</v>
      </c>
      <c r="E91" s="88" t="s">
        <v>28</v>
      </c>
      <c r="F91" s="87" t="s">
        <v>1337</v>
      </c>
      <c r="G91" s="88" t="s">
        <v>129</v>
      </c>
      <c r="H91" s="88" t="s">
        <v>133</v>
      </c>
      <c r="I91" s="90">
        <v>19593.204423000003</v>
      </c>
      <c r="J91" s="102">
        <v>178.2</v>
      </c>
      <c r="K91" s="90"/>
      <c r="L91" s="90">
        <v>34.915090281000005</v>
      </c>
      <c r="M91" s="91">
        <v>3.8364060928565538E-5</v>
      </c>
      <c r="N91" s="91">
        <f t="shared" si="1"/>
        <v>2.8192888922564589E-3</v>
      </c>
      <c r="O91" s="91">
        <f>L91/'סכום נכסי הקרן'!$C$42</f>
        <v>2.1095104260014639E-4</v>
      </c>
    </row>
    <row r="92" spans="2:15">
      <c r="B92" s="86" t="s">
        <v>1338</v>
      </c>
      <c r="C92" s="87" t="s">
        <v>1339</v>
      </c>
      <c r="D92" s="88" t="s">
        <v>120</v>
      </c>
      <c r="E92" s="88" t="s">
        <v>28</v>
      </c>
      <c r="F92" s="87" t="s">
        <v>690</v>
      </c>
      <c r="G92" s="88" t="s">
        <v>691</v>
      </c>
      <c r="H92" s="88" t="s">
        <v>133</v>
      </c>
      <c r="I92" s="90">
        <v>573.35527600000012</v>
      </c>
      <c r="J92" s="102">
        <v>8861</v>
      </c>
      <c r="K92" s="90"/>
      <c r="L92" s="90">
        <v>50.805010978000006</v>
      </c>
      <c r="M92" s="91">
        <v>1.6132442774037697E-5</v>
      </c>
      <c r="N92" s="91">
        <f t="shared" si="1"/>
        <v>4.1023523630751586E-3</v>
      </c>
      <c r="O92" s="91">
        <f>L92/'סכום נכסי הקרן'!$C$42</f>
        <v>3.0695524338807546E-4</v>
      </c>
    </row>
    <row r="93" spans="2:15">
      <c r="B93" s="86" t="s">
        <v>1340</v>
      </c>
      <c r="C93" s="87" t="s">
        <v>1341</v>
      </c>
      <c r="D93" s="88" t="s">
        <v>120</v>
      </c>
      <c r="E93" s="88" t="s">
        <v>28</v>
      </c>
      <c r="F93" s="87" t="s">
        <v>1342</v>
      </c>
      <c r="G93" s="88" t="s">
        <v>127</v>
      </c>
      <c r="H93" s="88" t="s">
        <v>133</v>
      </c>
      <c r="I93" s="90">
        <v>1792.9019360000002</v>
      </c>
      <c r="J93" s="102">
        <v>2185</v>
      </c>
      <c r="K93" s="90"/>
      <c r="L93" s="90">
        <v>39.174907292000007</v>
      </c>
      <c r="M93" s="91">
        <v>1.903961050281084E-5</v>
      </c>
      <c r="N93" s="91">
        <f t="shared" si="1"/>
        <v>3.163256348319226E-3</v>
      </c>
      <c r="O93" s="91">
        <f>L93/'סכום נכסי הקרן'!$C$42</f>
        <v>2.3668813313962853E-4</v>
      </c>
    </row>
    <row r="94" spans="2:15">
      <c r="B94" s="86" t="s">
        <v>1343</v>
      </c>
      <c r="C94" s="87" t="s">
        <v>1344</v>
      </c>
      <c r="D94" s="88" t="s">
        <v>120</v>
      </c>
      <c r="E94" s="88" t="s">
        <v>28</v>
      </c>
      <c r="F94" s="87" t="s">
        <v>1345</v>
      </c>
      <c r="G94" s="88" t="s">
        <v>624</v>
      </c>
      <c r="H94" s="88" t="s">
        <v>133</v>
      </c>
      <c r="I94" s="90">
        <v>501.17292100000009</v>
      </c>
      <c r="J94" s="102">
        <v>4892</v>
      </c>
      <c r="K94" s="90"/>
      <c r="L94" s="90">
        <v>24.517379288000004</v>
      </c>
      <c r="M94" s="91">
        <v>6.7826982289759109E-6</v>
      </c>
      <c r="N94" s="91">
        <f t="shared" si="1"/>
        <v>1.9797048937178711E-3</v>
      </c>
      <c r="O94" s="91">
        <f>L94/'סכום נכסי הקרן'!$C$42</f>
        <v>1.4812983959091471E-4</v>
      </c>
    </row>
    <row r="95" spans="2:15">
      <c r="B95" s="86" t="s">
        <v>1346</v>
      </c>
      <c r="C95" s="87" t="s">
        <v>1347</v>
      </c>
      <c r="D95" s="88" t="s">
        <v>120</v>
      </c>
      <c r="E95" s="88" t="s">
        <v>28</v>
      </c>
      <c r="F95" s="87" t="s">
        <v>615</v>
      </c>
      <c r="G95" s="88" t="s">
        <v>156</v>
      </c>
      <c r="H95" s="88" t="s">
        <v>133</v>
      </c>
      <c r="I95" s="90">
        <v>3655.2827560000005</v>
      </c>
      <c r="J95" s="102">
        <v>1232</v>
      </c>
      <c r="K95" s="90"/>
      <c r="L95" s="90">
        <v>45.033083551000011</v>
      </c>
      <c r="M95" s="91">
        <v>2.2108094813709105E-5</v>
      </c>
      <c r="N95" s="91">
        <f t="shared" si="1"/>
        <v>3.6362865230361676E-3</v>
      </c>
      <c r="O95" s="91">
        <f>L95/'סכום נכסי הקרן'!$C$42</f>
        <v>2.7208223865749295E-4</v>
      </c>
    </row>
    <row r="96" spans="2:15">
      <c r="B96" s="86" t="s">
        <v>1348</v>
      </c>
      <c r="C96" s="87" t="s">
        <v>1349</v>
      </c>
      <c r="D96" s="88" t="s">
        <v>120</v>
      </c>
      <c r="E96" s="88" t="s">
        <v>28</v>
      </c>
      <c r="F96" s="87" t="s">
        <v>1350</v>
      </c>
      <c r="G96" s="88" t="s">
        <v>128</v>
      </c>
      <c r="H96" s="88" t="s">
        <v>133</v>
      </c>
      <c r="I96" s="90">
        <v>245.92406700000004</v>
      </c>
      <c r="J96" s="102">
        <v>11980</v>
      </c>
      <c r="K96" s="90"/>
      <c r="L96" s="90">
        <v>29.461703229000005</v>
      </c>
      <c r="M96" s="91">
        <v>2.0152188379856246E-5</v>
      </c>
      <c r="N96" s="91">
        <f t="shared" si="1"/>
        <v>2.3789442327656215E-3</v>
      </c>
      <c r="O96" s="91">
        <f>L96/'סכום נכסי הקרן'!$C$42</f>
        <v>1.7800260468797067E-4</v>
      </c>
    </row>
    <row r="97" spans="2:15">
      <c r="B97" s="86" t="s">
        <v>1351</v>
      </c>
      <c r="C97" s="87" t="s">
        <v>1352</v>
      </c>
      <c r="D97" s="88" t="s">
        <v>120</v>
      </c>
      <c r="E97" s="88" t="s">
        <v>28</v>
      </c>
      <c r="F97" s="87" t="s">
        <v>1353</v>
      </c>
      <c r="G97" s="88" t="s">
        <v>572</v>
      </c>
      <c r="H97" s="88" t="s">
        <v>133</v>
      </c>
      <c r="I97" s="90">
        <v>188.27714700000004</v>
      </c>
      <c r="J97" s="102">
        <v>42230</v>
      </c>
      <c r="K97" s="90"/>
      <c r="L97" s="90">
        <v>79.509439323000009</v>
      </c>
      <c r="M97" s="91">
        <v>2.9412044967930267E-5</v>
      </c>
      <c r="N97" s="91">
        <f t="shared" si="1"/>
        <v>6.4201489186712958E-3</v>
      </c>
      <c r="O97" s="91">
        <f>L97/'סכום נכסי הקרן'!$C$42</f>
        <v>4.8038252190535493E-4</v>
      </c>
    </row>
    <row r="98" spans="2:15">
      <c r="B98" s="86" t="s">
        <v>1354</v>
      </c>
      <c r="C98" s="87" t="s">
        <v>1355</v>
      </c>
      <c r="D98" s="88" t="s">
        <v>120</v>
      </c>
      <c r="E98" s="88" t="s">
        <v>28</v>
      </c>
      <c r="F98" s="87" t="s">
        <v>1356</v>
      </c>
      <c r="G98" s="88" t="s">
        <v>724</v>
      </c>
      <c r="H98" s="88" t="s">
        <v>133</v>
      </c>
      <c r="I98" s="90">
        <v>124.85963600000001</v>
      </c>
      <c r="J98" s="102">
        <v>26410</v>
      </c>
      <c r="K98" s="90"/>
      <c r="L98" s="90">
        <v>32.97542978700001</v>
      </c>
      <c r="M98" s="91">
        <v>9.0647527684203026E-6</v>
      </c>
      <c r="N98" s="91">
        <f t="shared" si="1"/>
        <v>2.6626671209400415E-3</v>
      </c>
      <c r="O98" s="91">
        <f>L98/'סכום נכסי הקרן'!$C$42</f>
        <v>1.9923194348837132E-4</v>
      </c>
    </row>
    <row r="99" spans="2:15">
      <c r="B99" s="86" t="s">
        <v>1357</v>
      </c>
      <c r="C99" s="87" t="s">
        <v>1358</v>
      </c>
      <c r="D99" s="88" t="s">
        <v>120</v>
      </c>
      <c r="E99" s="88" t="s">
        <v>28</v>
      </c>
      <c r="F99" s="87" t="s">
        <v>618</v>
      </c>
      <c r="G99" s="88" t="s">
        <v>341</v>
      </c>
      <c r="H99" s="88" t="s">
        <v>133</v>
      </c>
      <c r="I99" s="90">
        <v>250.83192300000002</v>
      </c>
      <c r="J99" s="102">
        <v>31450</v>
      </c>
      <c r="K99" s="90"/>
      <c r="L99" s="90">
        <v>78.886639717000008</v>
      </c>
      <c r="M99" s="91">
        <v>2.3591650314661088E-5</v>
      </c>
      <c r="N99" s="91">
        <f t="shared" si="1"/>
        <v>6.369859717149368E-3</v>
      </c>
      <c r="O99" s="91">
        <f>L99/'סכום נכסי הקרן'!$C$42</f>
        <v>4.7661967251389409E-4</v>
      </c>
    </row>
    <row r="100" spans="2:15">
      <c r="B100" s="86" t="s">
        <v>1359</v>
      </c>
      <c r="C100" s="87" t="s">
        <v>1360</v>
      </c>
      <c r="D100" s="88" t="s">
        <v>120</v>
      </c>
      <c r="E100" s="88" t="s">
        <v>28</v>
      </c>
      <c r="F100" s="87" t="s">
        <v>1361</v>
      </c>
      <c r="G100" s="88" t="s">
        <v>313</v>
      </c>
      <c r="H100" s="88" t="s">
        <v>133</v>
      </c>
      <c r="I100" s="90">
        <v>16.725950000000001</v>
      </c>
      <c r="J100" s="102">
        <v>17300</v>
      </c>
      <c r="K100" s="90"/>
      <c r="L100" s="90">
        <v>2.8935893850000007</v>
      </c>
      <c r="M100" s="91">
        <v>4.7178291941023294E-7</v>
      </c>
      <c r="N100" s="91">
        <f t="shared" si="1"/>
        <v>2.3364867013736534E-4</v>
      </c>
      <c r="O100" s="91">
        <f>L100/'סכום נכסי הקרן'!$C$42</f>
        <v>1.7482575376717137E-5</v>
      </c>
    </row>
    <row r="101" spans="2:15">
      <c r="B101" s="86" t="s">
        <v>1362</v>
      </c>
      <c r="C101" s="87" t="s">
        <v>1363</v>
      </c>
      <c r="D101" s="88" t="s">
        <v>120</v>
      </c>
      <c r="E101" s="88" t="s">
        <v>28</v>
      </c>
      <c r="F101" s="87" t="s">
        <v>1364</v>
      </c>
      <c r="G101" s="88" t="s">
        <v>481</v>
      </c>
      <c r="H101" s="88" t="s">
        <v>133</v>
      </c>
      <c r="I101" s="90">
        <v>146.50346100000002</v>
      </c>
      <c r="J101" s="102">
        <v>15780</v>
      </c>
      <c r="K101" s="90"/>
      <c r="L101" s="90">
        <v>23.118246073000002</v>
      </c>
      <c r="M101" s="91">
        <v>1.5343962241129121E-5</v>
      </c>
      <c r="N101" s="91">
        <f t="shared" si="1"/>
        <v>1.8667290801057516E-3</v>
      </c>
      <c r="O101" s="91">
        <f>L101/'סכום נכסי הקרן'!$C$42</f>
        <v>1.3967651445082884E-4</v>
      </c>
    </row>
    <row r="102" spans="2:15">
      <c r="B102" s="86" t="s">
        <v>1365</v>
      </c>
      <c r="C102" s="87" t="s">
        <v>1366</v>
      </c>
      <c r="D102" s="88" t="s">
        <v>120</v>
      </c>
      <c r="E102" s="88" t="s">
        <v>28</v>
      </c>
      <c r="F102" s="87" t="s">
        <v>819</v>
      </c>
      <c r="G102" s="88" t="s">
        <v>156</v>
      </c>
      <c r="H102" s="88" t="s">
        <v>133</v>
      </c>
      <c r="I102" s="90">
        <v>4131.4549730000008</v>
      </c>
      <c r="J102" s="102">
        <v>1494</v>
      </c>
      <c r="K102" s="90"/>
      <c r="L102" s="90">
        <v>61.723937297000013</v>
      </c>
      <c r="M102" s="91">
        <v>2.2182748185361358E-5</v>
      </c>
      <c r="N102" s="91">
        <f t="shared" si="1"/>
        <v>4.9840229369953176E-3</v>
      </c>
      <c r="O102" s="91">
        <f>L102/'סכום נכסי הקרן'!$C$42</f>
        <v>3.7292554083051587E-4</v>
      </c>
    </row>
    <row r="103" spans="2:15">
      <c r="B103" s="86" t="s">
        <v>1367</v>
      </c>
      <c r="C103" s="87" t="s">
        <v>1368</v>
      </c>
      <c r="D103" s="88" t="s">
        <v>120</v>
      </c>
      <c r="E103" s="88" t="s">
        <v>28</v>
      </c>
      <c r="F103" s="87" t="s">
        <v>1369</v>
      </c>
      <c r="G103" s="88" t="s">
        <v>157</v>
      </c>
      <c r="H103" s="88" t="s">
        <v>133</v>
      </c>
      <c r="I103" s="90">
        <v>6.9575500000000012</v>
      </c>
      <c r="J103" s="102">
        <v>11690</v>
      </c>
      <c r="K103" s="90"/>
      <c r="L103" s="90">
        <v>0.81333759500000025</v>
      </c>
      <c r="M103" s="91">
        <v>1.4790871023085969E-7</v>
      </c>
      <c r="N103" s="91">
        <f t="shared" si="1"/>
        <v>6.5674573050893693E-5</v>
      </c>
      <c r="O103" s="91">
        <f>L103/'סכום נכסי הקרן'!$C$42</f>
        <v>4.9140475442079139E-6</v>
      </c>
    </row>
    <row r="104" spans="2:15">
      <c r="B104" s="86" t="s">
        <v>1370</v>
      </c>
      <c r="C104" s="87" t="s">
        <v>1371</v>
      </c>
      <c r="D104" s="88" t="s">
        <v>120</v>
      </c>
      <c r="E104" s="88" t="s">
        <v>28</v>
      </c>
      <c r="F104" s="87" t="s">
        <v>1372</v>
      </c>
      <c r="G104" s="88" t="s">
        <v>637</v>
      </c>
      <c r="H104" s="88" t="s">
        <v>133</v>
      </c>
      <c r="I104" s="90">
        <v>238.32837100000003</v>
      </c>
      <c r="J104" s="102">
        <v>8450</v>
      </c>
      <c r="K104" s="90"/>
      <c r="L104" s="90">
        <v>20.138747310000003</v>
      </c>
      <c r="M104" s="91">
        <v>1.1312043766085292E-5</v>
      </c>
      <c r="N104" s="91">
        <f t="shared" si="1"/>
        <v>1.6261434851835216E-3</v>
      </c>
      <c r="O104" s="91">
        <f>L104/'סכום נכסי הקרן'!$C$42</f>
        <v>1.2167488921021684E-4</v>
      </c>
    </row>
    <row r="105" spans="2:15">
      <c r="B105" s="86" t="s">
        <v>1373</v>
      </c>
      <c r="C105" s="87" t="s">
        <v>1374</v>
      </c>
      <c r="D105" s="88" t="s">
        <v>120</v>
      </c>
      <c r="E105" s="88" t="s">
        <v>28</v>
      </c>
      <c r="F105" s="87" t="s">
        <v>676</v>
      </c>
      <c r="G105" s="88" t="s">
        <v>677</v>
      </c>
      <c r="H105" s="88" t="s">
        <v>133</v>
      </c>
      <c r="I105" s="90">
        <v>438.45765700000004</v>
      </c>
      <c r="J105" s="102">
        <v>38400</v>
      </c>
      <c r="K105" s="90"/>
      <c r="L105" s="90">
        <v>168.36774028300002</v>
      </c>
      <c r="M105" s="91">
        <v>2.6693956409947479E-5</v>
      </c>
      <c r="N105" s="91">
        <f t="shared" si="1"/>
        <v>1.3595190394008257E-2</v>
      </c>
      <c r="O105" s="91">
        <f>L105/'סכום נכסי הקרן'!$C$42</f>
        <v>1.0172492772346417E-3</v>
      </c>
    </row>
    <row r="106" spans="2:15">
      <c r="B106" s="86" t="s">
        <v>1375</v>
      </c>
      <c r="C106" s="87" t="s">
        <v>1376</v>
      </c>
      <c r="D106" s="88" t="s">
        <v>120</v>
      </c>
      <c r="E106" s="88" t="s">
        <v>28</v>
      </c>
      <c r="F106" s="87" t="s">
        <v>1377</v>
      </c>
      <c r="G106" s="88" t="s">
        <v>1191</v>
      </c>
      <c r="H106" s="88" t="s">
        <v>133</v>
      </c>
      <c r="I106" s="90">
        <v>267.81669400000004</v>
      </c>
      <c r="J106" s="102">
        <v>23500</v>
      </c>
      <c r="K106" s="90"/>
      <c r="L106" s="90">
        <v>62.936923054000005</v>
      </c>
      <c r="M106" s="91">
        <v>6.0505110725245017E-6</v>
      </c>
      <c r="N106" s="91">
        <f t="shared" si="1"/>
        <v>5.0819679012973663E-3</v>
      </c>
      <c r="O106" s="91">
        <f>L106/'סכום נכסי הקרן'!$C$42</f>
        <v>3.8025419466010429E-4</v>
      </c>
    </row>
    <row r="107" spans="2:15">
      <c r="B107" s="86" t="s">
        <v>1378</v>
      </c>
      <c r="C107" s="87" t="s">
        <v>1379</v>
      </c>
      <c r="D107" s="88" t="s">
        <v>120</v>
      </c>
      <c r="E107" s="88" t="s">
        <v>28</v>
      </c>
      <c r="F107" s="87" t="s">
        <v>862</v>
      </c>
      <c r="G107" s="88" t="s">
        <v>637</v>
      </c>
      <c r="H107" s="88" t="s">
        <v>133</v>
      </c>
      <c r="I107" s="90">
        <v>988.06449600000008</v>
      </c>
      <c r="J107" s="102">
        <v>2810</v>
      </c>
      <c r="K107" s="90"/>
      <c r="L107" s="90">
        <v>27.76461234500001</v>
      </c>
      <c r="M107" s="91">
        <v>1.8243935930593079E-5</v>
      </c>
      <c r="N107" s="91">
        <f t="shared" si="1"/>
        <v>2.2419092304241115E-3</v>
      </c>
      <c r="O107" s="91">
        <f>L107/'סכום נכסי הקרן'!$C$42</f>
        <v>1.6774906994165441E-4</v>
      </c>
    </row>
    <row r="108" spans="2:15">
      <c r="B108" s="86" t="s">
        <v>1380</v>
      </c>
      <c r="C108" s="87" t="s">
        <v>1381</v>
      </c>
      <c r="D108" s="88" t="s">
        <v>120</v>
      </c>
      <c r="E108" s="88" t="s">
        <v>28</v>
      </c>
      <c r="F108" s="87" t="s">
        <v>463</v>
      </c>
      <c r="G108" s="88" t="s">
        <v>330</v>
      </c>
      <c r="H108" s="88" t="s">
        <v>133</v>
      </c>
      <c r="I108" s="90">
        <v>304.06664300000006</v>
      </c>
      <c r="J108" s="102">
        <v>21760</v>
      </c>
      <c r="K108" s="90"/>
      <c r="L108" s="90">
        <v>66.164901419999993</v>
      </c>
      <c r="M108" s="91">
        <v>2.4925205360400549E-5</v>
      </c>
      <c r="N108" s="91">
        <f t="shared" si="1"/>
        <v>5.3426174794157502E-3</v>
      </c>
      <c r="O108" s="91">
        <f>L108/'סכום נכסי הקרן'!$C$42</f>
        <v>3.9975709143963715E-4</v>
      </c>
    </row>
    <row r="109" spans="2:15">
      <c r="B109" s="86" t="s">
        <v>1382</v>
      </c>
      <c r="C109" s="87" t="s">
        <v>1383</v>
      </c>
      <c r="D109" s="88" t="s">
        <v>120</v>
      </c>
      <c r="E109" s="88" t="s">
        <v>28</v>
      </c>
      <c r="F109" s="87" t="s">
        <v>466</v>
      </c>
      <c r="G109" s="88" t="s">
        <v>330</v>
      </c>
      <c r="H109" s="88" t="s">
        <v>133</v>
      </c>
      <c r="I109" s="90">
        <v>4364.7914410000012</v>
      </c>
      <c r="J109" s="102">
        <v>1555</v>
      </c>
      <c r="K109" s="90"/>
      <c r="L109" s="90">
        <v>67.872506901000008</v>
      </c>
      <c r="M109" s="91">
        <v>2.2468306211410648E-5</v>
      </c>
      <c r="N109" s="91">
        <f t="shared" si="1"/>
        <v>5.4805015039505337E-3</v>
      </c>
      <c r="O109" s="91">
        <f>L109/'סכום נכסי הקרן'!$C$42</f>
        <v>4.1007415359435546E-4</v>
      </c>
    </row>
    <row r="110" spans="2:15">
      <c r="B110" s="86" t="s">
        <v>1384</v>
      </c>
      <c r="C110" s="87" t="s">
        <v>1385</v>
      </c>
      <c r="D110" s="88" t="s">
        <v>120</v>
      </c>
      <c r="E110" s="88" t="s">
        <v>28</v>
      </c>
      <c r="F110" s="87" t="s">
        <v>1386</v>
      </c>
      <c r="G110" s="88" t="s">
        <v>724</v>
      </c>
      <c r="H110" s="88" t="s">
        <v>133</v>
      </c>
      <c r="I110" s="90">
        <v>458.36589900000007</v>
      </c>
      <c r="J110" s="102">
        <v>7500</v>
      </c>
      <c r="K110" s="90"/>
      <c r="L110" s="90">
        <v>34.377442404</v>
      </c>
      <c r="M110" s="91">
        <v>9.4619787592499085E-6</v>
      </c>
      <c r="N110" s="91">
        <f t="shared" si="1"/>
        <v>2.7758754376334808E-3</v>
      </c>
      <c r="O110" s="91">
        <f>L110/'סכום נכסי הקרן'!$C$42</f>
        <v>2.0770266548606443E-4</v>
      </c>
    </row>
    <row r="111" spans="2:15">
      <c r="B111" s="86" t="s">
        <v>1387</v>
      </c>
      <c r="C111" s="87" t="s">
        <v>1388</v>
      </c>
      <c r="D111" s="88" t="s">
        <v>120</v>
      </c>
      <c r="E111" s="88" t="s">
        <v>28</v>
      </c>
      <c r="F111" s="87" t="s">
        <v>1389</v>
      </c>
      <c r="G111" s="88" t="s">
        <v>724</v>
      </c>
      <c r="H111" s="88" t="s">
        <v>133</v>
      </c>
      <c r="I111" s="90">
        <v>111.71598900000001</v>
      </c>
      <c r="J111" s="102">
        <v>21820</v>
      </c>
      <c r="K111" s="90"/>
      <c r="L111" s="90">
        <v>24.376428765000004</v>
      </c>
      <c r="M111" s="91">
        <v>8.1097104202413804E-6</v>
      </c>
      <c r="N111" s="91">
        <f t="shared" si="1"/>
        <v>1.9683235614442471E-3</v>
      </c>
      <c r="O111" s="91">
        <f>L111/'סכום נכסי הקרן'!$C$42</f>
        <v>1.4727824048168752E-4</v>
      </c>
    </row>
    <row r="112" spans="2:15">
      <c r="B112" s="86" t="s">
        <v>1390</v>
      </c>
      <c r="C112" s="87" t="s">
        <v>1391</v>
      </c>
      <c r="D112" s="88" t="s">
        <v>120</v>
      </c>
      <c r="E112" s="88" t="s">
        <v>28</v>
      </c>
      <c r="F112" s="87" t="s">
        <v>1392</v>
      </c>
      <c r="G112" s="88" t="s">
        <v>127</v>
      </c>
      <c r="H112" s="88" t="s">
        <v>133</v>
      </c>
      <c r="I112" s="90">
        <v>11112.692940000003</v>
      </c>
      <c r="J112" s="102">
        <v>317.89999999999998</v>
      </c>
      <c r="K112" s="90"/>
      <c r="L112" s="90">
        <v>35.327250856000006</v>
      </c>
      <c r="M112" s="91">
        <v>9.8878710246735019E-6</v>
      </c>
      <c r="N112" s="91">
        <f t="shared" si="1"/>
        <v>2.8525696233550083E-3</v>
      </c>
      <c r="O112" s="91">
        <f>L112/'סכום נכסי הקרן'!$C$42</f>
        <v>2.1344124675872593E-4</v>
      </c>
    </row>
    <row r="113" spans="2:15">
      <c r="B113" s="86" t="s">
        <v>1393</v>
      </c>
      <c r="C113" s="87" t="s">
        <v>1394</v>
      </c>
      <c r="D113" s="88" t="s">
        <v>120</v>
      </c>
      <c r="E113" s="88" t="s">
        <v>28</v>
      </c>
      <c r="F113" s="87" t="s">
        <v>879</v>
      </c>
      <c r="G113" s="88" t="s">
        <v>341</v>
      </c>
      <c r="H113" s="88" t="s">
        <v>133</v>
      </c>
      <c r="I113" s="90">
        <v>15071.068267000002</v>
      </c>
      <c r="J113" s="102">
        <v>297</v>
      </c>
      <c r="K113" s="90"/>
      <c r="L113" s="90">
        <v>44.761072754000011</v>
      </c>
      <c r="M113" s="91">
        <v>1.6439196743537609E-5</v>
      </c>
      <c r="N113" s="91">
        <f t="shared" si="1"/>
        <v>3.6143224664524948E-3</v>
      </c>
      <c r="O113" s="91">
        <f>L113/'סכום נכסי הקרן'!$C$42</f>
        <v>2.7043879564291561E-4</v>
      </c>
    </row>
    <row r="114" spans="2:15">
      <c r="B114" s="86" t="s">
        <v>1395</v>
      </c>
      <c r="C114" s="87" t="s">
        <v>1396</v>
      </c>
      <c r="D114" s="88" t="s">
        <v>120</v>
      </c>
      <c r="E114" s="88" t="s">
        <v>28</v>
      </c>
      <c r="F114" s="87" t="s">
        <v>723</v>
      </c>
      <c r="G114" s="88" t="s">
        <v>724</v>
      </c>
      <c r="H114" s="88" t="s">
        <v>133</v>
      </c>
      <c r="I114" s="90">
        <v>8040.7730630000005</v>
      </c>
      <c r="J114" s="102">
        <v>1769</v>
      </c>
      <c r="K114" s="90"/>
      <c r="L114" s="90">
        <v>142.24127549400004</v>
      </c>
      <c r="M114" s="91">
        <v>3.0266519842236106E-5</v>
      </c>
      <c r="N114" s="91">
        <f t="shared" si="1"/>
        <v>1.1485556668855319E-2</v>
      </c>
      <c r="O114" s="91">
        <f>L114/'סכום נכסי הקרן'!$C$42</f>
        <v>8.5939761646735625E-4</v>
      </c>
    </row>
    <row r="115" spans="2:15">
      <c r="B115" s="86" t="s">
        <v>1397</v>
      </c>
      <c r="C115" s="87" t="s">
        <v>1398</v>
      </c>
      <c r="D115" s="88" t="s">
        <v>120</v>
      </c>
      <c r="E115" s="88" t="s">
        <v>28</v>
      </c>
      <c r="F115" s="87" t="s">
        <v>1399</v>
      </c>
      <c r="G115" s="88" t="s">
        <v>128</v>
      </c>
      <c r="H115" s="88" t="s">
        <v>133</v>
      </c>
      <c r="I115" s="90">
        <v>123.99689900000001</v>
      </c>
      <c r="J115" s="102">
        <v>26950</v>
      </c>
      <c r="K115" s="90"/>
      <c r="L115" s="90">
        <v>33.417164414000005</v>
      </c>
      <c r="M115" s="91">
        <v>1.4441752219688772E-5</v>
      </c>
      <c r="N115" s="91">
        <f t="shared" si="1"/>
        <v>2.698335868097881E-3</v>
      </c>
      <c r="O115" s="91">
        <f>L115/'סכום נכסי הקרן'!$C$42</f>
        <v>2.0190082904382253E-4</v>
      </c>
    </row>
    <row r="116" spans="2:15">
      <c r="B116" s="86" t="s">
        <v>1400</v>
      </c>
      <c r="C116" s="87" t="s">
        <v>1401</v>
      </c>
      <c r="D116" s="88" t="s">
        <v>120</v>
      </c>
      <c r="E116" s="88" t="s">
        <v>28</v>
      </c>
      <c r="F116" s="87" t="s">
        <v>1402</v>
      </c>
      <c r="G116" s="88" t="s">
        <v>1218</v>
      </c>
      <c r="H116" s="88" t="s">
        <v>133</v>
      </c>
      <c r="I116" s="90">
        <v>1508.1580570000003</v>
      </c>
      <c r="J116" s="102">
        <v>864</v>
      </c>
      <c r="K116" s="90"/>
      <c r="L116" s="90">
        <v>13.030485611000003</v>
      </c>
      <c r="M116" s="91">
        <v>1.5068805839161796E-5</v>
      </c>
      <c r="N116" s="91">
        <f t="shared" si="1"/>
        <v>1.0521726579579031E-3</v>
      </c>
      <c r="O116" s="91">
        <f>L116/'סכום נכסי הקרן'!$C$42</f>
        <v>7.8727979882168238E-5</v>
      </c>
    </row>
    <row r="117" spans="2:15">
      <c r="B117" s="92"/>
      <c r="C117" s="87"/>
      <c r="D117" s="87"/>
      <c r="E117" s="87"/>
      <c r="F117" s="87"/>
      <c r="G117" s="87"/>
      <c r="H117" s="87"/>
      <c r="I117" s="90"/>
      <c r="J117" s="102"/>
      <c r="K117" s="87"/>
      <c r="L117" s="87"/>
      <c r="M117" s="87"/>
      <c r="N117" s="91"/>
      <c r="O117" s="87"/>
    </row>
    <row r="118" spans="2:15">
      <c r="B118" s="85" t="s">
        <v>29</v>
      </c>
      <c r="C118" s="80"/>
      <c r="D118" s="81"/>
      <c r="E118" s="81"/>
      <c r="F118" s="80"/>
      <c r="G118" s="81"/>
      <c r="H118" s="81"/>
      <c r="I118" s="83"/>
      <c r="J118" s="100"/>
      <c r="K118" s="83">
        <v>0.65720170400000011</v>
      </c>
      <c r="L118" s="83">
        <f>SUM(L119:L186)</f>
        <v>542.11029878700003</v>
      </c>
      <c r="M118" s="84"/>
      <c r="N118" s="84">
        <f t="shared" si="1"/>
        <v>4.3773781807453067E-2</v>
      </c>
      <c r="O118" s="84">
        <f>L118/'סכום נכסי הקרן'!$C$42</f>
        <v>3.2753383082508008E-3</v>
      </c>
    </row>
    <row r="119" spans="2:15">
      <c r="B119" s="86" t="s">
        <v>1403</v>
      </c>
      <c r="C119" s="87" t="s">
        <v>1404</v>
      </c>
      <c r="D119" s="88" t="s">
        <v>120</v>
      </c>
      <c r="E119" s="88" t="s">
        <v>28</v>
      </c>
      <c r="F119" s="87" t="s">
        <v>1405</v>
      </c>
      <c r="G119" s="88" t="s">
        <v>1406</v>
      </c>
      <c r="H119" s="88" t="s">
        <v>133</v>
      </c>
      <c r="I119" s="90">
        <v>6731.9002340000006</v>
      </c>
      <c r="J119" s="102">
        <v>165.9</v>
      </c>
      <c r="K119" s="90"/>
      <c r="L119" s="90">
        <v>11.168222488000001</v>
      </c>
      <c r="M119" s="91">
        <v>2.2677547588462587E-5</v>
      </c>
      <c r="N119" s="91">
        <f t="shared" si="1"/>
        <v>9.0180049237339088E-4</v>
      </c>
      <c r="O119" s="91">
        <f>L119/'סכום נכסי הקרן'!$C$42</f>
        <v>6.7476502534379943E-5</v>
      </c>
    </row>
    <row r="120" spans="2:15">
      <c r="B120" s="86" t="s">
        <v>1407</v>
      </c>
      <c r="C120" s="87" t="s">
        <v>1408</v>
      </c>
      <c r="D120" s="88" t="s">
        <v>120</v>
      </c>
      <c r="E120" s="88" t="s">
        <v>28</v>
      </c>
      <c r="F120" s="87" t="s">
        <v>1409</v>
      </c>
      <c r="G120" s="88" t="s">
        <v>624</v>
      </c>
      <c r="H120" s="88" t="s">
        <v>133</v>
      </c>
      <c r="I120" s="90">
        <v>2727.0932650000004</v>
      </c>
      <c r="J120" s="102">
        <v>435.2</v>
      </c>
      <c r="K120" s="90"/>
      <c r="L120" s="90">
        <v>11.868309890000003</v>
      </c>
      <c r="M120" s="91">
        <v>1.65423205206716E-5</v>
      </c>
      <c r="N120" s="91">
        <f t="shared" si="1"/>
        <v>9.583304517743939E-4</v>
      </c>
      <c r="O120" s="91">
        <f>L120/'סכום נכסי הקרן'!$C$42</f>
        <v>7.1706311656296901E-5</v>
      </c>
    </row>
    <row r="121" spans="2:15">
      <c r="B121" s="86" t="s">
        <v>1410</v>
      </c>
      <c r="C121" s="87" t="s">
        <v>1411</v>
      </c>
      <c r="D121" s="88" t="s">
        <v>120</v>
      </c>
      <c r="E121" s="88" t="s">
        <v>28</v>
      </c>
      <c r="F121" s="87" t="s">
        <v>1412</v>
      </c>
      <c r="G121" s="88" t="s">
        <v>1413</v>
      </c>
      <c r="H121" s="88" t="s">
        <v>133</v>
      </c>
      <c r="I121" s="90">
        <v>92.938953000000026</v>
      </c>
      <c r="J121" s="102">
        <v>1868</v>
      </c>
      <c r="K121" s="90"/>
      <c r="L121" s="90">
        <v>1.7360996400000002</v>
      </c>
      <c r="M121" s="91">
        <v>2.0796383124979308E-5</v>
      </c>
      <c r="N121" s="91">
        <f t="shared" si="1"/>
        <v>1.4018484247099166E-4</v>
      </c>
      <c r="O121" s="91">
        <f>L121/'סכום נכסי הקרן'!$C$42</f>
        <v>1.0489219021582596E-5</v>
      </c>
    </row>
    <row r="122" spans="2:15">
      <c r="B122" s="86" t="s">
        <v>1414</v>
      </c>
      <c r="C122" s="87" t="s">
        <v>1415</v>
      </c>
      <c r="D122" s="88" t="s">
        <v>120</v>
      </c>
      <c r="E122" s="88" t="s">
        <v>28</v>
      </c>
      <c r="F122" s="87" t="s">
        <v>1416</v>
      </c>
      <c r="G122" s="88" t="s">
        <v>129</v>
      </c>
      <c r="H122" s="88" t="s">
        <v>133</v>
      </c>
      <c r="I122" s="90">
        <v>1214.8116070000003</v>
      </c>
      <c r="J122" s="102">
        <v>426.8</v>
      </c>
      <c r="K122" s="90"/>
      <c r="L122" s="90">
        <v>5.1848159400000009</v>
      </c>
      <c r="M122" s="91">
        <v>2.208285880998851E-5</v>
      </c>
      <c r="N122" s="91">
        <f t="shared" si="1"/>
        <v>4.1865834716144898E-4</v>
      </c>
      <c r="O122" s="91">
        <f>L122/'סכום נכסי הקרן'!$C$42</f>
        <v>3.1325776889886714E-5</v>
      </c>
    </row>
    <row r="123" spans="2:15">
      <c r="B123" s="86" t="s">
        <v>1417</v>
      </c>
      <c r="C123" s="87" t="s">
        <v>1418</v>
      </c>
      <c r="D123" s="88" t="s">
        <v>120</v>
      </c>
      <c r="E123" s="88" t="s">
        <v>28</v>
      </c>
      <c r="F123" s="87" t="s">
        <v>1419</v>
      </c>
      <c r="G123" s="88" t="s">
        <v>129</v>
      </c>
      <c r="H123" s="88" t="s">
        <v>133</v>
      </c>
      <c r="I123" s="90">
        <v>534.19011400000011</v>
      </c>
      <c r="J123" s="102">
        <v>2113</v>
      </c>
      <c r="K123" s="90"/>
      <c r="L123" s="90">
        <v>11.287437099</v>
      </c>
      <c r="M123" s="91">
        <v>3.1613841555855896E-5</v>
      </c>
      <c r="N123" s="91">
        <f t="shared" si="1"/>
        <v>9.1142671490015514E-4</v>
      </c>
      <c r="O123" s="91">
        <f>L123/'סכום נכסי הקרן'!$C$42</f>
        <v>6.8196776956734961E-5</v>
      </c>
    </row>
    <row r="124" spans="2:15">
      <c r="B124" s="86" t="s">
        <v>1420</v>
      </c>
      <c r="C124" s="87" t="s">
        <v>1421</v>
      </c>
      <c r="D124" s="88" t="s">
        <v>120</v>
      </c>
      <c r="E124" s="88" t="s">
        <v>28</v>
      </c>
      <c r="F124" s="87" t="s">
        <v>1422</v>
      </c>
      <c r="G124" s="88" t="s">
        <v>128</v>
      </c>
      <c r="H124" s="88" t="s">
        <v>133</v>
      </c>
      <c r="I124" s="90">
        <v>667.92480000000012</v>
      </c>
      <c r="J124" s="102">
        <v>542.5</v>
      </c>
      <c r="K124" s="90"/>
      <c r="L124" s="90">
        <v>3.6234920400000008</v>
      </c>
      <c r="M124" s="91">
        <v>1.1753153455115815E-5</v>
      </c>
      <c r="N124" s="91">
        <f t="shared" si="1"/>
        <v>2.9258612185547846E-4</v>
      </c>
      <c r="O124" s="91">
        <f>L124/'סכום נכסי הקרן'!$C$42</f>
        <v>2.1892523190962199E-5</v>
      </c>
    </row>
    <row r="125" spans="2:15">
      <c r="B125" s="86" t="s">
        <v>1423</v>
      </c>
      <c r="C125" s="87" t="s">
        <v>1424</v>
      </c>
      <c r="D125" s="88" t="s">
        <v>120</v>
      </c>
      <c r="E125" s="88" t="s">
        <v>28</v>
      </c>
      <c r="F125" s="87" t="s">
        <v>1425</v>
      </c>
      <c r="G125" s="88" t="s">
        <v>128</v>
      </c>
      <c r="H125" s="88" t="s">
        <v>133</v>
      </c>
      <c r="I125" s="90">
        <v>4.0100000000000004E-4</v>
      </c>
      <c r="J125" s="102">
        <v>6848</v>
      </c>
      <c r="K125" s="90"/>
      <c r="L125" s="90">
        <v>2.7513000000000006E-5</v>
      </c>
      <c r="M125" s="91">
        <v>3.584163076023496E-11</v>
      </c>
      <c r="N125" s="91">
        <f t="shared" si="1"/>
        <v>2.2215922877009491E-9</v>
      </c>
      <c r="O125" s="91">
        <f>L125/'סכום נכסי הקרן'!$C$42</f>
        <v>1.6622887090789443E-10</v>
      </c>
    </row>
    <row r="126" spans="2:15">
      <c r="B126" s="86" t="s">
        <v>1426</v>
      </c>
      <c r="C126" s="87" t="s">
        <v>1427</v>
      </c>
      <c r="D126" s="88" t="s">
        <v>120</v>
      </c>
      <c r="E126" s="88" t="s">
        <v>28</v>
      </c>
      <c r="F126" s="87" t="s">
        <v>882</v>
      </c>
      <c r="G126" s="88" t="s">
        <v>691</v>
      </c>
      <c r="H126" s="88" t="s">
        <v>133</v>
      </c>
      <c r="I126" s="90">
        <v>53.926299999999998</v>
      </c>
      <c r="J126" s="102">
        <v>5877</v>
      </c>
      <c r="K126" s="90"/>
      <c r="L126" s="90">
        <v>3.1692486650000005</v>
      </c>
      <c r="M126" s="91">
        <v>4.1957551729866013E-6</v>
      </c>
      <c r="N126" s="91">
        <f t="shared" si="1"/>
        <v>2.5590733078801036E-4</v>
      </c>
      <c r="O126" s="91">
        <f>L126/'סכום נכסי הקרן'!$C$42</f>
        <v>1.9148061905619225E-5</v>
      </c>
    </row>
    <row r="127" spans="2:15">
      <c r="B127" s="86" t="s">
        <v>1428</v>
      </c>
      <c r="C127" s="87" t="s">
        <v>1429</v>
      </c>
      <c r="D127" s="88" t="s">
        <v>120</v>
      </c>
      <c r="E127" s="88" t="s">
        <v>28</v>
      </c>
      <c r="F127" s="87" t="s">
        <v>1430</v>
      </c>
      <c r="G127" s="88" t="s">
        <v>1431</v>
      </c>
      <c r="H127" s="88" t="s">
        <v>133</v>
      </c>
      <c r="I127" s="90">
        <v>608.65955400000007</v>
      </c>
      <c r="J127" s="102">
        <v>514.70000000000005</v>
      </c>
      <c r="K127" s="90"/>
      <c r="L127" s="90">
        <v>3.1327707260000008</v>
      </c>
      <c r="M127" s="91">
        <v>3.133650954707266E-5</v>
      </c>
      <c r="N127" s="91">
        <f t="shared" si="1"/>
        <v>2.5296184654588391E-4</v>
      </c>
      <c r="O127" s="91">
        <f>L127/'סכום נכסי הקרן'!$C$42</f>
        <v>1.892766839662286E-5</v>
      </c>
    </row>
    <row r="128" spans="2:15">
      <c r="B128" s="86" t="s">
        <v>1432</v>
      </c>
      <c r="C128" s="87" t="s">
        <v>1433</v>
      </c>
      <c r="D128" s="88" t="s">
        <v>120</v>
      </c>
      <c r="E128" s="88" t="s">
        <v>28</v>
      </c>
      <c r="F128" s="87" t="s">
        <v>1434</v>
      </c>
      <c r="G128" s="88" t="s">
        <v>341</v>
      </c>
      <c r="H128" s="88" t="s">
        <v>133</v>
      </c>
      <c r="I128" s="90">
        <v>347.790391</v>
      </c>
      <c r="J128" s="102">
        <v>3094</v>
      </c>
      <c r="K128" s="90"/>
      <c r="L128" s="90">
        <v>10.760634712000002</v>
      </c>
      <c r="M128" s="91">
        <v>2.1684477213835554E-5</v>
      </c>
      <c r="N128" s="91">
        <f t="shared" si="1"/>
        <v>8.6888900108844267E-4</v>
      </c>
      <c r="O128" s="91">
        <f>L128/'סכום נכסי הקרן'!$C$42</f>
        <v>6.5013926450334589E-5</v>
      </c>
    </row>
    <row r="129" spans="2:15">
      <c r="B129" s="86" t="s">
        <v>1435</v>
      </c>
      <c r="C129" s="87" t="s">
        <v>1436</v>
      </c>
      <c r="D129" s="88" t="s">
        <v>120</v>
      </c>
      <c r="E129" s="88" t="s">
        <v>28</v>
      </c>
      <c r="F129" s="87" t="s">
        <v>1437</v>
      </c>
      <c r="G129" s="88" t="s">
        <v>155</v>
      </c>
      <c r="H129" s="88" t="s">
        <v>133</v>
      </c>
      <c r="I129" s="90">
        <v>13.007835000000002</v>
      </c>
      <c r="J129" s="102">
        <v>7518</v>
      </c>
      <c r="K129" s="90"/>
      <c r="L129" s="90">
        <v>0.97792907100000015</v>
      </c>
      <c r="M129" s="91">
        <v>1.146274116849712E-6</v>
      </c>
      <c r="N129" s="91">
        <f t="shared" si="1"/>
        <v>7.8964841422315041E-5</v>
      </c>
      <c r="O129" s="91">
        <f>L129/'סכום נכסי הקרן'!$C$42</f>
        <v>5.9084812743189078E-6</v>
      </c>
    </row>
    <row r="130" spans="2:15">
      <c r="B130" s="86" t="s">
        <v>1438</v>
      </c>
      <c r="C130" s="87" t="s">
        <v>1439</v>
      </c>
      <c r="D130" s="88" t="s">
        <v>120</v>
      </c>
      <c r="E130" s="88" t="s">
        <v>28</v>
      </c>
      <c r="F130" s="87" t="s">
        <v>1440</v>
      </c>
      <c r="G130" s="88" t="s">
        <v>1413</v>
      </c>
      <c r="H130" s="88" t="s">
        <v>133</v>
      </c>
      <c r="I130" s="90">
        <v>365.31581400000005</v>
      </c>
      <c r="J130" s="102">
        <v>472.1</v>
      </c>
      <c r="K130" s="90"/>
      <c r="L130" s="90">
        <v>1.7246559590000001</v>
      </c>
      <c r="M130" s="91">
        <v>7.0360114364037878E-6</v>
      </c>
      <c r="N130" s="91">
        <f t="shared" si="1"/>
        <v>1.3926079952938187E-4</v>
      </c>
      <c r="O130" s="91">
        <f>L130/'סכום נכסי הקרן'!$C$42</f>
        <v>1.0420078245525455E-5</v>
      </c>
    </row>
    <row r="131" spans="2:15">
      <c r="B131" s="86" t="s">
        <v>1441</v>
      </c>
      <c r="C131" s="87" t="s">
        <v>1442</v>
      </c>
      <c r="D131" s="88" t="s">
        <v>120</v>
      </c>
      <c r="E131" s="88" t="s">
        <v>28</v>
      </c>
      <c r="F131" s="87" t="s">
        <v>1443</v>
      </c>
      <c r="G131" s="88" t="s">
        <v>572</v>
      </c>
      <c r="H131" s="88" t="s">
        <v>133</v>
      </c>
      <c r="I131" s="90">
        <v>382.95997200000005</v>
      </c>
      <c r="J131" s="102">
        <v>2414</v>
      </c>
      <c r="K131" s="90"/>
      <c r="L131" s="90">
        <v>9.2446537200000023</v>
      </c>
      <c r="M131" s="91">
        <v>1.3680183743713872E-5</v>
      </c>
      <c r="N131" s="91">
        <f t="shared" si="1"/>
        <v>7.4647807970115547E-4</v>
      </c>
      <c r="O131" s="91">
        <f>L131/'סכום נכסי הקרן'!$C$42</f>
        <v>5.5854626896742123E-5</v>
      </c>
    </row>
    <row r="132" spans="2:15">
      <c r="B132" s="86" t="s">
        <v>1444</v>
      </c>
      <c r="C132" s="87" t="s">
        <v>1445</v>
      </c>
      <c r="D132" s="88" t="s">
        <v>120</v>
      </c>
      <c r="E132" s="88" t="s">
        <v>28</v>
      </c>
      <c r="F132" s="87" t="s">
        <v>1446</v>
      </c>
      <c r="G132" s="88" t="s">
        <v>129</v>
      </c>
      <c r="H132" s="88" t="s">
        <v>133</v>
      </c>
      <c r="I132" s="90">
        <v>204.43953600000003</v>
      </c>
      <c r="J132" s="102">
        <v>1871</v>
      </c>
      <c r="K132" s="90"/>
      <c r="L132" s="90">
        <v>3.8250637180000004</v>
      </c>
      <c r="M132" s="91">
        <v>3.1315695059433939E-5</v>
      </c>
      <c r="N132" s="91">
        <f t="shared" si="1"/>
        <v>3.0886243070088747E-4</v>
      </c>
      <c r="O132" s="91">
        <f>L132/'סכום נכסי הקרן'!$C$42</f>
        <v>2.3110385017769512E-5</v>
      </c>
    </row>
    <row r="133" spans="2:15">
      <c r="B133" s="86" t="s">
        <v>1447</v>
      </c>
      <c r="C133" s="87" t="s">
        <v>1448</v>
      </c>
      <c r="D133" s="88" t="s">
        <v>120</v>
      </c>
      <c r="E133" s="88" t="s">
        <v>28</v>
      </c>
      <c r="F133" s="87" t="s">
        <v>1449</v>
      </c>
      <c r="G133" s="88" t="s">
        <v>572</v>
      </c>
      <c r="H133" s="88" t="s">
        <v>133</v>
      </c>
      <c r="I133" s="90">
        <v>89.128459000000021</v>
      </c>
      <c r="J133" s="102">
        <v>11370</v>
      </c>
      <c r="K133" s="90"/>
      <c r="L133" s="90">
        <v>10.133905744000002</v>
      </c>
      <c r="M133" s="91">
        <v>1.7610790841519115E-5</v>
      </c>
      <c r="N133" s="91">
        <f t="shared" si="1"/>
        <v>8.1828251536214688E-4</v>
      </c>
      <c r="O133" s="91">
        <f>L133/'סכום נכסי הקרן'!$C$42</f>
        <v>6.1227336521358836E-5</v>
      </c>
    </row>
    <row r="134" spans="2:15">
      <c r="B134" s="86" t="s">
        <v>1450</v>
      </c>
      <c r="C134" s="87" t="s">
        <v>1451</v>
      </c>
      <c r="D134" s="88" t="s">
        <v>120</v>
      </c>
      <c r="E134" s="88" t="s">
        <v>28</v>
      </c>
      <c r="F134" s="87" t="s">
        <v>1452</v>
      </c>
      <c r="G134" s="88" t="s">
        <v>1453</v>
      </c>
      <c r="H134" s="88" t="s">
        <v>133</v>
      </c>
      <c r="I134" s="90">
        <v>274.49983800000007</v>
      </c>
      <c r="J134" s="102">
        <v>129.5</v>
      </c>
      <c r="K134" s="90"/>
      <c r="L134" s="90">
        <v>0.35547729000000006</v>
      </c>
      <c r="M134" s="91">
        <v>9.2672860053264161E-6</v>
      </c>
      <c r="N134" s="91">
        <f t="shared" si="1"/>
        <v>2.8703725726632272E-5</v>
      </c>
      <c r="O134" s="91">
        <f>L134/'סכום נכסי הקרן'!$C$42</f>
        <v>2.147733382404614E-6</v>
      </c>
    </row>
    <row r="135" spans="2:15">
      <c r="B135" s="86" t="s">
        <v>1454</v>
      </c>
      <c r="C135" s="87" t="s">
        <v>1455</v>
      </c>
      <c r="D135" s="88" t="s">
        <v>120</v>
      </c>
      <c r="E135" s="88" t="s">
        <v>28</v>
      </c>
      <c r="F135" s="87" t="s">
        <v>1456</v>
      </c>
      <c r="G135" s="88" t="s">
        <v>691</v>
      </c>
      <c r="H135" s="88" t="s">
        <v>133</v>
      </c>
      <c r="I135" s="90">
        <v>556.60400000000004</v>
      </c>
      <c r="J135" s="102">
        <v>1258</v>
      </c>
      <c r="K135" s="90"/>
      <c r="L135" s="90">
        <v>7.0020783200000007</v>
      </c>
      <c r="M135" s="91">
        <v>1.2206644595153292E-5</v>
      </c>
      <c r="N135" s="91">
        <f t="shared" si="1"/>
        <v>5.6539683762548679E-4</v>
      </c>
      <c r="O135" s="91">
        <f>L135/'סכום נכסי הקרן'!$C$42</f>
        <v>4.2305367395131254E-5</v>
      </c>
    </row>
    <row r="136" spans="2:15">
      <c r="B136" s="86" t="s">
        <v>1457</v>
      </c>
      <c r="C136" s="87" t="s">
        <v>1458</v>
      </c>
      <c r="D136" s="88" t="s">
        <v>120</v>
      </c>
      <c r="E136" s="88" t="s">
        <v>28</v>
      </c>
      <c r="F136" s="87" t="s">
        <v>1459</v>
      </c>
      <c r="G136" s="88" t="s">
        <v>1319</v>
      </c>
      <c r="H136" s="88" t="s">
        <v>133</v>
      </c>
      <c r="I136" s="90">
        <v>563.98373400000014</v>
      </c>
      <c r="J136" s="102">
        <v>171.5</v>
      </c>
      <c r="K136" s="90"/>
      <c r="L136" s="90">
        <v>0.96723210500000012</v>
      </c>
      <c r="M136" s="91">
        <v>5.7305261250231225E-6</v>
      </c>
      <c r="N136" s="91">
        <f t="shared" si="1"/>
        <v>7.8101093478891962E-5</v>
      </c>
      <c r="O136" s="91">
        <f>L136/'סכום נכסי הקרן'!$C$42</f>
        <v>5.8438520234076966E-6</v>
      </c>
    </row>
    <row r="137" spans="2:15">
      <c r="B137" s="86" t="s">
        <v>1460</v>
      </c>
      <c r="C137" s="87" t="s">
        <v>1461</v>
      </c>
      <c r="D137" s="88" t="s">
        <v>120</v>
      </c>
      <c r="E137" s="88" t="s">
        <v>28</v>
      </c>
      <c r="F137" s="87" t="s">
        <v>1462</v>
      </c>
      <c r="G137" s="88" t="s">
        <v>1453</v>
      </c>
      <c r="H137" s="88" t="s">
        <v>133</v>
      </c>
      <c r="I137" s="90">
        <v>612.41969300000017</v>
      </c>
      <c r="J137" s="102">
        <v>5999</v>
      </c>
      <c r="K137" s="90"/>
      <c r="L137" s="90">
        <v>36.739057354000003</v>
      </c>
      <c r="M137" s="91">
        <v>2.4763512541968038E-5</v>
      </c>
      <c r="N137" s="91">
        <f t="shared" si="1"/>
        <v>2.9665687665848591E-3</v>
      </c>
      <c r="O137" s="91">
        <f>L137/'סכום נכסי הקרן'!$C$42</f>
        <v>2.2197114172121523E-4</v>
      </c>
    </row>
    <row r="138" spans="2:15">
      <c r="B138" s="86" t="s">
        <v>1463</v>
      </c>
      <c r="C138" s="87" t="s">
        <v>1464</v>
      </c>
      <c r="D138" s="88" t="s">
        <v>120</v>
      </c>
      <c r="E138" s="88" t="s">
        <v>28</v>
      </c>
      <c r="F138" s="87" t="s">
        <v>1465</v>
      </c>
      <c r="G138" s="88" t="s">
        <v>825</v>
      </c>
      <c r="H138" s="88" t="s">
        <v>133</v>
      </c>
      <c r="I138" s="90">
        <v>185.66361300000005</v>
      </c>
      <c r="J138" s="102">
        <v>9300</v>
      </c>
      <c r="K138" s="90"/>
      <c r="L138" s="90">
        <v>17.266716033000005</v>
      </c>
      <c r="M138" s="91">
        <v>2.0977576372156619E-5</v>
      </c>
      <c r="N138" s="91">
        <f t="shared" si="1"/>
        <v>1.3942355676529324E-3</v>
      </c>
      <c r="O138" s="91">
        <f>L138/'סכום נכסי הקרן'!$C$42</f>
        <v>1.0432256425881686E-4</v>
      </c>
    </row>
    <row r="139" spans="2:15">
      <c r="B139" s="86" t="s">
        <v>1466</v>
      </c>
      <c r="C139" s="87" t="s">
        <v>1467</v>
      </c>
      <c r="D139" s="88" t="s">
        <v>120</v>
      </c>
      <c r="E139" s="88" t="s">
        <v>28</v>
      </c>
      <c r="F139" s="87" t="s">
        <v>1468</v>
      </c>
      <c r="G139" s="88" t="s">
        <v>128</v>
      </c>
      <c r="H139" s="88" t="s">
        <v>133</v>
      </c>
      <c r="I139" s="90">
        <v>2304.3405600000006</v>
      </c>
      <c r="J139" s="102">
        <v>192.8</v>
      </c>
      <c r="K139" s="90"/>
      <c r="L139" s="90">
        <v>4.4427686000000008</v>
      </c>
      <c r="M139" s="91">
        <v>1.5388612627095066E-5</v>
      </c>
      <c r="N139" s="91">
        <f t="shared" si="1"/>
        <v>3.5874024852978385E-4</v>
      </c>
      <c r="O139" s="91">
        <f>L139/'סכום נכסי הקרן'!$C$42</f>
        <v>2.6842452952533233E-5</v>
      </c>
    </row>
    <row r="140" spans="2:15">
      <c r="B140" s="86" t="s">
        <v>1469</v>
      </c>
      <c r="C140" s="87" t="s">
        <v>1470</v>
      </c>
      <c r="D140" s="88" t="s">
        <v>120</v>
      </c>
      <c r="E140" s="88" t="s">
        <v>28</v>
      </c>
      <c r="F140" s="87" t="s">
        <v>1471</v>
      </c>
      <c r="G140" s="88" t="s">
        <v>129</v>
      </c>
      <c r="H140" s="88" t="s">
        <v>133</v>
      </c>
      <c r="I140" s="90">
        <v>2170.7556000000004</v>
      </c>
      <c r="J140" s="102">
        <v>405.3</v>
      </c>
      <c r="K140" s="90"/>
      <c r="L140" s="90">
        <v>8.7980724470000027</v>
      </c>
      <c r="M140" s="91">
        <v>2.7225113134586031E-5</v>
      </c>
      <c r="N140" s="91">
        <f t="shared" ref="N140:N186" si="2">IFERROR(L140/$L$11,0)</f>
        <v>7.1041798040524188E-4</v>
      </c>
      <c r="O140" s="91">
        <f>L140/'סכום נכסי הקרן'!$C$42</f>
        <v>5.3156458729715621E-5</v>
      </c>
    </row>
    <row r="141" spans="2:15">
      <c r="B141" s="86" t="s">
        <v>1472</v>
      </c>
      <c r="C141" s="87" t="s">
        <v>1473</v>
      </c>
      <c r="D141" s="88" t="s">
        <v>120</v>
      </c>
      <c r="E141" s="88" t="s">
        <v>28</v>
      </c>
      <c r="F141" s="87" t="s">
        <v>1474</v>
      </c>
      <c r="G141" s="88" t="s">
        <v>155</v>
      </c>
      <c r="H141" s="88" t="s">
        <v>133</v>
      </c>
      <c r="I141" s="90">
        <v>2246.0694090000006</v>
      </c>
      <c r="J141" s="102">
        <v>129.69999999999999</v>
      </c>
      <c r="K141" s="90"/>
      <c r="L141" s="90">
        <v>2.9131520230000008</v>
      </c>
      <c r="M141" s="91">
        <v>2.0762809143451516E-5</v>
      </c>
      <c r="N141" s="91">
        <f t="shared" si="2"/>
        <v>2.3522829452248822E-4</v>
      </c>
      <c r="O141" s="91">
        <f>L141/'סכום נכסי הקרן'!$C$42</f>
        <v>1.7600769511370569E-5</v>
      </c>
    </row>
    <row r="142" spans="2:15">
      <c r="B142" s="86" t="s">
        <v>1475</v>
      </c>
      <c r="C142" s="87" t="s">
        <v>1476</v>
      </c>
      <c r="D142" s="88" t="s">
        <v>120</v>
      </c>
      <c r="E142" s="88" t="s">
        <v>28</v>
      </c>
      <c r="F142" s="87" t="s">
        <v>1477</v>
      </c>
      <c r="G142" s="88" t="s">
        <v>481</v>
      </c>
      <c r="H142" s="88" t="s">
        <v>133</v>
      </c>
      <c r="I142" s="90">
        <v>753.27577700000006</v>
      </c>
      <c r="J142" s="102">
        <v>1146</v>
      </c>
      <c r="K142" s="90"/>
      <c r="L142" s="90">
        <v>8.632540404000002</v>
      </c>
      <c r="M142" s="91">
        <v>2.2005122161421777E-5</v>
      </c>
      <c r="N142" s="91">
        <f t="shared" si="2"/>
        <v>6.9705176406764928E-4</v>
      </c>
      <c r="O142" s="91">
        <f>L142/'סכום נכסי הקרן'!$C$42</f>
        <v>5.2156342253614609E-5</v>
      </c>
    </row>
    <row r="143" spans="2:15">
      <c r="B143" s="86" t="s">
        <v>1478</v>
      </c>
      <c r="C143" s="87" t="s">
        <v>1479</v>
      </c>
      <c r="D143" s="88" t="s">
        <v>120</v>
      </c>
      <c r="E143" s="88" t="s">
        <v>28</v>
      </c>
      <c r="F143" s="87" t="s">
        <v>1480</v>
      </c>
      <c r="G143" s="88" t="s">
        <v>157</v>
      </c>
      <c r="H143" s="88" t="s">
        <v>133</v>
      </c>
      <c r="I143" s="90">
        <v>186.87701000000004</v>
      </c>
      <c r="J143" s="102">
        <v>2240</v>
      </c>
      <c r="K143" s="90"/>
      <c r="L143" s="90">
        <v>4.1860450240000011</v>
      </c>
      <c r="M143" s="91">
        <v>1.5784059162789569E-5</v>
      </c>
      <c r="N143" s="91">
        <f t="shared" si="2"/>
        <v>3.3801058922281596E-4</v>
      </c>
      <c r="O143" s="91">
        <f>L143/'סכום נכסי הקרן'!$C$42</f>
        <v>2.5291372729587099E-5</v>
      </c>
    </row>
    <row r="144" spans="2:15">
      <c r="B144" s="86" t="s">
        <v>1481</v>
      </c>
      <c r="C144" s="87" t="s">
        <v>1482</v>
      </c>
      <c r="D144" s="88" t="s">
        <v>120</v>
      </c>
      <c r="E144" s="88" t="s">
        <v>28</v>
      </c>
      <c r="F144" s="87" t="s">
        <v>1483</v>
      </c>
      <c r="G144" s="88" t="s">
        <v>481</v>
      </c>
      <c r="H144" s="88" t="s">
        <v>133</v>
      </c>
      <c r="I144" s="90">
        <v>470.28835600000008</v>
      </c>
      <c r="J144" s="102">
        <v>702.3</v>
      </c>
      <c r="K144" s="90"/>
      <c r="L144" s="90">
        <v>3.3028351280000008</v>
      </c>
      <c r="M144" s="91">
        <v>3.0981263151140602E-5</v>
      </c>
      <c r="N144" s="91">
        <f t="shared" si="2"/>
        <v>2.666940372882847E-4</v>
      </c>
      <c r="O144" s="91">
        <f>L144/'סכום נכסי הקרן'!$C$42</f>
        <v>1.9955168615649727E-5</v>
      </c>
    </row>
    <row r="145" spans="2:15">
      <c r="B145" s="86" t="s">
        <v>1484</v>
      </c>
      <c r="C145" s="87" t="s">
        <v>1485</v>
      </c>
      <c r="D145" s="88" t="s">
        <v>120</v>
      </c>
      <c r="E145" s="88" t="s">
        <v>28</v>
      </c>
      <c r="F145" s="87" t="s">
        <v>1486</v>
      </c>
      <c r="G145" s="88" t="s">
        <v>129</v>
      </c>
      <c r="H145" s="88" t="s">
        <v>133</v>
      </c>
      <c r="I145" s="90">
        <v>3150.5887580000003</v>
      </c>
      <c r="J145" s="102">
        <v>500.1</v>
      </c>
      <c r="K145" s="90"/>
      <c r="L145" s="90">
        <v>15.756094380000002</v>
      </c>
      <c r="M145" s="91">
        <v>3.4414963447051569E-5</v>
      </c>
      <c r="N145" s="91">
        <f t="shared" si="2"/>
        <v>1.2722573968268187E-3</v>
      </c>
      <c r="O145" s="91">
        <f>L145/'סכום נכסי הקרן'!$C$42</f>
        <v>9.5195644920787292E-5</v>
      </c>
    </row>
    <row r="146" spans="2:15">
      <c r="B146" s="86" t="s">
        <v>1487</v>
      </c>
      <c r="C146" s="87" t="s">
        <v>1488</v>
      </c>
      <c r="D146" s="88" t="s">
        <v>120</v>
      </c>
      <c r="E146" s="88" t="s">
        <v>28</v>
      </c>
      <c r="F146" s="87" t="s">
        <v>1489</v>
      </c>
      <c r="G146" s="88" t="s">
        <v>155</v>
      </c>
      <c r="H146" s="88" t="s">
        <v>133</v>
      </c>
      <c r="I146" s="90">
        <v>565.67664500000001</v>
      </c>
      <c r="J146" s="102">
        <v>372.1</v>
      </c>
      <c r="K146" s="90"/>
      <c r="L146" s="90">
        <v>2.1048827970000001</v>
      </c>
      <c r="M146" s="91">
        <v>2.3525365899628504E-5</v>
      </c>
      <c r="N146" s="91">
        <f t="shared" si="2"/>
        <v>1.6996297707736713E-4</v>
      </c>
      <c r="O146" s="91">
        <f>L146/'סכום נכסי הקרן'!$C$42</f>
        <v>1.2717344191428077E-5</v>
      </c>
    </row>
    <row r="147" spans="2:15">
      <c r="B147" s="86" t="s">
        <v>1490</v>
      </c>
      <c r="C147" s="87" t="s">
        <v>1491</v>
      </c>
      <c r="D147" s="88" t="s">
        <v>120</v>
      </c>
      <c r="E147" s="88" t="s">
        <v>28</v>
      </c>
      <c r="F147" s="87" t="s">
        <v>1492</v>
      </c>
      <c r="G147" s="88" t="s">
        <v>1319</v>
      </c>
      <c r="H147" s="88" t="s">
        <v>133</v>
      </c>
      <c r="I147" s="90">
        <v>2341.7148490000004</v>
      </c>
      <c r="J147" s="102">
        <v>17.600000000000001</v>
      </c>
      <c r="K147" s="90"/>
      <c r="L147" s="90">
        <v>0.41214181200000005</v>
      </c>
      <c r="M147" s="91">
        <v>2.2488456423055501E-5</v>
      </c>
      <c r="N147" s="91">
        <f t="shared" si="2"/>
        <v>3.3279216042536052E-5</v>
      </c>
      <c r="O147" s="91">
        <f>L147/'סכום נכסי הקרן'!$C$42</f>
        <v>2.4900907957217926E-6</v>
      </c>
    </row>
    <row r="148" spans="2:15">
      <c r="B148" s="86" t="s">
        <v>1493</v>
      </c>
      <c r="C148" s="87" t="s">
        <v>1494</v>
      </c>
      <c r="D148" s="88" t="s">
        <v>120</v>
      </c>
      <c r="E148" s="88" t="s">
        <v>28</v>
      </c>
      <c r="F148" s="87" t="s">
        <v>1495</v>
      </c>
      <c r="G148" s="88" t="s">
        <v>724</v>
      </c>
      <c r="H148" s="88" t="s">
        <v>133</v>
      </c>
      <c r="I148" s="90">
        <v>1406.8703220000002</v>
      </c>
      <c r="J148" s="102">
        <v>93.6</v>
      </c>
      <c r="K148" s="90"/>
      <c r="L148" s="90">
        <v>1.3168306220000001</v>
      </c>
      <c r="M148" s="91">
        <v>8.0461541691559204E-6</v>
      </c>
      <c r="N148" s="91">
        <f t="shared" si="2"/>
        <v>1.0633012590570434E-4</v>
      </c>
      <c r="O148" s="91">
        <f>L148/'סכום נכסי הקרן'!$C$42</f>
        <v>7.9560668582851856E-6</v>
      </c>
    </row>
    <row r="149" spans="2:15">
      <c r="B149" s="86" t="s">
        <v>1496</v>
      </c>
      <c r="C149" s="87" t="s">
        <v>1497</v>
      </c>
      <c r="D149" s="88" t="s">
        <v>120</v>
      </c>
      <c r="E149" s="88" t="s">
        <v>28</v>
      </c>
      <c r="F149" s="87" t="s">
        <v>1498</v>
      </c>
      <c r="G149" s="88" t="s">
        <v>1218</v>
      </c>
      <c r="H149" s="88" t="s">
        <v>133</v>
      </c>
      <c r="I149" s="90">
        <v>326.23812800000007</v>
      </c>
      <c r="J149" s="102">
        <v>1966</v>
      </c>
      <c r="K149" s="90">
        <v>0.36670633600000008</v>
      </c>
      <c r="L149" s="90">
        <v>6.780547933000002</v>
      </c>
      <c r="M149" s="91">
        <v>2.2919145338030536E-5</v>
      </c>
      <c r="N149" s="91">
        <f t="shared" si="2"/>
        <v>5.475089228488138E-4</v>
      </c>
      <c r="O149" s="91">
        <f>L149/'סכום נכסי הקרן'!$C$42</f>
        <v>4.096691843999009E-5</v>
      </c>
    </row>
    <row r="150" spans="2:15">
      <c r="B150" s="86" t="s">
        <v>1499</v>
      </c>
      <c r="C150" s="87" t="s">
        <v>1500</v>
      </c>
      <c r="D150" s="88" t="s">
        <v>120</v>
      </c>
      <c r="E150" s="88" t="s">
        <v>28</v>
      </c>
      <c r="F150" s="87" t="s">
        <v>1501</v>
      </c>
      <c r="G150" s="88" t="s">
        <v>1502</v>
      </c>
      <c r="H150" s="88" t="s">
        <v>133</v>
      </c>
      <c r="I150" s="90">
        <v>1998.2921290000002</v>
      </c>
      <c r="J150" s="102">
        <v>669.3</v>
      </c>
      <c r="K150" s="90"/>
      <c r="L150" s="90">
        <v>13.374569218000005</v>
      </c>
      <c r="M150" s="91">
        <v>2.1235986791829445E-5</v>
      </c>
      <c r="N150" s="91">
        <f t="shared" si="2"/>
        <v>1.0799563779315712E-3</v>
      </c>
      <c r="O150" s="91">
        <f>L150/'סכום נכסי הקרן'!$C$42</f>
        <v>8.0806874567935919E-5</v>
      </c>
    </row>
    <row r="151" spans="2:15">
      <c r="B151" s="86" t="s">
        <v>1503</v>
      </c>
      <c r="C151" s="87" t="s">
        <v>1504</v>
      </c>
      <c r="D151" s="88" t="s">
        <v>120</v>
      </c>
      <c r="E151" s="88" t="s">
        <v>28</v>
      </c>
      <c r="F151" s="87" t="s">
        <v>1505</v>
      </c>
      <c r="G151" s="88" t="s">
        <v>825</v>
      </c>
      <c r="H151" s="88" t="s">
        <v>133</v>
      </c>
      <c r="I151" s="90">
        <v>282.01574500000004</v>
      </c>
      <c r="J151" s="102">
        <v>226</v>
      </c>
      <c r="K151" s="90"/>
      <c r="L151" s="90">
        <v>0.63735558500000011</v>
      </c>
      <c r="M151" s="91">
        <v>3.8274022767429218E-6</v>
      </c>
      <c r="N151" s="91">
        <f t="shared" si="2"/>
        <v>5.1464553198819707E-5</v>
      </c>
      <c r="O151" s="91">
        <f>L151/'סכום נכסי הקרן'!$C$42</f>
        <v>3.8507941431828779E-6</v>
      </c>
    </row>
    <row r="152" spans="2:15">
      <c r="B152" s="86" t="s">
        <v>1506</v>
      </c>
      <c r="C152" s="87" t="s">
        <v>1507</v>
      </c>
      <c r="D152" s="88" t="s">
        <v>120</v>
      </c>
      <c r="E152" s="88" t="s">
        <v>28</v>
      </c>
      <c r="F152" s="87" t="s">
        <v>1508</v>
      </c>
      <c r="G152" s="88" t="s">
        <v>691</v>
      </c>
      <c r="H152" s="88" t="s">
        <v>133</v>
      </c>
      <c r="I152" s="90">
        <v>637.09617400000013</v>
      </c>
      <c r="J152" s="102">
        <v>670.4</v>
      </c>
      <c r="K152" s="90"/>
      <c r="L152" s="90">
        <v>4.2710927510000012</v>
      </c>
      <c r="M152" s="91">
        <v>8.7563628360027037E-6</v>
      </c>
      <c r="N152" s="91">
        <f t="shared" si="2"/>
        <v>3.4487793827198165E-4</v>
      </c>
      <c r="O152" s="91">
        <f>L152/'סכום נכסי הקרן'!$C$42</f>
        <v>2.5805216644554307E-5</v>
      </c>
    </row>
    <row r="153" spans="2:15">
      <c r="B153" s="86" t="s">
        <v>1509</v>
      </c>
      <c r="C153" s="87" t="s">
        <v>1510</v>
      </c>
      <c r="D153" s="88" t="s">
        <v>120</v>
      </c>
      <c r="E153" s="88" t="s">
        <v>28</v>
      </c>
      <c r="F153" s="87" t="s">
        <v>1511</v>
      </c>
      <c r="G153" s="88" t="s">
        <v>724</v>
      </c>
      <c r="H153" s="88" t="s">
        <v>133</v>
      </c>
      <c r="I153" s="90">
        <v>935.54835200000014</v>
      </c>
      <c r="J153" s="102">
        <v>268</v>
      </c>
      <c r="K153" s="90"/>
      <c r="L153" s="90">
        <v>2.5072695840000008</v>
      </c>
      <c r="M153" s="91">
        <v>7.4918262594102058E-6</v>
      </c>
      <c r="N153" s="91">
        <f t="shared" si="2"/>
        <v>2.024545040890331E-4</v>
      </c>
      <c r="O153" s="91">
        <f>L153/'סכום נכסי הקרן'!$C$42</f>
        <v>1.5148496783703202E-5</v>
      </c>
    </row>
    <row r="154" spans="2:15">
      <c r="B154" s="86" t="s">
        <v>1512</v>
      </c>
      <c r="C154" s="87" t="s">
        <v>1513</v>
      </c>
      <c r="D154" s="88" t="s">
        <v>120</v>
      </c>
      <c r="E154" s="88" t="s">
        <v>28</v>
      </c>
      <c r="F154" s="87" t="s">
        <v>1514</v>
      </c>
      <c r="G154" s="88" t="s">
        <v>677</v>
      </c>
      <c r="H154" s="88" t="s">
        <v>133</v>
      </c>
      <c r="I154" s="90">
        <v>224.43720500000003</v>
      </c>
      <c r="J154" s="102">
        <v>6895</v>
      </c>
      <c r="K154" s="90"/>
      <c r="L154" s="90">
        <v>15.474945251000003</v>
      </c>
      <c r="M154" s="91">
        <v>3.7830239993419577E-6</v>
      </c>
      <c r="N154" s="91">
        <f t="shared" si="2"/>
        <v>1.2495554473236662E-3</v>
      </c>
      <c r="O154" s="91">
        <f>L154/'סכום נכסי הקרן'!$C$42</f>
        <v>9.349698965707893E-5</v>
      </c>
    </row>
    <row r="155" spans="2:15">
      <c r="B155" s="86" t="s">
        <v>1515</v>
      </c>
      <c r="C155" s="87" t="s">
        <v>1516</v>
      </c>
      <c r="D155" s="88" t="s">
        <v>120</v>
      </c>
      <c r="E155" s="88" t="s">
        <v>28</v>
      </c>
      <c r="F155" s="87" t="s">
        <v>1517</v>
      </c>
      <c r="G155" s="88" t="s">
        <v>129</v>
      </c>
      <c r="H155" s="88" t="s">
        <v>133</v>
      </c>
      <c r="I155" s="90">
        <v>326.50863800000008</v>
      </c>
      <c r="J155" s="102">
        <v>1493</v>
      </c>
      <c r="K155" s="90"/>
      <c r="L155" s="90">
        <v>4.8747739580000005</v>
      </c>
      <c r="M155" s="91">
        <v>2.8331263976531755E-5</v>
      </c>
      <c r="N155" s="91">
        <f t="shared" si="2"/>
        <v>3.936233863765576E-4</v>
      </c>
      <c r="O155" s="91">
        <f>L155/'סכום נכסי הקרן'!$C$42</f>
        <v>2.9452555917913257E-5</v>
      </c>
    </row>
    <row r="156" spans="2:15">
      <c r="B156" s="86" t="s">
        <v>1518</v>
      </c>
      <c r="C156" s="87" t="s">
        <v>1519</v>
      </c>
      <c r="D156" s="88" t="s">
        <v>120</v>
      </c>
      <c r="E156" s="88" t="s">
        <v>28</v>
      </c>
      <c r="F156" s="87" t="s">
        <v>1520</v>
      </c>
      <c r="G156" s="88" t="s">
        <v>637</v>
      </c>
      <c r="H156" s="88" t="s">
        <v>133</v>
      </c>
      <c r="I156" s="90">
        <v>136.96076300000001</v>
      </c>
      <c r="J156" s="102">
        <v>27970</v>
      </c>
      <c r="K156" s="90"/>
      <c r="L156" s="90">
        <v>38.307925484000009</v>
      </c>
      <c r="M156" s="91">
        <v>3.7521522977421469E-5</v>
      </c>
      <c r="N156" s="91">
        <f t="shared" si="2"/>
        <v>3.0932501658516719E-3</v>
      </c>
      <c r="O156" s="91">
        <f>L156/'סכום נכסי הקרן'!$C$42</f>
        <v>2.3144997637586143E-4</v>
      </c>
    </row>
    <row r="157" spans="2:15">
      <c r="B157" s="86" t="s">
        <v>1521</v>
      </c>
      <c r="C157" s="87" t="s">
        <v>1522</v>
      </c>
      <c r="D157" s="88" t="s">
        <v>120</v>
      </c>
      <c r="E157" s="88" t="s">
        <v>28</v>
      </c>
      <c r="F157" s="87" t="s">
        <v>1523</v>
      </c>
      <c r="G157" s="88" t="s">
        <v>1319</v>
      </c>
      <c r="H157" s="88" t="s">
        <v>133</v>
      </c>
      <c r="I157" s="90">
        <v>375.30082200000004</v>
      </c>
      <c r="J157" s="102">
        <v>591.1</v>
      </c>
      <c r="K157" s="90"/>
      <c r="L157" s="90">
        <v>2.2184031620000004</v>
      </c>
      <c r="M157" s="91">
        <v>1.715853625250617E-5</v>
      </c>
      <c r="N157" s="91">
        <f t="shared" si="2"/>
        <v>1.7912940630649508E-4</v>
      </c>
      <c r="O157" s="91">
        <f>L157/'סכום נכסי הקרן'!$C$42</f>
        <v>1.3403214947034594E-5</v>
      </c>
    </row>
    <row r="158" spans="2:15">
      <c r="B158" s="86" t="s">
        <v>1524</v>
      </c>
      <c r="C158" s="87" t="s">
        <v>1525</v>
      </c>
      <c r="D158" s="88" t="s">
        <v>120</v>
      </c>
      <c r="E158" s="88" t="s">
        <v>28</v>
      </c>
      <c r="F158" s="87" t="s">
        <v>1526</v>
      </c>
      <c r="G158" s="88" t="s">
        <v>1218</v>
      </c>
      <c r="H158" s="88" t="s">
        <v>133</v>
      </c>
      <c r="I158" s="90">
        <v>13.758185000000001</v>
      </c>
      <c r="J158" s="102">
        <v>14700</v>
      </c>
      <c r="K158" s="90"/>
      <c r="L158" s="90">
        <v>2.0224531930000005</v>
      </c>
      <c r="M158" s="91">
        <v>4.1380190349925289E-6</v>
      </c>
      <c r="N158" s="91">
        <f t="shared" si="2"/>
        <v>1.6330703361338127E-4</v>
      </c>
      <c r="O158" s="91">
        <f>L158/'סכום נכסי הקרן'!$C$42</f>
        <v>1.2219318530747497E-5</v>
      </c>
    </row>
    <row r="159" spans="2:15">
      <c r="B159" s="86" t="s">
        <v>1527</v>
      </c>
      <c r="C159" s="87" t="s">
        <v>1528</v>
      </c>
      <c r="D159" s="88" t="s">
        <v>120</v>
      </c>
      <c r="E159" s="88" t="s">
        <v>28</v>
      </c>
      <c r="F159" s="87" t="s">
        <v>1529</v>
      </c>
      <c r="G159" s="88" t="s">
        <v>128</v>
      </c>
      <c r="H159" s="88" t="s">
        <v>133</v>
      </c>
      <c r="I159" s="90">
        <v>884.79525100000012</v>
      </c>
      <c r="J159" s="102">
        <v>759.4</v>
      </c>
      <c r="K159" s="90"/>
      <c r="L159" s="90">
        <v>6.7191351390000014</v>
      </c>
      <c r="M159" s="91">
        <v>2.2331975302338284E-5</v>
      </c>
      <c r="N159" s="91">
        <f t="shared" si="2"/>
        <v>5.4255002380048864E-4</v>
      </c>
      <c r="O159" s="91">
        <f>L159/'סכום נכסי הקרן'!$C$42</f>
        <v>4.059587277408964E-5</v>
      </c>
    </row>
    <row r="160" spans="2:15">
      <c r="B160" s="86" t="s">
        <v>1532</v>
      </c>
      <c r="C160" s="87" t="s">
        <v>1533</v>
      </c>
      <c r="D160" s="88" t="s">
        <v>120</v>
      </c>
      <c r="E160" s="88" t="s">
        <v>28</v>
      </c>
      <c r="F160" s="87" t="s">
        <v>1534</v>
      </c>
      <c r="G160" s="88" t="s">
        <v>572</v>
      </c>
      <c r="H160" s="88" t="s">
        <v>133</v>
      </c>
      <c r="I160" s="90">
        <v>439.89332500000006</v>
      </c>
      <c r="J160" s="102">
        <v>9315</v>
      </c>
      <c r="K160" s="90"/>
      <c r="L160" s="90">
        <v>40.976063239000013</v>
      </c>
      <c r="M160" s="91">
        <v>1.7595733000000002E-5</v>
      </c>
      <c r="N160" s="91">
        <f t="shared" si="2"/>
        <v>3.3086942925929117E-3</v>
      </c>
      <c r="O160" s="91">
        <f>L160/'סכום נכסי הקרן'!$C$42</f>
        <v>2.4757041131354086E-4</v>
      </c>
    </row>
    <row r="161" spans="2:15">
      <c r="B161" s="86" t="s">
        <v>1535</v>
      </c>
      <c r="C161" s="87" t="s">
        <v>1536</v>
      </c>
      <c r="D161" s="88" t="s">
        <v>120</v>
      </c>
      <c r="E161" s="88" t="s">
        <v>28</v>
      </c>
      <c r="F161" s="87" t="s">
        <v>1537</v>
      </c>
      <c r="G161" s="88" t="s">
        <v>724</v>
      </c>
      <c r="H161" s="88" t="s">
        <v>133</v>
      </c>
      <c r="I161" s="90">
        <v>1244.4488220000003</v>
      </c>
      <c r="J161" s="102">
        <v>716.9</v>
      </c>
      <c r="K161" s="90"/>
      <c r="L161" s="90">
        <v>8.9214536060000018</v>
      </c>
      <c r="M161" s="91">
        <v>8.9320622090137279E-6</v>
      </c>
      <c r="N161" s="91">
        <f t="shared" si="2"/>
        <v>7.2038063919497772E-4</v>
      </c>
      <c r="O161" s="91">
        <f>L161/'סכום נכסי הקרן'!$C$42</f>
        <v>5.3901906727094216E-5</v>
      </c>
    </row>
    <row r="162" spans="2:15">
      <c r="B162" s="86" t="s">
        <v>1538</v>
      </c>
      <c r="C162" s="87" t="s">
        <v>1539</v>
      </c>
      <c r="D162" s="88" t="s">
        <v>120</v>
      </c>
      <c r="E162" s="88" t="s">
        <v>28</v>
      </c>
      <c r="F162" s="87" t="s">
        <v>1540</v>
      </c>
      <c r="G162" s="88" t="s">
        <v>155</v>
      </c>
      <c r="H162" s="88" t="s">
        <v>133</v>
      </c>
      <c r="I162" s="90">
        <v>183.67932000000002</v>
      </c>
      <c r="J162" s="102">
        <v>540</v>
      </c>
      <c r="K162" s="90"/>
      <c r="L162" s="90">
        <v>0.99186832800000013</v>
      </c>
      <c r="M162" s="91">
        <v>2.4230674553977434E-5</v>
      </c>
      <c r="N162" s="91">
        <f t="shared" si="2"/>
        <v>8.0090394646154E-5</v>
      </c>
      <c r="O162" s="91">
        <f>L162/'סכום נכסי הקרן'!$C$42</f>
        <v>5.9926998965122329E-6</v>
      </c>
    </row>
    <row r="163" spans="2:15">
      <c r="B163" s="86" t="s">
        <v>1541</v>
      </c>
      <c r="C163" s="87" t="s">
        <v>1542</v>
      </c>
      <c r="D163" s="88" t="s">
        <v>120</v>
      </c>
      <c r="E163" s="88" t="s">
        <v>28</v>
      </c>
      <c r="F163" s="87" t="s">
        <v>1543</v>
      </c>
      <c r="G163" s="88" t="s">
        <v>691</v>
      </c>
      <c r="H163" s="88" t="s">
        <v>133</v>
      </c>
      <c r="I163" s="90">
        <v>601.63966500000015</v>
      </c>
      <c r="J163" s="102">
        <v>571.70000000000005</v>
      </c>
      <c r="K163" s="90"/>
      <c r="L163" s="90">
        <v>3.4395739620000003</v>
      </c>
      <c r="M163" s="91">
        <v>1.0297704625914843E-5</v>
      </c>
      <c r="N163" s="91">
        <f t="shared" si="2"/>
        <v>2.7773528829848424E-4</v>
      </c>
      <c r="O163" s="91">
        <f>L163/'סכום נכסי הקרן'!$C$42</f>
        <v>2.0781321415601819E-5</v>
      </c>
    </row>
    <row r="164" spans="2:15">
      <c r="B164" s="86" t="s">
        <v>1544</v>
      </c>
      <c r="C164" s="87" t="s">
        <v>1545</v>
      </c>
      <c r="D164" s="88" t="s">
        <v>120</v>
      </c>
      <c r="E164" s="88" t="s">
        <v>28</v>
      </c>
      <c r="F164" s="87" t="s">
        <v>1546</v>
      </c>
      <c r="G164" s="88" t="s">
        <v>157</v>
      </c>
      <c r="H164" s="88" t="s">
        <v>133</v>
      </c>
      <c r="I164" s="90">
        <v>3671.6402340000004</v>
      </c>
      <c r="J164" s="102">
        <v>53.2</v>
      </c>
      <c r="K164" s="90"/>
      <c r="L164" s="90">
        <v>1.9533126030000003</v>
      </c>
      <c r="M164" s="91">
        <v>2.6743989577096618E-5</v>
      </c>
      <c r="N164" s="91">
        <f t="shared" si="2"/>
        <v>1.5772413819990062E-4</v>
      </c>
      <c r="O164" s="91">
        <f>L164/'סכום נכסי הקרן'!$C$42</f>
        <v>1.1801582834545496E-5</v>
      </c>
    </row>
    <row r="165" spans="2:15">
      <c r="B165" s="86" t="s">
        <v>1547</v>
      </c>
      <c r="C165" s="87" t="s">
        <v>1548</v>
      </c>
      <c r="D165" s="88" t="s">
        <v>120</v>
      </c>
      <c r="E165" s="88" t="s">
        <v>28</v>
      </c>
      <c r="F165" s="87" t="s">
        <v>1549</v>
      </c>
      <c r="G165" s="88" t="s">
        <v>1406</v>
      </c>
      <c r="H165" s="88" t="s">
        <v>133</v>
      </c>
      <c r="I165" s="90">
        <v>1.8400000000000003E-4</v>
      </c>
      <c r="J165" s="102">
        <v>967.1</v>
      </c>
      <c r="K165" s="90"/>
      <c r="L165" s="90">
        <v>1.7760000000000004E-6</v>
      </c>
      <c r="M165" s="91">
        <v>9.8672712586873567E-12</v>
      </c>
      <c r="N165" s="91">
        <f t="shared" si="2"/>
        <v>1.4340667695114621E-10</v>
      </c>
      <c r="O165" s="91">
        <f>L165/'סכום נכסי הקרן'!$C$42</f>
        <v>1.0730290216712844E-11</v>
      </c>
    </row>
    <row r="166" spans="2:15">
      <c r="B166" s="86" t="s">
        <v>1550</v>
      </c>
      <c r="C166" s="87" t="s">
        <v>1551</v>
      </c>
      <c r="D166" s="88" t="s">
        <v>120</v>
      </c>
      <c r="E166" s="88" t="s">
        <v>28</v>
      </c>
      <c r="F166" s="87" t="s">
        <v>1552</v>
      </c>
      <c r="G166" s="88" t="s">
        <v>481</v>
      </c>
      <c r="H166" s="88" t="s">
        <v>133</v>
      </c>
      <c r="I166" s="90">
        <v>3587.4229880000003</v>
      </c>
      <c r="J166" s="102">
        <v>1040</v>
      </c>
      <c r="K166" s="90"/>
      <c r="L166" s="90">
        <v>37.309199071000009</v>
      </c>
      <c r="M166" s="91">
        <v>3.3613127561545133E-5</v>
      </c>
      <c r="N166" s="91">
        <f t="shared" si="2"/>
        <v>3.012606001396904E-3</v>
      </c>
      <c r="O166" s="91">
        <f>L166/'סכום נכסי הקרן'!$C$42</f>
        <v>2.254158410951257E-4</v>
      </c>
    </row>
    <row r="167" spans="2:15">
      <c r="B167" s="86" t="s">
        <v>1553</v>
      </c>
      <c r="C167" s="87" t="s">
        <v>1554</v>
      </c>
      <c r="D167" s="88" t="s">
        <v>120</v>
      </c>
      <c r="E167" s="88" t="s">
        <v>28</v>
      </c>
      <c r="F167" s="87" t="s">
        <v>1555</v>
      </c>
      <c r="G167" s="88" t="s">
        <v>155</v>
      </c>
      <c r="H167" s="88" t="s">
        <v>133</v>
      </c>
      <c r="I167" s="90">
        <v>1497.2928690000003</v>
      </c>
      <c r="J167" s="102">
        <v>241</v>
      </c>
      <c r="K167" s="90"/>
      <c r="L167" s="90">
        <v>3.608475813000001</v>
      </c>
      <c r="M167" s="91">
        <v>1.9575376757198479E-5</v>
      </c>
      <c r="N167" s="91">
        <f t="shared" si="2"/>
        <v>2.9137360653204712E-4</v>
      </c>
      <c r="O167" s="91">
        <f>L167/'סכום נכסי הקרן'!$C$42</f>
        <v>2.1801797699030874E-5</v>
      </c>
    </row>
    <row r="168" spans="2:15">
      <c r="B168" s="86" t="s">
        <v>1556</v>
      </c>
      <c r="C168" s="87" t="s">
        <v>1557</v>
      </c>
      <c r="D168" s="88" t="s">
        <v>120</v>
      </c>
      <c r="E168" s="88" t="s">
        <v>28</v>
      </c>
      <c r="F168" s="87" t="s">
        <v>1558</v>
      </c>
      <c r="G168" s="88" t="s">
        <v>637</v>
      </c>
      <c r="H168" s="88" t="s">
        <v>133</v>
      </c>
      <c r="I168" s="90">
        <v>4.256081</v>
      </c>
      <c r="J168" s="102">
        <v>136.9</v>
      </c>
      <c r="K168" s="90"/>
      <c r="L168" s="90">
        <v>5.8265750000000022E-3</v>
      </c>
      <c r="M168" s="91">
        <v>6.2081789158444558E-7</v>
      </c>
      <c r="N168" s="91">
        <f t="shared" si="2"/>
        <v>4.7047846776836986E-7</v>
      </c>
      <c r="O168" s="91">
        <f>L168/'סכום נכסי הקרן'!$C$42</f>
        <v>3.5203176080767825E-8</v>
      </c>
    </row>
    <row r="169" spans="2:15">
      <c r="B169" s="86" t="s">
        <v>1559</v>
      </c>
      <c r="C169" s="87" t="s">
        <v>1560</v>
      </c>
      <c r="D169" s="88" t="s">
        <v>120</v>
      </c>
      <c r="E169" s="88" t="s">
        <v>28</v>
      </c>
      <c r="F169" s="87" t="s">
        <v>1561</v>
      </c>
      <c r="G169" s="88" t="s">
        <v>1562</v>
      </c>
      <c r="H169" s="88" t="s">
        <v>133</v>
      </c>
      <c r="I169" s="90">
        <v>452.24075000000005</v>
      </c>
      <c r="J169" s="102">
        <v>738.2</v>
      </c>
      <c r="K169" s="90"/>
      <c r="L169" s="90">
        <v>3.3384412170000011</v>
      </c>
      <c r="M169" s="91">
        <v>9.050606301960499E-6</v>
      </c>
      <c r="N169" s="91">
        <f t="shared" si="2"/>
        <v>2.6956912225603065E-4</v>
      </c>
      <c r="O169" s="91">
        <f>L169/'סכום נכסי הקרן'!$C$42</f>
        <v>2.0170294555093483E-5</v>
      </c>
    </row>
    <row r="170" spans="2:15">
      <c r="B170" s="86" t="s">
        <v>1563</v>
      </c>
      <c r="C170" s="87" t="s">
        <v>1564</v>
      </c>
      <c r="D170" s="88" t="s">
        <v>120</v>
      </c>
      <c r="E170" s="88" t="s">
        <v>28</v>
      </c>
      <c r="F170" s="87" t="s">
        <v>1565</v>
      </c>
      <c r="G170" s="88" t="s">
        <v>481</v>
      </c>
      <c r="H170" s="88" t="s">
        <v>133</v>
      </c>
      <c r="I170" s="90">
        <v>205.47231500000007</v>
      </c>
      <c r="J170" s="102">
        <v>535.29999999999995</v>
      </c>
      <c r="K170" s="90"/>
      <c r="L170" s="90">
        <v>1.0998933000000002</v>
      </c>
      <c r="M170" s="91">
        <v>1.3690056208750654E-5</v>
      </c>
      <c r="N170" s="91">
        <f t="shared" si="2"/>
        <v>8.8813087361390845E-5</v>
      </c>
      <c r="O170" s="91">
        <f>L170/'סכום נכסי הקרן'!$C$42</f>
        <v>6.6453684214065348E-6</v>
      </c>
    </row>
    <row r="171" spans="2:15">
      <c r="B171" s="86" t="s">
        <v>1566</v>
      </c>
      <c r="C171" s="87" t="s">
        <v>1567</v>
      </c>
      <c r="D171" s="88" t="s">
        <v>120</v>
      </c>
      <c r="E171" s="88" t="s">
        <v>28</v>
      </c>
      <c r="F171" s="87" t="s">
        <v>1568</v>
      </c>
      <c r="G171" s="88" t="s">
        <v>481</v>
      </c>
      <c r="H171" s="88" t="s">
        <v>133</v>
      </c>
      <c r="I171" s="90">
        <v>450.79831100000013</v>
      </c>
      <c r="J171" s="102">
        <v>3273</v>
      </c>
      <c r="K171" s="90"/>
      <c r="L171" s="90">
        <v>14.754628710000002</v>
      </c>
      <c r="M171" s="91">
        <v>1.752341213210075E-5</v>
      </c>
      <c r="N171" s="91">
        <f t="shared" si="2"/>
        <v>1.1913920455794353E-3</v>
      </c>
      <c r="O171" s="91">
        <f>L171/'סכום נכסי הקרן'!$C$42</f>
        <v>8.9144959514720417E-5</v>
      </c>
    </row>
    <row r="172" spans="2:15">
      <c r="B172" s="86" t="s">
        <v>1569</v>
      </c>
      <c r="C172" s="87" t="s">
        <v>1570</v>
      </c>
      <c r="D172" s="88" t="s">
        <v>120</v>
      </c>
      <c r="E172" s="88" t="s">
        <v>28</v>
      </c>
      <c r="F172" s="87" t="s">
        <v>1571</v>
      </c>
      <c r="G172" s="88" t="s">
        <v>599</v>
      </c>
      <c r="H172" s="88" t="s">
        <v>133</v>
      </c>
      <c r="I172" s="90">
        <v>6254.2516240000014</v>
      </c>
      <c r="J172" s="102">
        <v>161.5</v>
      </c>
      <c r="K172" s="90"/>
      <c r="L172" s="90">
        <v>10.100616375000001</v>
      </c>
      <c r="M172" s="91">
        <v>2.7341159713223327E-5</v>
      </c>
      <c r="N172" s="91">
        <f t="shared" si="2"/>
        <v>8.1559449859069954E-4</v>
      </c>
      <c r="O172" s="91">
        <f>L172/'סכום נכסי הקרן'!$C$42</f>
        <v>6.1026207810491019E-5</v>
      </c>
    </row>
    <row r="173" spans="2:15">
      <c r="B173" s="86" t="s">
        <v>1572</v>
      </c>
      <c r="C173" s="87" t="s">
        <v>1573</v>
      </c>
      <c r="D173" s="88" t="s">
        <v>120</v>
      </c>
      <c r="E173" s="88" t="s">
        <v>28</v>
      </c>
      <c r="F173" s="87" t="s">
        <v>1574</v>
      </c>
      <c r="G173" s="88" t="s">
        <v>825</v>
      </c>
      <c r="H173" s="88" t="s">
        <v>133</v>
      </c>
      <c r="I173" s="90">
        <v>2504.7180000000003</v>
      </c>
      <c r="J173" s="102">
        <v>424.7</v>
      </c>
      <c r="K173" s="90"/>
      <c r="L173" s="90">
        <v>10.637537346</v>
      </c>
      <c r="M173" s="91">
        <v>8.7117595909707501E-6</v>
      </c>
      <c r="N173" s="91">
        <f t="shared" si="2"/>
        <v>8.589492577328687E-4</v>
      </c>
      <c r="O173" s="91">
        <f>L173/'סכום נכסי הקרן'!$C$42</f>
        <v>6.4270193082039011E-5</v>
      </c>
    </row>
    <row r="174" spans="2:15">
      <c r="B174" s="86" t="s">
        <v>1575</v>
      </c>
      <c r="C174" s="87" t="s">
        <v>1576</v>
      </c>
      <c r="D174" s="88" t="s">
        <v>120</v>
      </c>
      <c r="E174" s="88" t="s">
        <v>28</v>
      </c>
      <c r="F174" s="87" t="s">
        <v>1577</v>
      </c>
      <c r="G174" s="88" t="s">
        <v>572</v>
      </c>
      <c r="H174" s="88" t="s">
        <v>133</v>
      </c>
      <c r="I174" s="90">
        <v>2104.5197240000007</v>
      </c>
      <c r="J174" s="102">
        <v>570</v>
      </c>
      <c r="K174" s="90">
        <v>0.20700476800000003</v>
      </c>
      <c r="L174" s="90">
        <v>12.202767195</v>
      </c>
      <c r="M174" s="91">
        <v>1.3800339012363885E-5</v>
      </c>
      <c r="N174" s="91">
        <f t="shared" si="2"/>
        <v>9.8533687671363123E-4</v>
      </c>
      <c r="O174" s="91">
        <f>L174/'סכום נכסי הקרן'!$C$42</f>
        <v>7.3727045861110869E-5</v>
      </c>
    </row>
    <row r="175" spans="2:15">
      <c r="B175" s="86" t="s">
        <v>1578</v>
      </c>
      <c r="C175" s="87" t="s">
        <v>1579</v>
      </c>
      <c r="D175" s="88" t="s">
        <v>120</v>
      </c>
      <c r="E175" s="88" t="s">
        <v>28</v>
      </c>
      <c r="F175" s="87" t="s">
        <v>1580</v>
      </c>
      <c r="G175" s="88" t="s">
        <v>825</v>
      </c>
      <c r="H175" s="88" t="s">
        <v>133</v>
      </c>
      <c r="I175" s="90">
        <v>39.072766000000009</v>
      </c>
      <c r="J175" s="102">
        <v>18850</v>
      </c>
      <c r="K175" s="90"/>
      <c r="L175" s="90">
        <v>7.3652163710000016</v>
      </c>
      <c r="M175" s="91">
        <v>1.7355769418696178E-5</v>
      </c>
      <c r="N175" s="91">
        <f t="shared" si="2"/>
        <v>5.9471914684194286E-4</v>
      </c>
      <c r="O175" s="91">
        <f>L175/'סכום נכסי הקרן'!$C$42</f>
        <v>4.4499385793758209E-5</v>
      </c>
    </row>
    <row r="176" spans="2:15">
      <c r="B176" s="86" t="s">
        <v>1581</v>
      </c>
      <c r="C176" s="87" t="s">
        <v>1582</v>
      </c>
      <c r="D176" s="88" t="s">
        <v>120</v>
      </c>
      <c r="E176" s="88" t="s">
        <v>28</v>
      </c>
      <c r="F176" s="87" t="s">
        <v>1583</v>
      </c>
      <c r="G176" s="88" t="s">
        <v>1584</v>
      </c>
      <c r="H176" s="88" t="s">
        <v>133</v>
      </c>
      <c r="I176" s="90">
        <v>184.70208000000002</v>
      </c>
      <c r="J176" s="102">
        <v>2052</v>
      </c>
      <c r="K176" s="90"/>
      <c r="L176" s="90">
        <v>3.7900866790000003</v>
      </c>
      <c r="M176" s="91">
        <v>3.2136734541225969E-6</v>
      </c>
      <c r="N176" s="91">
        <f t="shared" si="2"/>
        <v>3.0603813963524522E-4</v>
      </c>
      <c r="O176" s="91">
        <f>L176/'סכום נכסי הקרן'!$C$42</f>
        <v>2.2899059691535683E-5</v>
      </c>
    </row>
    <row r="177" spans="2:15">
      <c r="B177" s="86" t="s">
        <v>1585</v>
      </c>
      <c r="C177" s="87" t="s">
        <v>1586</v>
      </c>
      <c r="D177" s="88" t="s">
        <v>120</v>
      </c>
      <c r="E177" s="88" t="s">
        <v>28</v>
      </c>
      <c r="F177" s="87" t="s">
        <v>694</v>
      </c>
      <c r="G177" s="88" t="s">
        <v>572</v>
      </c>
      <c r="H177" s="88" t="s">
        <v>133</v>
      </c>
      <c r="I177" s="90">
        <v>298.30917300000004</v>
      </c>
      <c r="J177" s="102">
        <v>7</v>
      </c>
      <c r="K177" s="90"/>
      <c r="L177" s="90">
        <v>2.0881642000000002E-2</v>
      </c>
      <c r="M177" s="91">
        <v>1.2136319714615266E-5</v>
      </c>
      <c r="N177" s="91">
        <f t="shared" si="2"/>
        <v>1.686130004787999E-6</v>
      </c>
      <c r="O177" s="91">
        <f>L177/'סכום נכסי הקרן'!$C$42</f>
        <v>1.2616333269228604E-7</v>
      </c>
    </row>
    <row r="178" spans="2:15">
      <c r="B178" s="86" t="s">
        <v>1587</v>
      </c>
      <c r="C178" s="87" t="s">
        <v>1588</v>
      </c>
      <c r="D178" s="88" t="s">
        <v>120</v>
      </c>
      <c r="E178" s="88" t="s">
        <v>28</v>
      </c>
      <c r="F178" s="87" t="s">
        <v>876</v>
      </c>
      <c r="G178" s="88" t="s">
        <v>637</v>
      </c>
      <c r="H178" s="88" t="s">
        <v>133</v>
      </c>
      <c r="I178" s="90">
        <v>556.60400000000004</v>
      </c>
      <c r="J178" s="102">
        <v>429</v>
      </c>
      <c r="K178" s="90"/>
      <c r="L178" s="90">
        <v>2.3878311600000002</v>
      </c>
      <c r="M178" s="91">
        <v>3.0126221465799341E-6</v>
      </c>
      <c r="N178" s="91">
        <f t="shared" si="2"/>
        <v>1.928102093333337E-4</v>
      </c>
      <c r="O178" s="91">
        <f>L178/'סכום נכסי הקרן'!$C$42</f>
        <v>1.4426870121233153E-5</v>
      </c>
    </row>
    <row r="179" spans="2:15">
      <c r="B179" s="86" t="s">
        <v>1589</v>
      </c>
      <c r="C179" s="87" t="s">
        <v>1590</v>
      </c>
      <c r="D179" s="88" t="s">
        <v>120</v>
      </c>
      <c r="E179" s="88" t="s">
        <v>28</v>
      </c>
      <c r="F179" s="87" t="s">
        <v>1591</v>
      </c>
      <c r="G179" s="88" t="s">
        <v>1218</v>
      </c>
      <c r="H179" s="88" t="s">
        <v>133</v>
      </c>
      <c r="I179" s="90">
        <v>237.51350200000002</v>
      </c>
      <c r="J179" s="102">
        <v>8299</v>
      </c>
      <c r="K179" s="90"/>
      <c r="L179" s="90">
        <v>19.711245554000005</v>
      </c>
      <c r="M179" s="91">
        <v>1.8883948316100758E-5</v>
      </c>
      <c r="N179" s="91">
        <f t="shared" si="2"/>
        <v>1.5916239996999972E-3</v>
      </c>
      <c r="O179" s="91">
        <f>L179/'סכום נכסי הקרן'!$C$42</f>
        <v>1.1909199624285515E-4</v>
      </c>
    </row>
    <row r="180" spans="2:15">
      <c r="B180" s="86" t="s">
        <v>1592</v>
      </c>
      <c r="C180" s="87" t="s">
        <v>1593</v>
      </c>
      <c r="D180" s="88" t="s">
        <v>120</v>
      </c>
      <c r="E180" s="88" t="s">
        <v>28</v>
      </c>
      <c r="F180" s="87" t="s">
        <v>1594</v>
      </c>
      <c r="G180" s="88" t="s">
        <v>481</v>
      </c>
      <c r="H180" s="88" t="s">
        <v>133</v>
      </c>
      <c r="I180" s="90">
        <v>2304.2687580000002</v>
      </c>
      <c r="J180" s="102">
        <v>279.10000000000002</v>
      </c>
      <c r="K180" s="90"/>
      <c r="L180" s="90">
        <v>6.4312141030000012</v>
      </c>
      <c r="M180" s="91">
        <v>2.6983003112309061E-5</v>
      </c>
      <c r="N180" s="91">
        <f t="shared" si="2"/>
        <v>5.1930126310392819E-4</v>
      </c>
      <c r="O180" s="91">
        <f>L180/'סכום נכסי הקרן'!$C$42</f>
        <v>3.8856302798990189E-5</v>
      </c>
    </row>
    <row r="181" spans="2:15">
      <c r="B181" s="86" t="s">
        <v>1595</v>
      </c>
      <c r="C181" s="87" t="s">
        <v>1596</v>
      </c>
      <c r="D181" s="88" t="s">
        <v>120</v>
      </c>
      <c r="E181" s="88" t="s">
        <v>28</v>
      </c>
      <c r="F181" s="87" t="s">
        <v>889</v>
      </c>
      <c r="G181" s="88" t="s">
        <v>330</v>
      </c>
      <c r="H181" s="88" t="s">
        <v>133</v>
      </c>
      <c r="I181" s="90">
        <v>3089.1522000000004</v>
      </c>
      <c r="J181" s="102">
        <v>470.9</v>
      </c>
      <c r="K181" s="90"/>
      <c r="L181" s="90">
        <v>14.546817710000001</v>
      </c>
      <c r="M181" s="91">
        <v>4.3447857123367554E-5</v>
      </c>
      <c r="N181" s="91">
        <f t="shared" si="2"/>
        <v>1.174611930183098E-3</v>
      </c>
      <c r="O181" s="91">
        <f>L181/'סכום נכסי הקרן'!$C$42</f>
        <v>8.7889400764593534E-5</v>
      </c>
    </row>
    <row r="182" spans="2:15">
      <c r="B182" s="86" t="s">
        <v>1597</v>
      </c>
      <c r="C182" s="87" t="s">
        <v>1598</v>
      </c>
      <c r="D182" s="88" t="s">
        <v>120</v>
      </c>
      <c r="E182" s="88" t="s">
        <v>28</v>
      </c>
      <c r="F182" s="87" t="s">
        <v>1599</v>
      </c>
      <c r="G182" s="88" t="s">
        <v>157</v>
      </c>
      <c r="H182" s="88" t="s">
        <v>133</v>
      </c>
      <c r="I182" s="90">
        <v>523.48606200000006</v>
      </c>
      <c r="J182" s="102">
        <v>47.4</v>
      </c>
      <c r="K182" s="90"/>
      <c r="L182" s="90">
        <v>0.24813239300000003</v>
      </c>
      <c r="M182" s="91">
        <v>1.333286355917522E-5</v>
      </c>
      <c r="N182" s="91">
        <f t="shared" si="2"/>
        <v>2.0035947029316357E-5</v>
      </c>
      <c r="O182" s="91">
        <f>L182/'סכום נכסי הקרן'!$C$42</f>
        <v>1.4991737550999136E-6</v>
      </c>
    </row>
    <row r="183" spans="2:15">
      <c r="B183" s="86" t="s">
        <v>1600</v>
      </c>
      <c r="C183" s="87" t="s">
        <v>1601</v>
      </c>
      <c r="D183" s="88" t="s">
        <v>120</v>
      </c>
      <c r="E183" s="88" t="s">
        <v>28</v>
      </c>
      <c r="F183" s="87" t="s">
        <v>1602</v>
      </c>
      <c r="G183" s="88" t="s">
        <v>637</v>
      </c>
      <c r="H183" s="88" t="s">
        <v>133</v>
      </c>
      <c r="I183" s="90">
        <v>638.48017000000016</v>
      </c>
      <c r="J183" s="102">
        <v>3146</v>
      </c>
      <c r="K183" s="90"/>
      <c r="L183" s="90">
        <v>20.086586151000002</v>
      </c>
      <c r="M183" s="91">
        <v>1.7889609694592326E-5</v>
      </c>
      <c r="N183" s="91">
        <f t="shared" si="2"/>
        <v>1.6219316279323334E-3</v>
      </c>
      <c r="O183" s="91">
        <f>L183/'סכום נכסי הקרן'!$C$42</f>
        <v>1.213597403509206E-4</v>
      </c>
    </row>
    <row r="184" spans="2:15">
      <c r="B184" s="86" t="s">
        <v>1603</v>
      </c>
      <c r="C184" s="87" t="s">
        <v>1604</v>
      </c>
      <c r="D184" s="88" t="s">
        <v>120</v>
      </c>
      <c r="E184" s="88" t="s">
        <v>28</v>
      </c>
      <c r="F184" s="87" t="s">
        <v>1605</v>
      </c>
      <c r="G184" s="88" t="s">
        <v>481</v>
      </c>
      <c r="H184" s="88" t="s">
        <v>133</v>
      </c>
      <c r="I184" s="90">
        <v>139.15100000000001</v>
      </c>
      <c r="J184" s="102">
        <v>5515</v>
      </c>
      <c r="K184" s="90">
        <v>8.3490600000000012E-2</v>
      </c>
      <c r="L184" s="90">
        <v>7.7576682500000009</v>
      </c>
      <c r="M184" s="91">
        <v>1.6558104666936386E-5</v>
      </c>
      <c r="N184" s="91">
        <f t="shared" si="2"/>
        <v>6.2640845980963607E-4</v>
      </c>
      <c r="O184" s="91">
        <f>L184/'סכום נכסי הקרן'!$C$42</f>
        <v>4.6870513360066916E-5</v>
      </c>
    </row>
    <row r="185" spans="2:15">
      <c r="B185" s="86" t="s">
        <v>1606</v>
      </c>
      <c r="C185" s="87" t="s">
        <v>1607</v>
      </c>
      <c r="D185" s="88" t="s">
        <v>120</v>
      </c>
      <c r="E185" s="88" t="s">
        <v>28</v>
      </c>
      <c r="F185" s="87" t="s">
        <v>1608</v>
      </c>
      <c r="G185" s="88" t="s">
        <v>481</v>
      </c>
      <c r="H185" s="88" t="s">
        <v>133</v>
      </c>
      <c r="I185" s="90">
        <v>545.63667500000008</v>
      </c>
      <c r="J185" s="102">
        <v>1053</v>
      </c>
      <c r="K185" s="90"/>
      <c r="L185" s="90">
        <v>5.7455541849999996</v>
      </c>
      <c r="M185" s="91">
        <v>3.2723723524712675E-5</v>
      </c>
      <c r="N185" s="91">
        <f t="shared" si="2"/>
        <v>4.6393627979369421E-4</v>
      </c>
      <c r="O185" s="91">
        <f>L185/'סכום נכסי הקרן'!$C$42</f>
        <v>3.471366208383954E-5</v>
      </c>
    </row>
    <row r="186" spans="2:15">
      <c r="B186" s="86" t="s">
        <v>1609</v>
      </c>
      <c r="C186" s="87" t="s">
        <v>1610</v>
      </c>
      <c r="D186" s="88" t="s">
        <v>120</v>
      </c>
      <c r="E186" s="88" t="s">
        <v>28</v>
      </c>
      <c r="F186" s="87" t="s">
        <v>1611</v>
      </c>
      <c r="G186" s="88" t="s">
        <v>127</v>
      </c>
      <c r="H186" s="88" t="s">
        <v>133</v>
      </c>
      <c r="I186" s="90">
        <v>442.63933100000008</v>
      </c>
      <c r="J186" s="102">
        <v>1233</v>
      </c>
      <c r="K186" s="90"/>
      <c r="L186" s="90">
        <v>5.4577429510000011</v>
      </c>
      <c r="M186" s="91">
        <v>2.2130860006999656E-5</v>
      </c>
      <c r="N186" s="91">
        <f t="shared" si="2"/>
        <v>4.4069638527953399E-4</v>
      </c>
      <c r="O186" s="91">
        <f>L186/'סכום נכסי הקרן'!$C$42</f>
        <v>3.2974755513766213E-5</v>
      </c>
    </row>
    <row r="187" spans="2:15">
      <c r="B187" s="92"/>
      <c r="C187" s="87"/>
      <c r="D187" s="87"/>
      <c r="E187" s="87"/>
      <c r="F187" s="87"/>
      <c r="G187" s="87"/>
      <c r="H187" s="87"/>
      <c r="I187" s="90"/>
      <c r="J187" s="102"/>
      <c r="K187" s="87"/>
      <c r="L187" s="87"/>
      <c r="M187" s="87"/>
      <c r="N187" s="91"/>
      <c r="O187" s="87"/>
    </row>
    <row r="188" spans="2:15">
      <c r="B188" s="79" t="s">
        <v>198</v>
      </c>
      <c r="C188" s="80"/>
      <c r="D188" s="81"/>
      <c r="E188" s="81"/>
      <c r="F188" s="80"/>
      <c r="G188" s="81"/>
      <c r="H188" s="81"/>
      <c r="I188" s="83"/>
      <c r="J188" s="100"/>
      <c r="K188" s="83">
        <v>0.40027620300000011</v>
      </c>
      <c r="L188" s="83">
        <f>L189+L220</f>
        <v>3469.6210905080006</v>
      </c>
      <c r="M188" s="84"/>
      <c r="N188" s="84">
        <f t="shared" ref="N188:N201" si="3">IFERROR(L188/$L$11,0)</f>
        <v>0.28016150386788535</v>
      </c>
      <c r="O188" s="84">
        <f>L188/'סכום נכסי הקרן'!$C$42</f>
        <v>2.0962861060348278E-2</v>
      </c>
    </row>
    <row r="189" spans="2:15">
      <c r="B189" s="85" t="s">
        <v>66</v>
      </c>
      <c r="C189" s="80"/>
      <c r="D189" s="81"/>
      <c r="E189" s="81"/>
      <c r="F189" s="80"/>
      <c r="G189" s="81"/>
      <c r="H189" s="81"/>
      <c r="I189" s="83"/>
      <c r="J189" s="100"/>
      <c r="K189" s="83"/>
      <c r="L189" s="83">
        <f>SUM(L190:L218)</f>
        <v>1114.4225394670004</v>
      </c>
      <c r="M189" s="84"/>
      <c r="N189" s="84">
        <f t="shared" si="3"/>
        <v>8.9986279901137431E-2</v>
      </c>
      <c r="O189" s="84">
        <f>L189/'סכום נכסי הקרן'!$C$42</f>
        <v>6.7331516174138715E-3</v>
      </c>
    </row>
    <row r="190" spans="2:15">
      <c r="B190" s="86" t="s">
        <v>1612</v>
      </c>
      <c r="C190" s="87" t="s">
        <v>1613</v>
      </c>
      <c r="D190" s="88" t="s">
        <v>1614</v>
      </c>
      <c r="E190" s="88" t="s">
        <v>28</v>
      </c>
      <c r="F190" s="87" t="s">
        <v>1615</v>
      </c>
      <c r="G190" s="88" t="s">
        <v>1616</v>
      </c>
      <c r="H190" s="88" t="s">
        <v>132</v>
      </c>
      <c r="I190" s="90">
        <v>389.62280000000004</v>
      </c>
      <c r="J190" s="102">
        <v>233</v>
      </c>
      <c r="K190" s="90"/>
      <c r="L190" s="90">
        <v>3.4715079780000004</v>
      </c>
      <c r="M190" s="91">
        <v>5.0271366919247447E-6</v>
      </c>
      <c r="N190" s="91">
        <f t="shared" si="3"/>
        <v>2.803138643774621E-4</v>
      </c>
      <c r="O190" s="91">
        <f>L190/'סכום נכסי הקרן'!$C$42</f>
        <v>2.0974261313949316E-5</v>
      </c>
    </row>
    <row r="191" spans="2:15">
      <c r="B191" s="86" t="s">
        <v>1617</v>
      </c>
      <c r="C191" s="87" t="s">
        <v>1618</v>
      </c>
      <c r="D191" s="88" t="s">
        <v>1614</v>
      </c>
      <c r="E191" s="88" t="s">
        <v>28</v>
      </c>
      <c r="F191" s="87" t="s">
        <v>1619</v>
      </c>
      <c r="G191" s="88" t="s">
        <v>155</v>
      </c>
      <c r="H191" s="88" t="s">
        <v>132</v>
      </c>
      <c r="I191" s="90">
        <v>269.04154499999999</v>
      </c>
      <c r="J191" s="102">
        <v>68.599999999999994</v>
      </c>
      <c r="K191" s="90"/>
      <c r="L191" s="90">
        <v>0.70576700100000012</v>
      </c>
      <c r="M191" s="91">
        <v>1.5014714100925489E-5</v>
      </c>
      <c r="N191" s="91">
        <f t="shared" si="3"/>
        <v>5.6988569997289572E-5</v>
      </c>
      <c r="O191" s="91">
        <f>L191/'סכום נכסי הקרן'!$C$42</f>
        <v>4.2641242939803291E-6</v>
      </c>
    </row>
    <row r="192" spans="2:15">
      <c r="B192" s="86" t="s">
        <v>1620</v>
      </c>
      <c r="C192" s="87" t="s">
        <v>1621</v>
      </c>
      <c r="D192" s="88" t="s">
        <v>1614</v>
      </c>
      <c r="E192" s="88" t="s">
        <v>28</v>
      </c>
      <c r="F192" s="87" t="s">
        <v>1377</v>
      </c>
      <c r="G192" s="88" t="s">
        <v>1191</v>
      </c>
      <c r="H192" s="88" t="s">
        <v>132</v>
      </c>
      <c r="I192" s="90">
        <v>313.91714200000007</v>
      </c>
      <c r="J192" s="102">
        <v>6226</v>
      </c>
      <c r="K192" s="90"/>
      <c r="L192" s="90">
        <v>74.738096305000013</v>
      </c>
      <c r="M192" s="91">
        <v>7.0197509665215312E-6</v>
      </c>
      <c r="N192" s="91">
        <f t="shared" si="3"/>
        <v>6.0348772706952641E-3</v>
      </c>
      <c r="O192" s="91">
        <f>L192/'סכום נכסי הקרן'!$C$42</f>
        <v>4.515548781516238E-4</v>
      </c>
    </row>
    <row r="193" spans="2:15">
      <c r="B193" s="86" t="s">
        <v>1622</v>
      </c>
      <c r="C193" s="87" t="s">
        <v>1623</v>
      </c>
      <c r="D193" s="88" t="s">
        <v>1614</v>
      </c>
      <c r="E193" s="88" t="s">
        <v>28</v>
      </c>
      <c r="F193" s="87" t="s">
        <v>1624</v>
      </c>
      <c r="G193" s="88" t="s">
        <v>1010</v>
      </c>
      <c r="H193" s="88" t="s">
        <v>132</v>
      </c>
      <c r="I193" s="90">
        <v>25.047180000000004</v>
      </c>
      <c r="J193" s="102">
        <v>13328</v>
      </c>
      <c r="K193" s="90"/>
      <c r="L193" s="90">
        <v>12.765613887000002</v>
      </c>
      <c r="M193" s="91">
        <v>2.1408989979456086E-7</v>
      </c>
      <c r="N193" s="91">
        <f t="shared" si="3"/>
        <v>1.0307850601216637E-3</v>
      </c>
      <c r="O193" s="91">
        <f>L193/'סכום נכסי הקרן'!$C$42</f>
        <v>7.7127669933564036E-5</v>
      </c>
    </row>
    <row r="194" spans="2:15">
      <c r="B194" s="86" t="s">
        <v>1625</v>
      </c>
      <c r="C194" s="87" t="s">
        <v>1626</v>
      </c>
      <c r="D194" s="88" t="s">
        <v>1614</v>
      </c>
      <c r="E194" s="88" t="s">
        <v>28</v>
      </c>
      <c r="F194" s="87" t="s">
        <v>1627</v>
      </c>
      <c r="G194" s="88" t="s">
        <v>1010</v>
      </c>
      <c r="H194" s="88" t="s">
        <v>132</v>
      </c>
      <c r="I194" s="90">
        <v>26.160388000000001</v>
      </c>
      <c r="J194" s="102">
        <v>16377</v>
      </c>
      <c r="K194" s="90"/>
      <c r="L194" s="90">
        <v>16.383112504000003</v>
      </c>
      <c r="M194" s="91">
        <v>6.2637008642581824E-7</v>
      </c>
      <c r="N194" s="91">
        <f t="shared" si="3"/>
        <v>1.3228872310334528E-3</v>
      </c>
      <c r="O194" s="91">
        <f>L194/'סכום נכסי הקרן'!$C$42</f>
        <v>9.8983981881180783E-5</v>
      </c>
    </row>
    <row r="195" spans="2:15">
      <c r="B195" s="86" t="s">
        <v>1628</v>
      </c>
      <c r="C195" s="87" t="s">
        <v>1629</v>
      </c>
      <c r="D195" s="88" t="s">
        <v>1614</v>
      </c>
      <c r="E195" s="88" t="s">
        <v>28</v>
      </c>
      <c r="F195" s="87" t="s">
        <v>892</v>
      </c>
      <c r="G195" s="88" t="s">
        <v>702</v>
      </c>
      <c r="H195" s="88" t="s">
        <v>132</v>
      </c>
      <c r="I195" s="90">
        <v>1.9481140000000001</v>
      </c>
      <c r="J195" s="102">
        <v>19798</v>
      </c>
      <c r="K195" s="90"/>
      <c r="L195" s="90">
        <v>1.4748694200000001</v>
      </c>
      <c r="M195" s="91">
        <v>4.387376257274021E-8</v>
      </c>
      <c r="N195" s="91">
        <f t="shared" si="3"/>
        <v>1.1909128516839209E-4</v>
      </c>
      <c r="O195" s="91">
        <f>L195/'סכום נכסי הקרן'!$C$42</f>
        <v>8.9109104213710276E-6</v>
      </c>
    </row>
    <row r="196" spans="2:15">
      <c r="B196" s="86" t="s">
        <v>1632</v>
      </c>
      <c r="C196" s="87" t="s">
        <v>1633</v>
      </c>
      <c r="D196" s="88" t="s">
        <v>1614</v>
      </c>
      <c r="E196" s="88" t="s">
        <v>28</v>
      </c>
      <c r="F196" s="87" t="s">
        <v>840</v>
      </c>
      <c r="G196" s="88" t="s">
        <v>691</v>
      </c>
      <c r="H196" s="88" t="s">
        <v>132</v>
      </c>
      <c r="I196" s="90">
        <v>453.83291600000007</v>
      </c>
      <c r="J196" s="102">
        <v>1569</v>
      </c>
      <c r="K196" s="90"/>
      <c r="L196" s="90">
        <v>27.229321425000002</v>
      </c>
      <c r="M196" s="91">
        <v>3.8506987875030692E-6</v>
      </c>
      <c r="N196" s="91">
        <f t="shared" si="3"/>
        <v>2.1986860930145826E-3</v>
      </c>
      <c r="O196" s="91">
        <f>L196/'סכום נכסי הקרן'!$C$42</f>
        <v>1.6451493316126516E-4</v>
      </c>
    </row>
    <row r="197" spans="2:15">
      <c r="B197" s="86" t="s">
        <v>1634</v>
      </c>
      <c r="C197" s="87" t="s">
        <v>1635</v>
      </c>
      <c r="D197" s="88" t="s">
        <v>1636</v>
      </c>
      <c r="E197" s="88" t="s">
        <v>28</v>
      </c>
      <c r="F197" s="87" t="s">
        <v>1637</v>
      </c>
      <c r="G197" s="88" t="s">
        <v>1007</v>
      </c>
      <c r="H197" s="88" t="s">
        <v>132</v>
      </c>
      <c r="I197" s="90">
        <v>98.228082000000015</v>
      </c>
      <c r="J197" s="102">
        <v>2447</v>
      </c>
      <c r="K197" s="90"/>
      <c r="L197" s="90">
        <v>9.1915238590000019</v>
      </c>
      <c r="M197" s="91">
        <v>2.5694311090496438E-6</v>
      </c>
      <c r="N197" s="91">
        <f t="shared" si="3"/>
        <v>7.4218800266687265E-4</v>
      </c>
      <c r="O197" s="91">
        <f>L197/'סכום נכסי הקרן'!$C$42</f>
        <v>5.5533625304566663E-5</v>
      </c>
    </row>
    <row r="198" spans="2:15">
      <c r="B198" s="86" t="s">
        <v>1638</v>
      </c>
      <c r="C198" s="87" t="s">
        <v>1639</v>
      </c>
      <c r="D198" s="88" t="s">
        <v>1614</v>
      </c>
      <c r="E198" s="88" t="s">
        <v>28</v>
      </c>
      <c r="F198" s="87" t="s">
        <v>1640</v>
      </c>
      <c r="G198" s="88" t="s">
        <v>1641</v>
      </c>
      <c r="H198" s="88" t="s">
        <v>132</v>
      </c>
      <c r="I198" s="90">
        <v>134.14156399999999</v>
      </c>
      <c r="J198" s="102">
        <v>3974</v>
      </c>
      <c r="K198" s="90"/>
      <c r="L198" s="90">
        <v>20.384924721000004</v>
      </c>
      <c r="M198" s="91">
        <v>8.1667377326104253E-7</v>
      </c>
      <c r="N198" s="91">
        <f t="shared" si="3"/>
        <v>1.646021573275834E-3</v>
      </c>
      <c r="O198" s="91">
        <f>L198/'סכום נכסי הקרן'!$C$42</f>
        <v>1.2316225129626921E-4</v>
      </c>
    </row>
    <row r="199" spans="2:15">
      <c r="B199" s="86" t="s">
        <v>1642</v>
      </c>
      <c r="C199" s="87" t="s">
        <v>1643</v>
      </c>
      <c r="D199" s="88" t="s">
        <v>1614</v>
      </c>
      <c r="E199" s="88" t="s">
        <v>28</v>
      </c>
      <c r="F199" s="87" t="s">
        <v>1644</v>
      </c>
      <c r="G199" s="88" t="s">
        <v>1055</v>
      </c>
      <c r="H199" s="88" t="s">
        <v>132</v>
      </c>
      <c r="I199" s="90">
        <v>205.71137600000003</v>
      </c>
      <c r="J199" s="102">
        <v>3046</v>
      </c>
      <c r="K199" s="90"/>
      <c r="L199" s="90">
        <v>23.961063609</v>
      </c>
      <c r="M199" s="91">
        <v>2.4760315585690511E-6</v>
      </c>
      <c r="N199" s="91">
        <f t="shared" si="3"/>
        <v>1.9347840700347566E-3</v>
      </c>
      <c r="O199" s="91">
        <f>L199/'סכום נכסי הקרן'!$C$42</f>
        <v>1.4476867478923806E-4</v>
      </c>
    </row>
    <row r="200" spans="2:15">
      <c r="B200" s="86" t="s">
        <v>1645</v>
      </c>
      <c r="C200" s="87" t="s">
        <v>1646</v>
      </c>
      <c r="D200" s="88" t="s">
        <v>1614</v>
      </c>
      <c r="E200" s="88" t="s">
        <v>28</v>
      </c>
      <c r="F200" s="87" t="s">
        <v>1647</v>
      </c>
      <c r="G200" s="88" t="s">
        <v>1616</v>
      </c>
      <c r="H200" s="88" t="s">
        <v>132</v>
      </c>
      <c r="I200" s="90">
        <v>1167.4768900000001</v>
      </c>
      <c r="J200" s="102">
        <v>195</v>
      </c>
      <c r="K200" s="90"/>
      <c r="L200" s="90">
        <v>8.7056416730000006</v>
      </c>
      <c r="M200" s="91">
        <v>7.1409999480516387E-6</v>
      </c>
      <c r="N200" s="91">
        <f t="shared" si="3"/>
        <v>7.0295447243938448E-4</v>
      </c>
      <c r="O200" s="91">
        <f>L200/'סכום נכסי הקרן'!$C$42</f>
        <v>5.2598007699324055E-5</v>
      </c>
    </row>
    <row r="201" spans="2:15">
      <c r="B201" s="86" t="s">
        <v>1648</v>
      </c>
      <c r="C201" s="87" t="s">
        <v>1649</v>
      </c>
      <c r="D201" s="88" t="s">
        <v>1614</v>
      </c>
      <c r="E201" s="88" t="s">
        <v>28</v>
      </c>
      <c r="F201" s="87" t="s">
        <v>1650</v>
      </c>
      <c r="G201" s="88" t="s">
        <v>1010</v>
      </c>
      <c r="H201" s="88" t="s">
        <v>132</v>
      </c>
      <c r="I201" s="90">
        <v>106.88104800000002</v>
      </c>
      <c r="J201" s="102">
        <v>2536</v>
      </c>
      <c r="K201" s="90"/>
      <c r="L201" s="90">
        <v>10.364964933000001</v>
      </c>
      <c r="M201" s="91">
        <v>1.0297956026077779E-6</v>
      </c>
      <c r="N201" s="91">
        <f t="shared" si="3"/>
        <v>8.3693985234047845E-4</v>
      </c>
      <c r="O201" s="91">
        <f>L201/'סכום נכסי הקרן'!$C$42</f>
        <v>6.2623356879021167E-5</v>
      </c>
    </row>
    <row r="202" spans="2:15">
      <c r="B202" s="86" t="s">
        <v>1651</v>
      </c>
      <c r="C202" s="87" t="s">
        <v>1652</v>
      </c>
      <c r="D202" s="88" t="s">
        <v>1614</v>
      </c>
      <c r="E202" s="88" t="s">
        <v>28</v>
      </c>
      <c r="F202" s="87" t="s">
        <v>1653</v>
      </c>
      <c r="G202" s="88" t="s">
        <v>964</v>
      </c>
      <c r="H202" s="88" t="s">
        <v>132</v>
      </c>
      <c r="I202" s="90">
        <v>130.43513799999999</v>
      </c>
      <c r="J202" s="102">
        <v>1891</v>
      </c>
      <c r="K202" s="90"/>
      <c r="L202" s="90">
        <v>9.4320048250000017</v>
      </c>
      <c r="M202" s="91">
        <v>2.6026763669793138E-6</v>
      </c>
      <c r="N202" s="91">
        <f t="shared" ref="N202:N220" si="4">IFERROR(L202/$L$11,0)</f>
        <v>7.6160611989888928E-4</v>
      </c>
      <c r="O202" s="91">
        <f>L202/'סכום נכסי הקרן'!$C$42</f>
        <v>5.6986570437886169E-5</v>
      </c>
    </row>
    <row r="203" spans="2:15">
      <c r="B203" s="86" t="s">
        <v>1654</v>
      </c>
      <c r="C203" s="87" t="s">
        <v>1655</v>
      </c>
      <c r="D203" s="88" t="s">
        <v>1614</v>
      </c>
      <c r="E203" s="88" t="s">
        <v>28</v>
      </c>
      <c r="F203" s="87" t="s">
        <v>1656</v>
      </c>
      <c r="G203" s="88" t="s">
        <v>972</v>
      </c>
      <c r="H203" s="88" t="s">
        <v>132</v>
      </c>
      <c r="I203" s="90">
        <v>74.36229400000002</v>
      </c>
      <c r="J203" s="102">
        <v>4155</v>
      </c>
      <c r="K203" s="90"/>
      <c r="L203" s="90">
        <v>11.815216743000002</v>
      </c>
      <c r="M203" s="91">
        <v>7.8972645997980736E-7</v>
      </c>
      <c r="N203" s="91">
        <f t="shared" si="4"/>
        <v>9.5404333928557144E-4</v>
      </c>
      <c r="O203" s="91">
        <f>L203/'סכום נכסי הקרן'!$C$42</f>
        <v>7.1385531883870885E-5</v>
      </c>
    </row>
    <row r="204" spans="2:15">
      <c r="B204" s="86" t="s">
        <v>1657</v>
      </c>
      <c r="C204" s="87" t="s">
        <v>1658</v>
      </c>
      <c r="D204" s="88" t="s">
        <v>1614</v>
      </c>
      <c r="E204" s="88" t="s">
        <v>28</v>
      </c>
      <c r="F204" s="87" t="s">
        <v>1659</v>
      </c>
      <c r="G204" s="88" t="s">
        <v>1010</v>
      </c>
      <c r="H204" s="88" t="s">
        <v>132</v>
      </c>
      <c r="I204" s="90">
        <v>27.459780000000002</v>
      </c>
      <c r="J204" s="102">
        <v>15922</v>
      </c>
      <c r="K204" s="90"/>
      <c r="L204" s="90">
        <v>16.719086983</v>
      </c>
      <c r="M204" s="91">
        <v>5.7522007476328859E-7</v>
      </c>
      <c r="N204" s="91">
        <f t="shared" si="4"/>
        <v>1.3500161632258977E-3</v>
      </c>
      <c r="O204" s="91">
        <f>L204/'סכום נכסי הקרן'!$C$42</f>
        <v>1.0101388259349997E-4</v>
      </c>
    </row>
    <row r="205" spans="2:15">
      <c r="B205" s="86" t="s">
        <v>1660</v>
      </c>
      <c r="C205" s="87" t="s">
        <v>1661</v>
      </c>
      <c r="D205" s="88" t="s">
        <v>1614</v>
      </c>
      <c r="E205" s="88" t="s">
        <v>28</v>
      </c>
      <c r="F205" s="87" t="s">
        <v>1210</v>
      </c>
      <c r="G205" s="88" t="s">
        <v>157</v>
      </c>
      <c r="H205" s="88" t="s">
        <v>132</v>
      </c>
      <c r="I205" s="90">
        <v>321.93140500000004</v>
      </c>
      <c r="J205" s="102">
        <v>17000</v>
      </c>
      <c r="K205" s="90"/>
      <c r="L205" s="90">
        <v>209.28116746300003</v>
      </c>
      <c r="M205" s="91">
        <v>5.0833595963748306E-6</v>
      </c>
      <c r="N205" s="91">
        <f t="shared" si="4"/>
        <v>1.6898827012570478E-2</v>
      </c>
      <c r="O205" s="91">
        <f>L205/'סכום נכסי הקרן'!$C$42</f>
        <v>1.2644412521230131E-3</v>
      </c>
    </row>
    <row r="206" spans="2:15">
      <c r="B206" s="86" t="s">
        <v>1662</v>
      </c>
      <c r="C206" s="87" t="s">
        <v>1663</v>
      </c>
      <c r="D206" s="88" t="s">
        <v>1614</v>
      </c>
      <c r="E206" s="88" t="s">
        <v>28</v>
      </c>
      <c r="F206" s="87" t="s">
        <v>1204</v>
      </c>
      <c r="G206" s="88" t="s">
        <v>1191</v>
      </c>
      <c r="H206" s="88" t="s">
        <v>132</v>
      </c>
      <c r="I206" s="90">
        <v>288.51150900000005</v>
      </c>
      <c r="J206" s="102">
        <v>11244</v>
      </c>
      <c r="K206" s="90"/>
      <c r="L206" s="90">
        <v>124.05145503400001</v>
      </c>
      <c r="M206" s="91">
        <v>1.0015992280529636E-5</v>
      </c>
      <c r="N206" s="91">
        <f t="shared" si="4"/>
        <v>1.001678318546198E-2</v>
      </c>
      <c r="O206" s="91">
        <f>L206/'סכום נכסי הקרן'!$C$42</f>
        <v>7.494978121172992E-4</v>
      </c>
    </row>
    <row r="207" spans="2:15">
      <c r="B207" s="86" t="s">
        <v>1666</v>
      </c>
      <c r="C207" s="87" t="s">
        <v>1667</v>
      </c>
      <c r="D207" s="88" t="s">
        <v>1614</v>
      </c>
      <c r="E207" s="88" t="s">
        <v>28</v>
      </c>
      <c r="F207" s="87" t="s">
        <v>1369</v>
      </c>
      <c r="G207" s="88" t="s">
        <v>157</v>
      </c>
      <c r="H207" s="88" t="s">
        <v>132</v>
      </c>
      <c r="I207" s="90">
        <v>567.46863200000007</v>
      </c>
      <c r="J207" s="102">
        <v>3063</v>
      </c>
      <c r="K207" s="90"/>
      <c r="L207" s="90">
        <v>66.467101469000013</v>
      </c>
      <c r="M207" s="91">
        <v>1.2063665148736314E-5</v>
      </c>
      <c r="N207" s="91">
        <f t="shared" si="4"/>
        <v>5.3670192276148304E-3</v>
      </c>
      <c r="O207" s="91">
        <f>L207/'סכום נכסי הקרן'!$C$42</f>
        <v>4.015829327849497E-4</v>
      </c>
    </row>
    <row r="208" spans="2:15">
      <c r="B208" s="86" t="s">
        <v>1668</v>
      </c>
      <c r="C208" s="87" t="s">
        <v>1669</v>
      </c>
      <c r="D208" s="88" t="s">
        <v>1636</v>
      </c>
      <c r="E208" s="88" t="s">
        <v>28</v>
      </c>
      <c r="F208" s="87" t="s">
        <v>1670</v>
      </c>
      <c r="G208" s="88" t="s">
        <v>1010</v>
      </c>
      <c r="H208" s="88" t="s">
        <v>132</v>
      </c>
      <c r="I208" s="90">
        <v>205.53966400000002</v>
      </c>
      <c r="J208" s="102">
        <v>448</v>
      </c>
      <c r="K208" s="90"/>
      <c r="L208" s="90">
        <v>3.5212068600000004</v>
      </c>
      <c r="M208" s="91">
        <v>1.7848605129315763E-6</v>
      </c>
      <c r="N208" s="91">
        <f t="shared" si="4"/>
        <v>2.8432690014086706E-4</v>
      </c>
      <c r="O208" s="91">
        <f>L208/'סכום נכסי הקרן'!$C$42</f>
        <v>2.1274533514009094E-5</v>
      </c>
    </row>
    <row r="209" spans="2:15">
      <c r="B209" s="86" t="s">
        <v>1671</v>
      </c>
      <c r="C209" s="87" t="s">
        <v>1672</v>
      </c>
      <c r="D209" s="88" t="s">
        <v>1636</v>
      </c>
      <c r="E209" s="88" t="s">
        <v>28</v>
      </c>
      <c r="F209" s="87" t="s">
        <v>1673</v>
      </c>
      <c r="G209" s="88" t="s">
        <v>1010</v>
      </c>
      <c r="H209" s="88" t="s">
        <v>132</v>
      </c>
      <c r="I209" s="90">
        <v>441.65135900000007</v>
      </c>
      <c r="J209" s="102">
        <v>648</v>
      </c>
      <c r="K209" s="90"/>
      <c r="L209" s="90">
        <v>10.943908680000002</v>
      </c>
      <c r="M209" s="91">
        <v>5.6645570697462792E-6</v>
      </c>
      <c r="N209" s="91">
        <f t="shared" si="4"/>
        <v>8.8368782469347114E-4</v>
      </c>
      <c r="O209" s="91">
        <f>L209/'סכום נכסי הקרן'!$C$42</f>
        <v>6.6121236622524078E-5</v>
      </c>
    </row>
    <row r="210" spans="2:15">
      <c r="B210" s="86" t="s">
        <v>1674</v>
      </c>
      <c r="C210" s="87" t="s">
        <v>1675</v>
      </c>
      <c r="D210" s="88" t="s">
        <v>1614</v>
      </c>
      <c r="E210" s="88" t="s">
        <v>28</v>
      </c>
      <c r="F210" s="87" t="s">
        <v>1676</v>
      </c>
      <c r="G210" s="88" t="s">
        <v>1052</v>
      </c>
      <c r="H210" s="88" t="s">
        <v>132</v>
      </c>
      <c r="I210" s="90">
        <v>342.48846000000003</v>
      </c>
      <c r="J210" s="102">
        <v>163</v>
      </c>
      <c r="K210" s="90"/>
      <c r="L210" s="90">
        <v>2.134771669</v>
      </c>
      <c r="M210" s="91">
        <v>1.2317090792856812E-5</v>
      </c>
      <c r="N210" s="91">
        <f t="shared" si="4"/>
        <v>1.7237641390807553E-4</v>
      </c>
      <c r="O210" s="91">
        <f>L210/'סכום נכסי הקרן'!$C$42</f>
        <v>1.2897927677244622E-5</v>
      </c>
    </row>
    <row r="211" spans="2:15">
      <c r="B211" s="86" t="s">
        <v>1677</v>
      </c>
      <c r="C211" s="87" t="s">
        <v>1678</v>
      </c>
      <c r="D211" s="88" t="s">
        <v>1614</v>
      </c>
      <c r="E211" s="88" t="s">
        <v>28</v>
      </c>
      <c r="F211" s="87" t="s">
        <v>1679</v>
      </c>
      <c r="G211" s="88" t="s">
        <v>1680</v>
      </c>
      <c r="H211" s="88" t="s">
        <v>132</v>
      </c>
      <c r="I211" s="90">
        <v>127.42279700000003</v>
      </c>
      <c r="J211" s="102">
        <v>12951</v>
      </c>
      <c r="K211" s="90"/>
      <c r="L211" s="90">
        <v>63.105661161000008</v>
      </c>
      <c r="M211" s="91">
        <v>2.2529653019133557E-6</v>
      </c>
      <c r="N211" s="91">
        <f t="shared" si="4"/>
        <v>5.0955929976937049E-3</v>
      </c>
      <c r="O211" s="91">
        <f>L211/'סכום נכסי הקרן'!$C$42</f>
        <v>3.8127368163010919E-4</v>
      </c>
    </row>
    <row r="212" spans="2:15">
      <c r="B212" s="86" t="s">
        <v>1681</v>
      </c>
      <c r="C212" s="87" t="s">
        <v>1682</v>
      </c>
      <c r="D212" s="88" t="s">
        <v>123</v>
      </c>
      <c r="E212" s="88" t="s">
        <v>28</v>
      </c>
      <c r="F212" s="87" t="s">
        <v>1683</v>
      </c>
      <c r="G212" s="88" t="s">
        <v>1010</v>
      </c>
      <c r="H212" s="88" t="s">
        <v>136</v>
      </c>
      <c r="I212" s="90">
        <v>3701.4166000000005</v>
      </c>
      <c r="J212" s="102">
        <v>3.7</v>
      </c>
      <c r="K212" s="90"/>
      <c r="L212" s="90">
        <v>0.33928591100000005</v>
      </c>
      <c r="M212" s="91">
        <v>6.6899031949286527E-6</v>
      </c>
      <c r="N212" s="91">
        <f t="shared" si="4"/>
        <v>2.7396320401380821E-5</v>
      </c>
      <c r="O212" s="91">
        <f>L212/'סכום נכסי הקרן'!$C$42</f>
        <v>2.0499078217746649E-6</v>
      </c>
    </row>
    <row r="213" spans="2:15">
      <c r="B213" s="86" t="s">
        <v>1684</v>
      </c>
      <c r="C213" s="87" t="s">
        <v>1685</v>
      </c>
      <c r="D213" s="88" t="s">
        <v>1614</v>
      </c>
      <c r="E213" s="88" t="s">
        <v>28</v>
      </c>
      <c r="F213" s="87" t="s">
        <v>1686</v>
      </c>
      <c r="G213" s="88" t="s">
        <v>1616</v>
      </c>
      <c r="H213" s="88" t="s">
        <v>132</v>
      </c>
      <c r="I213" s="90">
        <v>258.42567100000008</v>
      </c>
      <c r="J213" s="102">
        <v>1361</v>
      </c>
      <c r="K213" s="90"/>
      <c r="L213" s="90">
        <v>13.449671022000002</v>
      </c>
      <c r="M213" s="91">
        <v>3.7491422331575537E-6</v>
      </c>
      <c r="N213" s="91">
        <f t="shared" si="4"/>
        <v>1.0860206235085283E-3</v>
      </c>
      <c r="O213" s="91">
        <f>L213/'סכום נכסי הקרן'!$C$42</f>
        <v>8.1260626906178395E-5</v>
      </c>
    </row>
    <row r="214" spans="2:15">
      <c r="B214" s="86" t="s">
        <v>1687</v>
      </c>
      <c r="C214" s="87" t="s">
        <v>1688</v>
      </c>
      <c r="D214" s="88" t="s">
        <v>1636</v>
      </c>
      <c r="E214" s="88" t="s">
        <v>28</v>
      </c>
      <c r="F214" s="87" t="s">
        <v>923</v>
      </c>
      <c r="G214" s="88" t="s">
        <v>924</v>
      </c>
      <c r="H214" s="88" t="s">
        <v>132</v>
      </c>
      <c r="I214" s="90">
        <v>7520.4992860000011</v>
      </c>
      <c r="J214" s="102">
        <v>1020</v>
      </c>
      <c r="K214" s="90"/>
      <c r="L214" s="90">
        <v>293.33557053500004</v>
      </c>
      <c r="M214" s="91">
        <v>6.7122993995597051E-6</v>
      </c>
      <c r="N214" s="91">
        <f t="shared" si="4"/>
        <v>2.3685968131752763E-2</v>
      </c>
      <c r="O214" s="91">
        <f>L214/'סכום נכסי הקרן'!$C$42</f>
        <v>1.7722836727058508E-3</v>
      </c>
    </row>
    <row r="215" spans="2:15">
      <c r="B215" s="86" t="s">
        <v>1689</v>
      </c>
      <c r="C215" s="87" t="s">
        <v>1690</v>
      </c>
      <c r="D215" s="88" t="s">
        <v>1614</v>
      </c>
      <c r="E215" s="88" t="s">
        <v>28</v>
      </c>
      <c r="F215" s="87" t="s">
        <v>1190</v>
      </c>
      <c r="G215" s="88" t="s">
        <v>1191</v>
      </c>
      <c r="H215" s="88" t="s">
        <v>132</v>
      </c>
      <c r="I215" s="90">
        <v>360.06879700000007</v>
      </c>
      <c r="J215" s="102">
        <v>2456</v>
      </c>
      <c r="K215" s="90"/>
      <c r="L215" s="90">
        <v>33.816739678000005</v>
      </c>
      <c r="M215" s="91">
        <v>3.2593705337617048E-6</v>
      </c>
      <c r="N215" s="91">
        <f t="shared" si="4"/>
        <v>2.7306003730540279E-3</v>
      </c>
      <c r="O215" s="91">
        <f>L215/'סכום נכסי הקרן'!$C$42</f>
        <v>2.0431499489187413E-4</v>
      </c>
    </row>
    <row r="216" spans="2:15">
      <c r="B216" s="86" t="s">
        <v>1691</v>
      </c>
      <c r="C216" s="87" t="s">
        <v>1692</v>
      </c>
      <c r="D216" s="88" t="s">
        <v>1614</v>
      </c>
      <c r="E216" s="88" t="s">
        <v>28</v>
      </c>
      <c r="F216" s="87" t="s">
        <v>1693</v>
      </c>
      <c r="G216" s="88" t="s">
        <v>1052</v>
      </c>
      <c r="H216" s="88" t="s">
        <v>132</v>
      </c>
      <c r="I216" s="90">
        <v>180.42374300000003</v>
      </c>
      <c r="J216" s="102">
        <v>1401</v>
      </c>
      <c r="K216" s="90"/>
      <c r="L216" s="90">
        <v>9.6660649200000019</v>
      </c>
      <c r="M216" s="91">
        <v>5.8565847834074283E-6</v>
      </c>
      <c r="N216" s="91">
        <f t="shared" si="4"/>
        <v>7.8050577104236876E-4</v>
      </c>
      <c r="O216" s="91">
        <f>L216/'סכום נכסי הקרן'!$C$42</f>
        <v>5.8400721759677493E-5</v>
      </c>
    </row>
    <row r="217" spans="2:15">
      <c r="B217" s="86" t="s">
        <v>1696</v>
      </c>
      <c r="C217" s="87" t="s">
        <v>1697</v>
      </c>
      <c r="D217" s="88" t="s">
        <v>1614</v>
      </c>
      <c r="E217" s="88" t="s">
        <v>28</v>
      </c>
      <c r="F217" s="87" t="s">
        <v>1698</v>
      </c>
      <c r="G217" s="88" t="s">
        <v>1010</v>
      </c>
      <c r="H217" s="88" t="s">
        <v>132</v>
      </c>
      <c r="I217" s="90">
        <v>70.141566000000012</v>
      </c>
      <c r="J217" s="102">
        <v>9180</v>
      </c>
      <c r="K217" s="90"/>
      <c r="L217" s="90">
        <v>24.622719876000001</v>
      </c>
      <c r="M217" s="91">
        <v>1.2270859155095161E-6</v>
      </c>
      <c r="N217" s="91">
        <f t="shared" si="4"/>
        <v>1.9882108304707762E-3</v>
      </c>
      <c r="O217" s="91">
        <f>L217/'סכום נכסי הקרן'!$C$42</f>
        <v>1.4876628952381962E-4</v>
      </c>
    </row>
    <row r="218" spans="2:15">
      <c r="B218" s="86" t="s">
        <v>1699</v>
      </c>
      <c r="C218" s="87" t="s">
        <v>1700</v>
      </c>
      <c r="D218" s="88" t="s">
        <v>1636</v>
      </c>
      <c r="E218" s="88" t="s">
        <v>28</v>
      </c>
      <c r="F218" s="87" t="s">
        <v>1701</v>
      </c>
      <c r="G218" s="88" t="s">
        <v>1702</v>
      </c>
      <c r="H218" s="88" t="s">
        <v>132</v>
      </c>
      <c r="I218" s="90">
        <v>308.91522000000003</v>
      </c>
      <c r="J218" s="102">
        <v>1045</v>
      </c>
      <c r="K218" s="90"/>
      <c r="L218" s="90">
        <v>12.344499323000003</v>
      </c>
      <c r="M218" s="91">
        <v>2.5696194692529072E-6</v>
      </c>
      <c r="N218" s="91">
        <f t="shared" si="4"/>
        <v>9.9678132124836945E-4</v>
      </c>
      <c r="O218" s="91">
        <f>L218/'סכום נכסי הקרן'!$C$42</f>
        <v>7.4583367294935379E-5</v>
      </c>
    </row>
    <row r="219" spans="2:15">
      <c r="B219" s="92"/>
      <c r="C219" s="87"/>
      <c r="D219" s="87"/>
      <c r="E219" s="87"/>
      <c r="F219" s="87"/>
      <c r="G219" s="87"/>
      <c r="H219" s="87"/>
      <c r="I219" s="90"/>
      <c r="J219" s="102"/>
      <c r="K219" s="87"/>
      <c r="L219" s="87"/>
      <c r="M219" s="87"/>
      <c r="N219" s="91"/>
      <c r="O219" s="87"/>
    </row>
    <row r="220" spans="2:15">
      <c r="B220" s="85" t="s">
        <v>65</v>
      </c>
      <c r="C220" s="80"/>
      <c r="D220" s="81"/>
      <c r="E220" s="81"/>
      <c r="F220" s="80"/>
      <c r="G220" s="81"/>
      <c r="H220" s="81"/>
      <c r="I220" s="83"/>
      <c r="J220" s="100"/>
      <c r="K220" s="83">
        <v>0.40027620300000011</v>
      </c>
      <c r="L220" s="83">
        <f>SUM(L221:L268)</f>
        <v>2355.1985510410004</v>
      </c>
      <c r="M220" s="84"/>
      <c r="N220" s="84">
        <f t="shared" si="4"/>
        <v>0.19017522396674794</v>
      </c>
      <c r="O220" s="84">
        <f>L220/'סכום נכסי הקרן'!$C$42</f>
        <v>1.4229709442934408E-2</v>
      </c>
    </row>
    <row r="221" spans="2:15">
      <c r="B221" s="86" t="s">
        <v>1703</v>
      </c>
      <c r="C221" s="87" t="s">
        <v>1704</v>
      </c>
      <c r="D221" s="88" t="s">
        <v>1614</v>
      </c>
      <c r="E221" s="88" t="s">
        <v>28</v>
      </c>
      <c r="F221" s="87"/>
      <c r="G221" s="88" t="s">
        <v>1010</v>
      </c>
      <c r="H221" s="88" t="s">
        <v>132</v>
      </c>
      <c r="I221" s="90">
        <v>20.509830000000001</v>
      </c>
      <c r="J221" s="102">
        <v>50990</v>
      </c>
      <c r="K221" s="90"/>
      <c r="L221" s="90">
        <v>39.991247900000012</v>
      </c>
      <c r="M221" s="91">
        <v>4.5046848231934989E-8</v>
      </c>
      <c r="N221" s="91">
        <f t="shared" ref="N221:N268" si="5">IFERROR(L221/$L$11,0)</f>
        <v>3.2291734056692032E-3</v>
      </c>
      <c r="O221" s="91">
        <f>L221/'סכום נכסי הקרן'!$C$42</f>
        <v>2.4162032437810143E-4</v>
      </c>
    </row>
    <row r="222" spans="2:15">
      <c r="B222" s="86" t="s">
        <v>1705</v>
      </c>
      <c r="C222" s="87" t="s">
        <v>1706</v>
      </c>
      <c r="D222" s="88" t="s">
        <v>1636</v>
      </c>
      <c r="E222" s="88" t="s">
        <v>28</v>
      </c>
      <c r="F222" s="87"/>
      <c r="G222" s="88" t="s">
        <v>964</v>
      </c>
      <c r="H222" s="88" t="s">
        <v>132</v>
      </c>
      <c r="I222" s="90">
        <v>98.820089999999993</v>
      </c>
      <c r="J222" s="102">
        <v>11828</v>
      </c>
      <c r="K222" s="90"/>
      <c r="L222" s="90">
        <v>44.696595498000008</v>
      </c>
      <c r="M222" s="91">
        <v>1.3197172522384692E-6</v>
      </c>
      <c r="N222" s="91">
        <f t="shared" si="5"/>
        <v>3.6091161212825121E-3</v>
      </c>
      <c r="O222" s="91">
        <f>L222/'סכום נכסי הקרן'!$C$42</f>
        <v>2.7004923501833375E-4</v>
      </c>
    </row>
    <row r="223" spans="2:15">
      <c r="B223" s="86" t="s">
        <v>1707</v>
      </c>
      <c r="C223" s="87" t="s">
        <v>1708</v>
      </c>
      <c r="D223" s="88" t="s">
        <v>28</v>
      </c>
      <c r="E223" s="88" t="s">
        <v>28</v>
      </c>
      <c r="F223" s="87"/>
      <c r="G223" s="88" t="s">
        <v>964</v>
      </c>
      <c r="H223" s="88" t="s">
        <v>134</v>
      </c>
      <c r="I223" s="90">
        <v>87.445525000000018</v>
      </c>
      <c r="J223" s="102">
        <v>12698</v>
      </c>
      <c r="K223" s="90"/>
      <c r="L223" s="90">
        <v>45.004944443000007</v>
      </c>
      <c r="M223" s="91">
        <v>1.1063513484008961E-7</v>
      </c>
      <c r="N223" s="91">
        <f t="shared" si="5"/>
        <v>3.6340143744040447E-3</v>
      </c>
      <c r="O223" s="91">
        <f>L223/'סכום נכסי הקרן'!$C$42</f>
        <v>2.7191222694843918E-4</v>
      </c>
    </row>
    <row r="224" spans="2:15">
      <c r="B224" s="86" t="s">
        <v>1709</v>
      </c>
      <c r="C224" s="87" t="s">
        <v>1710</v>
      </c>
      <c r="D224" s="88" t="s">
        <v>1614</v>
      </c>
      <c r="E224" s="88" t="s">
        <v>28</v>
      </c>
      <c r="F224" s="87"/>
      <c r="G224" s="88" t="s">
        <v>1044</v>
      </c>
      <c r="H224" s="88" t="s">
        <v>132</v>
      </c>
      <c r="I224" s="90">
        <v>220.59664600000005</v>
      </c>
      <c r="J224" s="102">
        <v>13185</v>
      </c>
      <c r="K224" s="90"/>
      <c r="L224" s="90">
        <v>111.22359370600002</v>
      </c>
      <c r="M224" s="91">
        <v>3.8027348043440792E-8</v>
      </c>
      <c r="N224" s="91">
        <f t="shared" si="5"/>
        <v>8.9809718310483559E-3</v>
      </c>
      <c r="O224" s="91">
        <f>L224/'סכום נכסי הקרן'!$C$42</f>
        <v>6.7199405372248651E-4</v>
      </c>
    </row>
    <row r="225" spans="2:15">
      <c r="B225" s="86" t="s">
        <v>1711</v>
      </c>
      <c r="C225" s="87" t="s">
        <v>1712</v>
      </c>
      <c r="D225" s="88" t="s">
        <v>1614</v>
      </c>
      <c r="E225" s="88" t="s">
        <v>28</v>
      </c>
      <c r="F225" s="87"/>
      <c r="G225" s="88" t="s">
        <v>1641</v>
      </c>
      <c r="H225" s="88" t="s">
        <v>132</v>
      </c>
      <c r="I225" s="90">
        <v>367.31241</v>
      </c>
      <c r="J225" s="102">
        <v>12712</v>
      </c>
      <c r="K225" s="90"/>
      <c r="L225" s="90">
        <v>178.55308961000003</v>
      </c>
      <c r="M225" s="91">
        <v>3.5600046682887533E-8</v>
      </c>
      <c r="N225" s="91">
        <f t="shared" si="5"/>
        <v>1.441762682451032E-2</v>
      </c>
      <c r="O225" s="91">
        <f>L225/'סכום נכסי הקרן'!$C$42</f>
        <v>1.0787874271430376E-3</v>
      </c>
    </row>
    <row r="226" spans="2:15">
      <c r="B226" s="86" t="s">
        <v>1713</v>
      </c>
      <c r="C226" s="87" t="s">
        <v>1714</v>
      </c>
      <c r="D226" s="88" t="s">
        <v>1614</v>
      </c>
      <c r="E226" s="88" t="s">
        <v>28</v>
      </c>
      <c r="F226" s="87"/>
      <c r="G226" s="88" t="s">
        <v>1680</v>
      </c>
      <c r="H226" s="88" t="s">
        <v>132</v>
      </c>
      <c r="I226" s="90">
        <v>163.14637500000003</v>
      </c>
      <c r="J226" s="102">
        <v>13845</v>
      </c>
      <c r="K226" s="90"/>
      <c r="L226" s="90">
        <v>86.375042126000011</v>
      </c>
      <c r="M226" s="91">
        <v>1.9502662637016635E-7</v>
      </c>
      <c r="N226" s="91">
        <f t="shared" si="5"/>
        <v>6.9745257673451159E-3</v>
      </c>
      <c r="O226" s="91">
        <f>L226/'סכום נכסי הקרן'!$C$42</f>
        <v>5.2186332741710451E-4</v>
      </c>
    </row>
    <row r="227" spans="2:15">
      <c r="B227" s="86" t="s">
        <v>1715</v>
      </c>
      <c r="C227" s="87" t="s">
        <v>1716</v>
      </c>
      <c r="D227" s="88" t="s">
        <v>28</v>
      </c>
      <c r="E227" s="88" t="s">
        <v>28</v>
      </c>
      <c r="F227" s="87"/>
      <c r="G227" s="88" t="s">
        <v>959</v>
      </c>
      <c r="H227" s="88" t="s">
        <v>134</v>
      </c>
      <c r="I227" s="90">
        <v>9128.3055999999997</v>
      </c>
      <c r="J227" s="102">
        <v>189.3</v>
      </c>
      <c r="K227" s="90"/>
      <c r="L227" s="90">
        <v>70.03709176400001</v>
      </c>
      <c r="M227" s="91">
        <v>5.9389417759531937E-6</v>
      </c>
      <c r="N227" s="91">
        <f t="shared" si="5"/>
        <v>5.6552852439176408E-3</v>
      </c>
      <c r="O227" s="91">
        <f>L227/'סכום נכסי הקרן'!$C$42</f>
        <v>4.2315220752380005E-4</v>
      </c>
    </row>
    <row r="228" spans="2:15">
      <c r="B228" s="86" t="s">
        <v>1717</v>
      </c>
      <c r="C228" s="87" t="s">
        <v>1718</v>
      </c>
      <c r="D228" s="88" t="s">
        <v>28</v>
      </c>
      <c r="E228" s="88" t="s">
        <v>28</v>
      </c>
      <c r="F228" s="87"/>
      <c r="G228" s="88" t="s">
        <v>1680</v>
      </c>
      <c r="H228" s="88" t="s">
        <v>134</v>
      </c>
      <c r="I228" s="90">
        <v>34.804560000000009</v>
      </c>
      <c r="J228" s="102">
        <v>55910</v>
      </c>
      <c r="K228" s="90"/>
      <c r="L228" s="90">
        <v>78.870203070000017</v>
      </c>
      <c r="M228" s="91">
        <v>8.6334060088193894E-8</v>
      </c>
      <c r="N228" s="91">
        <f t="shared" si="5"/>
        <v>6.3685325071682376E-3</v>
      </c>
      <c r="O228" s="91">
        <f>L228/'סכום נכסי הקרן'!$C$42</f>
        <v>4.7652036508568491E-4</v>
      </c>
    </row>
    <row r="229" spans="2:15">
      <c r="B229" s="86" t="s">
        <v>1719</v>
      </c>
      <c r="C229" s="87" t="s">
        <v>1720</v>
      </c>
      <c r="D229" s="88" t="s">
        <v>1636</v>
      </c>
      <c r="E229" s="88" t="s">
        <v>28</v>
      </c>
      <c r="F229" s="87"/>
      <c r="G229" s="88" t="s">
        <v>952</v>
      </c>
      <c r="H229" s="88" t="s">
        <v>132</v>
      </c>
      <c r="I229" s="90">
        <v>456.8098500000001</v>
      </c>
      <c r="J229" s="102">
        <v>2738</v>
      </c>
      <c r="K229" s="90"/>
      <c r="L229" s="90">
        <v>47.828502922000006</v>
      </c>
      <c r="M229" s="91">
        <v>5.7486594374358003E-8</v>
      </c>
      <c r="N229" s="91">
        <f t="shared" si="5"/>
        <v>3.8620082587793952E-3</v>
      </c>
      <c r="O229" s="91">
        <f>L229/'סכום נכסי הקרן'!$C$42</f>
        <v>2.8897168749096748E-4</v>
      </c>
    </row>
    <row r="230" spans="2:15">
      <c r="B230" s="86" t="s">
        <v>1721</v>
      </c>
      <c r="C230" s="87" t="s">
        <v>1722</v>
      </c>
      <c r="D230" s="88" t="s">
        <v>1636</v>
      </c>
      <c r="E230" s="88" t="s">
        <v>28</v>
      </c>
      <c r="F230" s="87"/>
      <c r="G230" s="88" t="s">
        <v>977</v>
      </c>
      <c r="H230" s="88" t="s">
        <v>132</v>
      </c>
      <c r="I230" s="90">
        <v>2.1753000000000005E-2</v>
      </c>
      <c r="J230" s="102">
        <v>53147700</v>
      </c>
      <c r="K230" s="90"/>
      <c r="L230" s="90">
        <v>44.209797293000008</v>
      </c>
      <c r="M230" s="91">
        <v>3.7810262114996882E-8</v>
      </c>
      <c r="N230" s="91">
        <f t="shared" si="5"/>
        <v>3.5698086252662774E-3</v>
      </c>
      <c r="O230" s="91">
        <f>L230/'סכום נכסי הקרן'!$C$42</f>
        <v>2.6710808298194586E-4</v>
      </c>
    </row>
    <row r="231" spans="2:15">
      <c r="B231" s="86" t="s">
        <v>1723</v>
      </c>
      <c r="C231" s="87" t="s">
        <v>1724</v>
      </c>
      <c r="D231" s="88" t="s">
        <v>1636</v>
      </c>
      <c r="E231" s="88" t="s">
        <v>28</v>
      </c>
      <c r="F231" s="87"/>
      <c r="G231" s="88" t="s">
        <v>977</v>
      </c>
      <c r="H231" s="88" t="s">
        <v>132</v>
      </c>
      <c r="I231" s="90">
        <v>11.187180000000001</v>
      </c>
      <c r="J231" s="102">
        <v>64649</v>
      </c>
      <c r="K231" s="90"/>
      <c r="L231" s="90">
        <v>27.656697593000004</v>
      </c>
      <c r="M231" s="91">
        <v>7.4929555997850363E-8</v>
      </c>
      <c r="N231" s="91">
        <f t="shared" si="5"/>
        <v>2.2331954376435211E-3</v>
      </c>
      <c r="O231" s="91">
        <f>L231/'סכום נכסי הקרן'!$C$42</f>
        <v>1.6709706734727115E-4</v>
      </c>
    </row>
    <row r="232" spans="2:15">
      <c r="B232" s="86" t="s">
        <v>1725</v>
      </c>
      <c r="C232" s="87" t="s">
        <v>1726</v>
      </c>
      <c r="D232" s="88" t="s">
        <v>1636</v>
      </c>
      <c r="E232" s="88" t="s">
        <v>28</v>
      </c>
      <c r="F232" s="87"/>
      <c r="G232" s="88" t="s">
        <v>964</v>
      </c>
      <c r="H232" s="88" t="s">
        <v>132</v>
      </c>
      <c r="I232" s="90">
        <v>92.294235000000015</v>
      </c>
      <c r="J232" s="102">
        <v>19168</v>
      </c>
      <c r="K232" s="90"/>
      <c r="L232" s="90">
        <v>67.650227081000025</v>
      </c>
      <c r="M232" s="91">
        <v>1.5300678251640411E-7</v>
      </c>
      <c r="N232" s="91">
        <f t="shared" si="5"/>
        <v>5.462553074705322E-3</v>
      </c>
      <c r="O232" s="91">
        <f>L232/'סכום נכסי הקרן'!$C$42</f>
        <v>4.0873117669237429E-4</v>
      </c>
    </row>
    <row r="233" spans="2:15">
      <c r="B233" s="86" t="s">
        <v>1727</v>
      </c>
      <c r="C233" s="87" t="s">
        <v>1728</v>
      </c>
      <c r="D233" s="88" t="s">
        <v>1614</v>
      </c>
      <c r="E233" s="88" t="s">
        <v>28</v>
      </c>
      <c r="F233" s="87"/>
      <c r="G233" s="88" t="s">
        <v>1680</v>
      </c>
      <c r="H233" s="88" t="s">
        <v>132</v>
      </c>
      <c r="I233" s="90">
        <v>24.238890000000005</v>
      </c>
      <c r="J233" s="102">
        <v>83058</v>
      </c>
      <c r="K233" s="90"/>
      <c r="L233" s="90">
        <v>76.986057668000015</v>
      </c>
      <c r="M233" s="91">
        <v>5.8727416868891427E-8</v>
      </c>
      <c r="N233" s="91">
        <f t="shared" si="5"/>
        <v>6.216393413140309E-3</v>
      </c>
      <c r="O233" s="91">
        <f>L233/'סכום נכסי הקרן'!$C$42</f>
        <v>4.6513667872648154E-4</v>
      </c>
    </row>
    <row r="234" spans="2:15">
      <c r="B234" s="86" t="s">
        <v>1729</v>
      </c>
      <c r="C234" s="87" t="s">
        <v>1730</v>
      </c>
      <c r="D234" s="88" t="s">
        <v>1614</v>
      </c>
      <c r="E234" s="88" t="s">
        <v>28</v>
      </c>
      <c r="F234" s="87"/>
      <c r="G234" s="88" t="s">
        <v>977</v>
      </c>
      <c r="H234" s="88" t="s">
        <v>132</v>
      </c>
      <c r="I234" s="90">
        <v>278.30200000000002</v>
      </c>
      <c r="J234" s="102">
        <v>1066.6199999999999</v>
      </c>
      <c r="K234" s="90"/>
      <c r="L234" s="90">
        <v>11.351256406000003</v>
      </c>
      <c r="M234" s="91">
        <v>2.4230662407394348E-5</v>
      </c>
      <c r="N234" s="91">
        <f t="shared" si="5"/>
        <v>9.1657993266040035E-4</v>
      </c>
      <c r="O234" s="91">
        <f>L234/'סכום נכסי הקרן'!$C$42</f>
        <v>6.8582362365259464E-5</v>
      </c>
    </row>
    <row r="235" spans="2:15">
      <c r="B235" s="86" t="s">
        <v>1731</v>
      </c>
      <c r="C235" s="87" t="s">
        <v>1732</v>
      </c>
      <c r="D235" s="88" t="s">
        <v>125</v>
      </c>
      <c r="E235" s="88" t="s">
        <v>28</v>
      </c>
      <c r="F235" s="87"/>
      <c r="G235" s="88" t="s">
        <v>1013</v>
      </c>
      <c r="H235" s="88" t="s">
        <v>1733</v>
      </c>
      <c r="I235" s="90">
        <v>38.222865000000006</v>
      </c>
      <c r="J235" s="102">
        <v>11200</v>
      </c>
      <c r="K235" s="90"/>
      <c r="L235" s="90">
        <v>17.980035695999998</v>
      </c>
      <c r="M235" s="91">
        <v>7.3223879310344844E-8</v>
      </c>
      <c r="N235" s="91">
        <f t="shared" si="5"/>
        <v>1.4518339924697908E-3</v>
      </c>
      <c r="O235" s="91">
        <f>L235/'סכום נכסי הקרן'!$C$42</f>
        <v>1.0863232045322999E-4</v>
      </c>
    </row>
    <row r="236" spans="2:15">
      <c r="B236" s="86" t="s">
        <v>1734</v>
      </c>
      <c r="C236" s="87" t="s">
        <v>1735</v>
      </c>
      <c r="D236" s="88" t="s">
        <v>1614</v>
      </c>
      <c r="E236" s="88" t="s">
        <v>28</v>
      </c>
      <c r="F236" s="87"/>
      <c r="G236" s="88" t="s">
        <v>1736</v>
      </c>
      <c r="H236" s="88" t="s">
        <v>132</v>
      </c>
      <c r="I236" s="90">
        <v>21.131340000000005</v>
      </c>
      <c r="J236" s="102">
        <v>56496</v>
      </c>
      <c r="K236" s="90"/>
      <c r="L236" s="90">
        <v>45.652295701000007</v>
      </c>
      <c r="M236" s="91">
        <v>4.7722841146991949E-8</v>
      </c>
      <c r="N236" s="91">
        <f t="shared" si="5"/>
        <v>3.6862860482384614E-3</v>
      </c>
      <c r="O236" s="91">
        <f>L236/'סכום נכסי הקרן'!$C$42</f>
        <v>2.7582341324939311E-4</v>
      </c>
    </row>
    <row r="237" spans="2:15">
      <c r="B237" s="86" t="s">
        <v>1737</v>
      </c>
      <c r="C237" s="87" t="s">
        <v>1738</v>
      </c>
      <c r="D237" s="88" t="s">
        <v>1614</v>
      </c>
      <c r="E237" s="88" t="s">
        <v>28</v>
      </c>
      <c r="F237" s="87"/>
      <c r="G237" s="88" t="s">
        <v>1010</v>
      </c>
      <c r="H237" s="88" t="s">
        <v>132</v>
      </c>
      <c r="I237" s="90">
        <v>19.119347000000005</v>
      </c>
      <c r="J237" s="102">
        <v>16738</v>
      </c>
      <c r="K237" s="90"/>
      <c r="L237" s="90">
        <v>12.237550909000001</v>
      </c>
      <c r="M237" s="91">
        <v>8.4577787728885086E-8</v>
      </c>
      <c r="N237" s="91">
        <f t="shared" si="5"/>
        <v>9.8814555736495969E-4</v>
      </c>
      <c r="O237" s="91">
        <f>L237/'סכום נכסי הקרן'!$C$42</f>
        <v>7.3937203150545086E-5</v>
      </c>
    </row>
    <row r="238" spans="2:15">
      <c r="B238" s="86" t="s">
        <v>1739</v>
      </c>
      <c r="C238" s="87" t="s">
        <v>1740</v>
      </c>
      <c r="D238" s="88" t="s">
        <v>1636</v>
      </c>
      <c r="E238" s="88" t="s">
        <v>28</v>
      </c>
      <c r="F238" s="87"/>
      <c r="G238" s="88" t="s">
        <v>1013</v>
      </c>
      <c r="H238" s="88" t="s">
        <v>132</v>
      </c>
      <c r="I238" s="90">
        <v>48.16702500000001</v>
      </c>
      <c r="J238" s="102">
        <v>10747</v>
      </c>
      <c r="K238" s="90"/>
      <c r="L238" s="90">
        <v>19.794974916000005</v>
      </c>
      <c r="M238" s="91">
        <v>1.4238106479851805E-7</v>
      </c>
      <c r="N238" s="91">
        <f t="shared" si="5"/>
        <v>1.5983848947268326E-3</v>
      </c>
      <c r="O238" s="91">
        <f>L238/'סכום נכסי הקרן'!$C$42</f>
        <v>1.1959787482051293E-4</v>
      </c>
    </row>
    <row r="239" spans="2:15">
      <c r="B239" s="86" t="s">
        <v>1741</v>
      </c>
      <c r="C239" s="87" t="s">
        <v>1742</v>
      </c>
      <c r="D239" s="88" t="s">
        <v>1614</v>
      </c>
      <c r="E239" s="88" t="s">
        <v>28</v>
      </c>
      <c r="F239" s="87"/>
      <c r="G239" s="88" t="s">
        <v>1010</v>
      </c>
      <c r="H239" s="88" t="s">
        <v>132</v>
      </c>
      <c r="I239" s="90">
        <v>57.800430000000006</v>
      </c>
      <c r="J239" s="102">
        <v>9109</v>
      </c>
      <c r="K239" s="90"/>
      <c r="L239" s="90">
        <v>20.133517429000005</v>
      </c>
      <c r="M239" s="91">
        <v>1.9326933642483508E-7</v>
      </c>
      <c r="N239" s="91">
        <f t="shared" si="5"/>
        <v>1.625721187967835E-3</v>
      </c>
      <c r="O239" s="91">
        <f>L239/'סכום נכסי הקרן'!$C$42</f>
        <v>1.2164329115789203E-4</v>
      </c>
    </row>
    <row r="240" spans="2:15">
      <c r="B240" s="86" t="s">
        <v>1743</v>
      </c>
      <c r="C240" s="87" t="s">
        <v>1744</v>
      </c>
      <c r="D240" s="88" t="s">
        <v>1636</v>
      </c>
      <c r="E240" s="88" t="s">
        <v>28</v>
      </c>
      <c r="F240" s="87"/>
      <c r="G240" s="88" t="s">
        <v>1010</v>
      </c>
      <c r="H240" s="88" t="s">
        <v>132</v>
      </c>
      <c r="I240" s="90">
        <v>104.10292500000001</v>
      </c>
      <c r="J240" s="102">
        <v>4673</v>
      </c>
      <c r="K240" s="90"/>
      <c r="L240" s="90">
        <v>18.602726316000002</v>
      </c>
      <c r="M240" s="91">
        <v>3.5494871032958673E-7</v>
      </c>
      <c r="N240" s="91">
        <f t="shared" si="5"/>
        <v>1.5021143936988727E-3</v>
      </c>
      <c r="O240" s="91">
        <f>L240/'סכום נכסי הקרן'!$C$42</f>
        <v>1.1239451136979806E-4</v>
      </c>
    </row>
    <row r="241" spans="2:15">
      <c r="B241" s="86" t="s">
        <v>1745</v>
      </c>
      <c r="C241" s="87" t="s">
        <v>1746</v>
      </c>
      <c r="D241" s="88" t="s">
        <v>28</v>
      </c>
      <c r="E241" s="88" t="s">
        <v>28</v>
      </c>
      <c r="F241" s="87"/>
      <c r="G241" s="88" t="s">
        <v>964</v>
      </c>
      <c r="H241" s="88" t="s">
        <v>134</v>
      </c>
      <c r="I241" s="90">
        <v>94.780275000000017</v>
      </c>
      <c r="J241" s="102">
        <v>9004</v>
      </c>
      <c r="K241" s="90"/>
      <c r="L241" s="90">
        <v>34.589220092000005</v>
      </c>
      <c r="M241" s="91">
        <v>9.6714566326530635E-7</v>
      </c>
      <c r="N241" s="91">
        <f t="shared" si="5"/>
        <v>2.7929758511968127E-3</v>
      </c>
      <c r="O241" s="91">
        <f>L241/'סכום נכסי הקרן'!$C$42</f>
        <v>2.089821902910557E-4</v>
      </c>
    </row>
    <row r="242" spans="2:15">
      <c r="B242" s="86" t="s">
        <v>1630</v>
      </c>
      <c r="C242" s="87" t="s">
        <v>1631</v>
      </c>
      <c r="D242" s="88" t="s">
        <v>121</v>
      </c>
      <c r="E242" s="88" t="s">
        <v>28</v>
      </c>
      <c r="F242" s="87"/>
      <c r="G242" s="88" t="s">
        <v>127</v>
      </c>
      <c r="H242" s="88" t="s">
        <v>135</v>
      </c>
      <c r="I242" s="90">
        <v>1104.3838780000003</v>
      </c>
      <c r="J242" s="102">
        <v>1143</v>
      </c>
      <c r="K242" s="90"/>
      <c r="L242" s="90">
        <v>59.049635656000007</v>
      </c>
      <c r="M242" s="91">
        <v>6.1677112630831652E-6</v>
      </c>
      <c r="N242" s="91">
        <f t="shared" si="5"/>
        <v>4.7680810949340515E-3</v>
      </c>
      <c r="O242" s="91">
        <f>L242/'סכום נכסי הקרן'!$C$42</f>
        <v>3.5676786474101054E-4</v>
      </c>
    </row>
    <row r="243" spans="2:15">
      <c r="B243" s="86" t="s">
        <v>1747</v>
      </c>
      <c r="C243" s="87" t="s">
        <v>1748</v>
      </c>
      <c r="D243" s="88" t="s">
        <v>1614</v>
      </c>
      <c r="E243" s="88" t="s">
        <v>28</v>
      </c>
      <c r="F243" s="87"/>
      <c r="G243" s="88" t="s">
        <v>1010</v>
      </c>
      <c r="H243" s="88" t="s">
        <v>132</v>
      </c>
      <c r="I243" s="90">
        <v>59.904506000000012</v>
      </c>
      <c r="J243" s="102">
        <v>5868</v>
      </c>
      <c r="K243" s="90"/>
      <c r="L243" s="90">
        <v>13.442110968000001</v>
      </c>
      <c r="M243" s="91">
        <v>7.6278732321996992E-8</v>
      </c>
      <c r="N243" s="91">
        <f t="shared" si="5"/>
        <v>1.0854101718071143E-3</v>
      </c>
      <c r="O243" s="91">
        <f>L243/'סכום נכסי הקרן'!$C$42</f>
        <v>8.1214950344537615E-5</v>
      </c>
    </row>
    <row r="244" spans="2:15">
      <c r="B244" s="86" t="s">
        <v>1749</v>
      </c>
      <c r="C244" s="87" t="s">
        <v>1750</v>
      </c>
      <c r="D244" s="88" t="s">
        <v>1636</v>
      </c>
      <c r="E244" s="88" t="s">
        <v>28</v>
      </c>
      <c r="F244" s="87"/>
      <c r="G244" s="88" t="s">
        <v>977</v>
      </c>
      <c r="H244" s="88" t="s">
        <v>132</v>
      </c>
      <c r="I244" s="90">
        <v>45.370229999999999</v>
      </c>
      <c r="J244" s="102">
        <v>32357</v>
      </c>
      <c r="K244" s="90"/>
      <c r="L244" s="90">
        <v>56.138022908000003</v>
      </c>
      <c r="M244" s="91">
        <v>1.3762271651833047E-7</v>
      </c>
      <c r="N244" s="91">
        <f t="shared" si="5"/>
        <v>4.5329770922542794E-3</v>
      </c>
      <c r="O244" s="91">
        <f>L244/'סכום נכסי הקרן'!$C$42</f>
        <v>3.3917639526763167E-4</v>
      </c>
    </row>
    <row r="245" spans="2:15">
      <c r="B245" s="86" t="s">
        <v>1751</v>
      </c>
      <c r="C245" s="87" t="s">
        <v>1752</v>
      </c>
      <c r="D245" s="88" t="s">
        <v>1636</v>
      </c>
      <c r="E245" s="88" t="s">
        <v>28</v>
      </c>
      <c r="F245" s="87"/>
      <c r="G245" s="88" t="s">
        <v>952</v>
      </c>
      <c r="H245" s="88" t="s">
        <v>132</v>
      </c>
      <c r="I245" s="90">
        <v>92.915745000000001</v>
      </c>
      <c r="J245" s="102">
        <v>14502</v>
      </c>
      <c r="K245" s="90"/>
      <c r="L245" s="90">
        <v>51.52702848400002</v>
      </c>
      <c r="M245" s="91">
        <v>3.1972821260018135E-8</v>
      </c>
      <c r="N245" s="91">
        <f t="shared" si="5"/>
        <v>4.1606531126449874E-3</v>
      </c>
      <c r="O245" s="91">
        <f>L245/'סכום נכסי הקרן'!$C$42</f>
        <v>3.1131755047193098E-4</v>
      </c>
    </row>
    <row r="246" spans="2:15">
      <c r="B246" s="86" t="s">
        <v>1753</v>
      </c>
      <c r="C246" s="87" t="s">
        <v>1754</v>
      </c>
      <c r="D246" s="88" t="s">
        <v>1636</v>
      </c>
      <c r="E246" s="88" t="s">
        <v>28</v>
      </c>
      <c r="F246" s="87"/>
      <c r="G246" s="88" t="s">
        <v>1013</v>
      </c>
      <c r="H246" s="88" t="s">
        <v>132</v>
      </c>
      <c r="I246" s="90">
        <v>46.613250000000008</v>
      </c>
      <c r="J246" s="102">
        <v>11223</v>
      </c>
      <c r="K246" s="90"/>
      <c r="L246" s="90">
        <v>20.004892902000002</v>
      </c>
      <c r="M246" s="91">
        <v>1.8633943878314354E-7</v>
      </c>
      <c r="N246" s="91">
        <f t="shared" si="5"/>
        <v>1.6153351429275852E-3</v>
      </c>
      <c r="O246" s="91">
        <f>L246/'סכום נכסי הקרן'!$C$42</f>
        <v>1.2086616362202635E-4</v>
      </c>
    </row>
    <row r="247" spans="2:15">
      <c r="B247" s="86" t="s">
        <v>1755</v>
      </c>
      <c r="C247" s="87" t="s">
        <v>1756</v>
      </c>
      <c r="D247" s="88" t="s">
        <v>28</v>
      </c>
      <c r="E247" s="88" t="s">
        <v>28</v>
      </c>
      <c r="F247" s="87"/>
      <c r="G247" s="88" t="s">
        <v>1013</v>
      </c>
      <c r="H247" s="88" t="s">
        <v>134</v>
      </c>
      <c r="I247" s="90">
        <v>12.740955000000001</v>
      </c>
      <c r="J247" s="102">
        <v>71640</v>
      </c>
      <c r="K247" s="90"/>
      <c r="L247" s="90">
        <v>36.995157279000004</v>
      </c>
      <c r="M247" s="91">
        <v>2.5377941648653799E-8</v>
      </c>
      <c r="N247" s="91">
        <f t="shared" si="5"/>
        <v>2.9872480679427917E-3</v>
      </c>
      <c r="O247" s="91">
        <f>L247/'סכום נכסי הקרן'!$C$42</f>
        <v>2.2351845395079202E-4</v>
      </c>
    </row>
    <row r="248" spans="2:15">
      <c r="B248" s="86" t="s">
        <v>1757</v>
      </c>
      <c r="C248" s="87" t="s">
        <v>1758</v>
      </c>
      <c r="D248" s="88" t="s">
        <v>1636</v>
      </c>
      <c r="E248" s="88" t="s">
        <v>28</v>
      </c>
      <c r="F248" s="87"/>
      <c r="G248" s="88" t="s">
        <v>1010</v>
      </c>
      <c r="H248" s="88" t="s">
        <v>132</v>
      </c>
      <c r="I248" s="90">
        <v>29.521725000000007</v>
      </c>
      <c r="J248" s="102">
        <v>39591</v>
      </c>
      <c r="K248" s="90"/>
      <c r="L248" s="90">
        <v>44.694706058000008</v>
      </c>
      <c r="M248" s="91">
        <v>3.1579174571156636E-8</v>
      </c>
      <c r="N248" s="91">
        <f t="shared" si="5"/>
        <v>3.608963554665565E-3</v>
      </c>
      <c r="O248" s="91">
        <f>L248/'סכום נכסי הקרן'!$C$42</f>
        <v>2.7003781934291311E-4</v>
      </c>
    </row>
    <row r="249" spans="2:15">
      <c r="B249" s="86" t="s">
        <v>1759</v>
      </c>
      <c r="C249" s="87" t="s">
        <v>1760</v>
      </c>
      <c r="D249" s="88" t="s">
        <v>1614</v>
      </c>
      <c r="E249" s="88" t="s">
        <v>28</v>
      </c>
      <c r="F249" s="87"/>
      <c r="G249" s="88" t="s">
        <v>1044</v>
      </c>
      <c r="H249" s="88" t="s">
        <v>132</v>
      </c>
      <c r="I249" s="90">
        <v>87.943664999999996</v>
      </c>
      <c r="J249" s="102">
        <v>30021</v>
      </c>
      <c r="K249" s="90"/>
      <c r="L249" s="90">
        <v>100.95959476900002</v>
      </c>
      <c r="M249" s="91">
        <v>3.9568233502303824E-8</v>
      </c>
      <c r="N249" s="91">
        <f t="shared" si="5"/>
        <v>8.152184680268364E-3</v>
      </c>
      <c r="O249" s="91">
        <f>L249/'סכום נכסי הקרן'!$C$42</f>
        <v>6.0998071623485017E-4</v>
      </c>
    </row>
    <row r="250" spans="2:15">
      <c r="B250" s="86" t="s">
        <v>1761</v>
      </c>
      <c r="C250" s="87" t="s">
        <v>1762</v>
      </c>
      <c r="D250" s="88" t="s">
        <v>1614</v>
      </c>
      <c r="E250" s="88" t="s">
        <v>28</v>
      </c>
      <c r="F250" s="87"/>
      <c r="G250" s="88" t="s">
        <v>1010</v>
      </c>
      <c r="H250" s="88" t="s">
        <v>132</v>
      </c>
      <c r="I250" s="90">
        <v>68.987610000000018</v>
      </c>
      <c r="J250" s="102">
        <v>31575</v>
      </c>
      <c r="K250" s="90"/>
      <c r="L250" s="90">
        <v>83.29757196700001</v>
      </c>
      <c r="M250" s="91">
        <v>9.2853033530155663E-9</v>
      </c>
      <c r="N250" s="91">
        <f t="shared" si="5"/>
        <v>6.7260292758369485E-3</v>
      </c>
      <c r="O250" s="91">
        <f>L250/'סכום נכסי הקרן'!$C$42</f>
        <v>5.032697756494561E-4</v>
      </c>
    </row>
    <row r="251" spans="2:15">
      <c r="B251" s="86" t="s">
        <v>1763</v>
      </c>
      <c r="C251" s="87" t="s">
        <v>1764</v>
      </c>
      <c r="D251" s="88" t="s">
        <v>1636</v>
      </c>
      <c r="E251" s="88" t="s">
        <v>28</v>
      </c>
      <c r="F251" s="87"/>
      <c r="G251" s="88" t="s">
        <v>977</v>
      </c>
      <c r="H251" s="88" t="s">
        <v>132</v>
      </c>
      <c r="I251" s="90">
        <v>141.75710800000002</v>
      </c>
      <c r="J251" s="102">
        <v>8167</v>
      </c>
      <c r="K251" s="90"/>
      <c r="L251" s="90">
        <v>44.271606820000009</v>
      </c>
      <c r="M251" s="91">
        <v>8.5552182953502907E-8</v>
      </c>
      <c r="N251" s="91">
        <f t="shared" si="5"/>
        <v>3.5747995593152599E-3</v>
      </c>
      <c r="O251" s="91">
        <f>L251/'סכום נכסי הקרן'!$C$42</f>
        <v>2.6748152564121829E-4</v>
      </c>
    </row>
    <row r="252" spans="2:15">
      <c r="B252" s="86" t="s">
        <v>1765</v>
      </c>
      <c r="C252" s="87" t="s">
        <v>1766</v>
      </c>
      <c r="D252" s="88" t="s">
        <v>1614</v>
      </c>
      <c r="E252" s="88" t="s">
        <v>28</v>
      </c>
      <c r="F252" s="87"/>
      <c r="G252" s="88" t="s">
        <v>1616</v>
      </c>
      <c r="H252" s="88" t="s">
        <v>132</v>
      </c>
      <c r="I252" s="90">
        <v>34.183050000000009</v>
      </c>
      <c r="J252" s="102">
        <v>7588</v>
      </c>
      <c r="K252" s="90"/>
      <c r="L252" s="90">
        <v>9.9187288050000024</v>
      </c>
      <c r="M252" s="91">
        <v>1.6371886060020123E-7</v>
      </c>
      <c r="N252" s="91">
        <f t="shared" si="5"/>
        <v>8.009076224688421E-4</v>
      </c>
      <c r="O252" s="91">
        <f>L252/'סכום נכסי הקרן'!$C$42</f>
        <v>5.9927274019436594E-5</v>
      </c>
    </row>
    <row r="253" spans="2:15">
      <c r="B253" s="86" t="s">
        <v>1767</v>
      </c>
      <c r="C253" s="87" t="s">
        <v>1768</v>
      </c>
      <c r="D253" s="88" t="s">
        <v>1614</v>
      </c>
      <c r="E253" s="88" t="s">
        <v>28</v>
      </c>
      <c r="F253" s="87"/>
      <c r="G253" s="88" t="s">
        <v>1044</v>
      </c>
      <c r="H253" s="88" t="s">
        <v>132</v>
      </c>
      <c r="I253" s="90">
        <v>18.023790000000005</v>
      </c>
      <c r="J253" s="102">
        <v>37760</v>
      </c>
      <c r="K253" s="90"/>
      <c r="L253" s="90">
        <v>26.025314590000008</v>
      </c>
      <c r="M253" s="91">
        <v>4.0672282848351525E-8</v>
      </c>
      <c r="N253" s="91">
        <f t="shared" si="5"/>
        <v>2.1014661497522989E-3</v>
      </c>
      <c r="O253" s="91">
        <f>L253/'סכום נכסי הקרן'!$C$42</f>
        <v>1.5724052845267515E-4</v>
      </c>
    </row>
    <row r="254" spans="2:15">
      <c r="B254" s="86" t="s">
        <v>1769</v>
      </c>
      <c r="C254" s="87" t="s">
        <v>1770</v>
      </c>
      <c r="D254" s="88" t="s">
        <v>1614</v>
      </c>
      <c r="E254" s="88" t="s">
        <v>28</v>
      </c>
      <c r="F254" s="87"/>
      <c r="G254" s="88" t="s">
        <v>1680</v>
      </c>
      <c r="H254" s="88" t="s">
        <v>132</v>
      </c>
      <c r="I254" s="90">
        <v>82.971585000000019</v>
      </c>
      <c r="J254" s="102">
        <v>43499</v>
      </c>
      <c r="K254" s="90"/>
      <c r="L254" s="90">
        <v>138.01508051900004</v>
      </c>
      <c r="M254" s="91">
        <v>3.3591734817813773E-8</v>
      </c>
      <c r="N254" s="91">
        <f t="shared" si="5"/>
        <v>1.1144304091427177E-2</v>
      </c>
      <c r="O254" s="91">
        <f>L254/'סכום נכסי הקרן'!$C$42</f>
        <v>8.338636645562282E-4</v>
      </c>
    </row>
    <row r="255" spans="2:15">
      <c r="B255" s="86" t="s">
        <v>1664</v>
      </c>
      <c r="C255" s="87" t="s">
        <v>1665</v>
      </c>
      <c r="D255" s="88" t="s">
        <v>1636</v>
      </c>
      <c r="E255" s="88" t="s">
        <v>28</v>
      </c>
      <c r="F255" s="87"/>
      <c r="G255" s="88" t="s">
        <v>691</v>
      </c>
      <c r="H255" s="88" t="s">
        <v>132</v>
      </c>
      <c r="I255" s="90">
        <v>294.58990300000005</v>
      </c>
      <c r="J255" s="102">
        <v>6992</v>
      </c>
      <c r="K255" s="90"/>
      <c r="L255" s="90">
        <v>78.765704253000024</v>
      </c>
      <c r="M255" s="91">
        <v>4.8886204812605263E-6</v>
      </c>
      <c r="N255" s="91">
        <f t="shared" si="5"/>
        <v>6.3600945409006161E-3</v>
      </c>
      <c r="O255" s="91">
        <f>L255/'סכום נכסי הקרן'!$C$42</f>
        <v>4.7588900099012569E-4</v>
      </c>
    </row>
    <row r="256" spans="2:15">
      <c r="B256" s="86" t="s">
        <v>1771</v>
      </c>
      <c r="C256" s="87" t="s">
        <v>1772</v>
      </c>
      <c r="D256" s="88" t="s">
        <v>1614</v>
      </c>
      <c r="E256" s="88" t="s">
        <v>28</v>
      </c>
      <c r="F256" s="87"/>
      <c r="G256" s="88" t="s">
        <v>1010</v>
      </c>
      <c r="H256" s="88" t="s">
        <v>132</v>
      </c>
      <c r="I256" s="90">
        <v>82.238241000000016</v>
      </c>
      <c r="J256" s="102">
        <v>23444</v>
      </c>
      <c r="K256" s="90"/>
      <c r="L256" s="90">
        <v>73.726464633000006</v>
      </c>
      <c r="M256" s="91">
        <v>2.664928029655373E-7</v>
      </c>
      <c r="N256" s="91">
        <f t="shared" si="5"/>
        <v>5.9531910452560446E-3</v>
      </c>
      <c r="O256" s="91">
        <f>L256/'סכום נכסי הקרן'!$C$42</f>
        <v>4.4544277148891067E-4</v>
      </c>
    </row>
    <row r="257" spans="2:15">
      <c r="B257" s="86" t="s">
        <v>1773</v>
      </c>
      <c r="C257" s="87" t="s">
        <v>1774</v>
      </c>
      <c r="D257" s="88" t="s">
        <v>1614</v>
      </c>
      <c r="E257" s="88" t="s">
        <v>28</v>
      </c>
      <c r="F257" s="87"/>
      <c r="G257" s="88" t="s">
        <v>977</v>
      </c>
      <c r="H257" s="88" t="s">
        <v>132</v>
      </c>
      <c r="I257" s="90">
        <v>734.71728000000007</v>
      </c>
      <c r="J257" s="102">
        <v>612</v>
      </c>
      <c r="K257" s="90"/>
      <c r="L257" s="90">
        <v>17.194500338000001</v>
      </c>
      <c r="M257" s="91">
        <v>2.0455896328982149E-6</v>
      </c>
      <c r="N257" s="91">
        <f t="shared" si="5"/>
        <v>1.3884043667274435E-3</v>
      </c>
      <c r="O257" s="91">
        <f>L257/'סכום נכסי הקרן'!$C$42</f>
        <v>1.0388624930073597E-4</v>
      </c>
    </row>
    <row r="258" spans="2:15">
      <c r="B258" s="86" t="s">
        <v>1775</v>
      </c>
      <c r="C258" s="87" t="s">
        <v>1776</v>
      </c>
      <c r="D258" s="88" t="s">
        <v>1636</v>
      </c>
      <c r="E258" s="88" t="s">
        <v>28</v>
      </c>
      <c r="F258" s="87"/>
      <c r="G258" s="88" t="s">
        <v>1052</v>
      </c>
      <c r="H258" s="88" t="s">
        <v>132</v>
      </c>
      <c r="I258" s="90">
        <v>555.31918499999995</v>
      </c>
      <c r="J258" s="102">
        <v>3317</v>
      </c>
      <c r="K258" s="90"/>
      <c r="L258" s="90">
        <v>70.43784048900001</v>
      </c>
      <c r="M258" s="91">
        <v>9.8356918450267963E-8</v>
      </c>
      <c r="N258" s="91">
        <f t="shared" si="5"/>
        <v>5.687644502332426E-3</v>
      </c>
      <c r="O258" s="91">
        <f>L258/'סכום נכסי הקרן'!$C$42</f>
        <v>4.2557346322381564E-4</v>
      </c>
    </row>
    <row r="259" spans="2:15">
      <c r="B259" s="86" t="s">
        <v>1777</v>
      </c>
      <c r="C259" s="87" t="s">
        <v>1778</v>
      </c>
      <c r="D259" s="88" t="s">
        <v>1636</v>
      </c>
      <c r="E259" s="88" t="s">
        <v>28</v>
      </c>
      <c r="F259" s="87"/>
      <c r="G259" s="88" t="s">
        <v>1616</v>
      </c>
      <c r="H259" s="88" t="s">
        <v>132</v>
      </c>
      <c r="I259" s="90">
        <v>144.50107500000001</v>
      </c>
      <c r="J259" s="102">
        <v>3562</v>
      </c>
      <c r="K259" s="90"/>
      <c r="L259" s="90">
        <v>19.682618587000004</v>
      </c>
      <c r="M259" s="91">
        <v>4.6320974958166464E-7</v>
      </c>
      <c r="N259" s="91">
        <f t="shared" si="5"/>
        <v>1.5893124579158416E-3</v>
      </c>
      <c r="O259" s="91">
        <f>L259/'סכום נכסי הקרן'!$C$42</f>
        <v>1.189190369726219E-4</v>
      </c>
    </row>
    <row r="260" spans="2:15">
      <c r="B260" s="86" t="s">
        <v>1779</v>
      </c>
      <c r="C260" s="87" t="s">
        <v>1780</v>
      </c>
      <c r="D260" s="88" t="s">
        <v>28</v>
      </c>
      <c r="E260" s="88" t="s">
        <v>28</v>
      </c>
      <c r="F260" s="87"/>
      <c r="G260" s="88" t="s">
        <v>1616</v>
      </c>
      <c r="H260" s="88" t="s">
        <v>132</v>
      </c>
      <c r="I260" s="90">
        <v>11.373633000000002</v>
      </c>
      <c r="J260" s="102">
        <v>126000</v>
      </c>
      <c r="K260" s="90"/>
      <c r="L260" s="90">
        <v>54.800893466000005</v>
      </c>
      <c r="M260" s="91">
        <v>4.7630013759881427E-8</v>
      </c>
      <c r="N260" s="91">
        <f t="shared" si="5"/>
        <v>4.4250078974734462E-3</v>
      </c>
      <c r="O260" s="91">
        <f>L260/'סכום נכסי הקרן'!$C$42</f>
        <v>3.3109768638814335E-4</v>
      </c>
    </row>
    <row r="261" spans="2:15">
      <c r="B261" s="86" t="s">
        <v>1781</v>
      </c>
      <c r="C261" s="87" t="s">
        <v>1782</v>
      </c>
      <c r="D261" s="88" t="s">
        <v>1636</v>
      </c>
      <c r="E261" s="88" t="s">
        <v>28</v>
      </c>
      <c r="F261" s="87"/>
      <c r="G261" s="88" t="s">
        <v>1010</v>
      </c>
      <c r="H261" s="88" t="s">
        <v>132</v>
      </c>
      <c r="I261" s="90">
        <v>194.81140000000002</v>
      </c>
      <c r="J261" s="102">
        <v>1686</v>
      </c>
      <c r="K261" s="90"/>
      <c r="L261" s="90">
        <v>12.560005260000001</v>
      </c>
      <c r="M261" s="91">
        <v>8.0440820954430157E-7</v>
      </c>
      <c r="N261" s="91">
        <f t="shared" si="5"/>
        <v>1.0141827797440974E-3</v>
      </c>
      <c r="O261" s="91">
        <f>L261/'סכום נכסי הקרן'!$C$42</f>
        <v>7.5885417546869282E-5</v>
      </c>
    </row>
    <row r="262" spans="2:15">
      <c r="B262" s="86" t="s">
        <v>1783</v>
      </c>
      <c r="C262" s="87" t="s">
        <v>1784</v>
      </c>
      <c r="D262" s="88" t="s">
        <v>1614</v>
      </c>
      <c r="E262" s="88" t="s">
        <v>28</v>
      </c>
      <c r="F262" s="87"/>
      <c r="G262" s="88" t="s">
        <v>1044</v>
      </c>
      <c r="H262" s="88" t="s">
        <v>132</v>
      </c>
      <c r="I262" s="90">
        <v>930.42898700000023</v>
      </c>
      <c r="J262" s="102">
        <v>379</v>
      </c>
      <c r="K262" s="90"/>
      <c r="L262" s="90">
        <v>13.484670092000002</v>
      </c>
      <c r="M262" s="91">
        <v>3.0906264042164404E-6</v>
      </c>
      <c r="N262" s="91">
        <f t="shared" si="5"/>
        <v>1.088846693511389E-3</v>
      </c>
      <c r="O262" s="91">
        <f>L262/'סכום נכסי הקרן'!$C$42</f>
        <v>8.1472085339970654E-5</v>
      </c>
    </row>
    <row r="263" spans="2:15">
      <c r="B263" s="86" t="s">
        <v>1785</v>
      </c>
      <c r="C263" s="87" t="s">
        <v>1786</v>
      </c>
      <c r="D263" s="88" t="s">
        <v>1636</v>
      </c>
      <c r="E263" s="88" t="s">
        <v>28</v>
      </c>
      <c r="F263" s="87"/>
      <c r="G263" s="88" t="s">
        <v>1680</v>
      </c>
      <c r="H263" s="88" t="s">
        <v>132</v>
      </c>
      <c r="I263" s="90">
        <v>222.18982500000004</v>
      </c>
      <c r="J263" s="102">
        <v>8690</v>
      </c>
      <c r="K263" s="90">
        <v>0.40027620300000011</v>
      </c>
      <c r="L263" s="90">
        <v>74.235199314000013</v>
      </c>
      <c r="M263" s="91">
        <v>4.2840740542026418E-8</v>
      </c>
      <c r="N263" s="91">
        <f t="shared" si="5"/>
        <v>5.994269845961007E-3</v>
      </c>
      <c r="O263" s="91">
        <f>L263/'סכום נכסי הקרן'!$C$42</f>
        <v>4.4851645998577829E-4</v>
      </c>
    </row>
    <row r="264" spans="2:15">
      <c r="B264" s="86" t="s">
        <v>1787</v>
      </c>
      <c r="C264" s="87" t="s">
        <v>1788</v>
      </c>
      <c r="D264" s="88" t="s">
        <v>1614</v>
      </c>
      <c r="E264" s="88" t="s">
        <v>28</v>
      </c>
      <c r="F264" s="87"/>
      <c r="G264" s="88" t="s">
        <v>1055</v>
      </c>
      <c r="H264" s="88" t="s">
        <v>132</v>
      </c>
      <c r="I264" s="90">
        <v>556.60400000000004</v>
      </c>
      <c r="J264" s="102">
        <v>195</v>
      </c>
      <c r="K264" s="90"/>
      <c r="L264" s="90">
        <v>4.1504847069999995</v>
      </c>
      <c r="M264" s="91">
        <v>3.3426421986615755E-6</v>
      </c>
      <c r="N264" s="91">
        <f t="shared" si="5"/>
        <v>3.3513920020688149E-4</v>
      </c>
      <c r="O264" s="91">
        <f>L264/'סכום נכסי הקרן'!$C$42</f>
        <v>2.507652333678962E-5</v>
      </c>
    </row>
    <row r="265" spans="2:15">
      <c r="B265" s="86" t="s">
        <v>1789</v>
      </c>
      <c r="C265" s="87" t="s">
        <v>1790</v>
      </c>
      <c r="D265" s="88" t="s">
        <v>1614</v>
      </c>
      <c r="E265" s="88" t="s">
        <v>28</v>
      </c>
      <c r="F265" s="87"/>
      <c r="G265" s="88" t="s">
        <v>972</v>
      </c>
      <c r="H265" s="88" t="s">
        <v>132</v>
      </c>
      <c r="I265" s="90">
        <v>27.191063000000003</v>
      </c>
      <c r="J265" s="102">
        <v>25022</v>
      </c>
      <c r="K265" s="90"/>
      <c r="L265" s="90">
        <v>26.017531047000006</v>
      </c>
      <c r="M265" s="91">
        <v>8.5668274733006971E-9</v>
      </c>
      <c r="N265" s="91">
        <f t="shared" si="5"/>
        <v>2.1008376519839785E-3</v>
      </c>
      <c r="O265" s="91">
        <f>L265/'סכום נכסי הקרן'!$C$42</f>
        <v>1.5719350160847229E-4</v>
      </c>
    </row>
    <row r="266" spans="2:15">
      <c r="B266" s="86" t="s">
        <v>1694</v>
      </c>
      <c r="C266" s="87" t="s">
        <v>1695</v>
      </c>
      <c r="D266" s="88" t="s">
        <v>1614</v>
      </c>
      <c r="E266" s="88" t="s">
        <v>28</v>
      </c>
      <c r="F266" s="87"/>
      <c r="G266" s="88" t="s">
        <v>1010</v>
      </c>
      <c r="H266" s="88" t="s">
        <v>132</v>
      </c>
      <c r="I266" s="90">
        <v>60.391534000000007</v>
      </c>
      <c r="J266" s="102">
        <v>2299</v>
      </c>
      <c r="K266" s="90"/>
      <c r="L266" s="90">
        <v>5.3092468260000008</v>
      </c>
      <c r="M266" s="91">
        <v>9.3963706378391253E-7</v>
      </c>
      <c r="N266" s="91">
        <f t="shared" si="5"/>
        <v>4.2870576826018034E-4</v>
      </c>
      <c r="O266" s="91">
        <f>L266/'סכום נכסי הקרן'!$C$42</f>
        <v>3.2077567159426531E-5</v>
      </c>
    </row>
    <row r="267" spans="2:15">
      <c r="B267" s="86" t="s">
        <v>1791</v>
      </c>
      <c r="C267" s="87" t="s">
        <v>1792</v>
      </c>
      <c r="D267" s="88" t="s">
        <v>28</v>
      </c>
      <c r="E267" s="88" t="s">
        <v>28</v>
      </c>
      <c r="F267" s="87"/>
      <c r="G267" s="88" t="s">
        <v>964</v>
      </c>
      <c r="H267" s="88" t="s">
        <v>134</v>
      </c>
      <c r="I267" s="90">
        <v>184.89922500000003</v>
      </c>
      <c r="J267" s="102">
        <v>10502</v>
      </c>
      <c r="K267" s="90"/>
      <c r="L267" s="90">
        <v>78.703568430000018</v>
      </c>
      <c r="M267" s="91">
        <v>3.0956995580347156E-7</v>
      </c>
      <c r="N267" s="91">
        <f t="shared" si="5"/>
        <v>6.355077259427612E-3</v>
      </c>
      <c r="O267" s="91">
        <f>L267/'סכום נכסי הקרן'!$C$42</f>
        <v>4.7551358690586652E-4</v>
      </c>
    </row>
    <row r="268" spans="2:15">
      <c r="B268" s="86" t="s">
        <v>1793</v>
      </c>
      <c r="C268" s="87" t="s">
        <v>1794</v>
      </c>
      <c r="D268" s="88" t="s">
        <v>1636</v>
      </c>
      <c r="E268" s="88" t="s">
        <v>28</v>
      </c>
      <c r="F268" s="87"/>
      <c r="G268" s="88" t="s">
        <v>1010</v>
      </c>
      <c r="H268" s="88" t="s">
        <v>132</v>
      </c>
      <c r="I268" s="90">
        <v>48.16702500000001</v>
      </c>
      <c r="J268" s="102">
        <v>23001</v>
      </c>
      <c r="K268" s="90"/>
      <c r="L268" s="90">
        <v>42.365703735000011</v>
      </c>
      <c r="M268" s="91">
        <v>2.9977219708484401E-8</v>
      </c>
      <c r="N268" s="91">
        <f t="shared" si="5"/>
        <v>3.420903597597474E-3</v>
      </c>
      <c r="O268" s="91">
        <f>L268/'סכום נכסי הקרן'!$C$42</f>
        <v>2.5596638305846022E-4</v>
      </c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111" t="s">
        <v>222</v>
      </c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111" t="s">
        <v>112</v>
      </c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1" t="s">
        <v>205</v>
      </c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1" t="s">
        <v>213</v>
      </c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1" t="s">
        <v>219</v>
      </c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11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4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11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3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4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2 B274" xr:uid="{00000000-0002-0000-0500-000000000000}"/>
    <dataValidation type="list" allowBlank="1" showInputMessage="1" showErrorMessage="1" sqref="E12:E35 E37:E354" xr:uid="{00000000-0002-0000-0500-000001000000}">
      <formula1>#REF!</formula1>
    </dataValidation>
    <dataValidation type="list" allowBlank="1" showInputMessage="1" showErrorMessage="1" sqref="H37:H354 G12:H35 G37:G360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8.42578125" style="2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146</v>
      </c>
      <c r="C1" s="46" t="s" vm="1">
        <v>231</v>
      </c>
    </row>
    <row r="2" spans="2:14">
      <c r="B2" s="46" t="s">
        <v>145</v>
      </c>
      <c r="C2" s="46" t="s">
        <v>232</v>
      </c>
    </row>
    <row r="3" spans="2:14">
      <c r="B3" s="46" t="s">
        <v>147</v>
      </c>
      <c r="C3" s="46" t="s">
        <v>233</v>
      </c>
    </row>
    <row r="4" spans="2:14">
      <c r="B4" s="46" t="s">
        <v>148</v>
      </c>
      <c r="C4" s="46">
        <v>12152</v>
      </c>
    </row>
    <row r="6" spans="2:14" ht="26.25" customHeight="1">
      <c r="B6" s="149" t="s">
        <v>173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</row>
    <row r="7" spans="2:14" ht="26.25" customHeight="1">
      <c r="B7" s="149" t="s">
        <v>229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2:14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207</v>
      </c>
      <c r="I8" s="29" t="s">
        <v>206</v>
      </c>
      <c r="J8" s="29" t="s">
        <v>221</v>
      </c>
      <c r="K8" s="29" t="s">
        <v>63</v>
      </c>
      <c r="L8" s="29" t="s">
        <v>60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224</v>
      </c>
      <c r="C11" s="74"/>
      <c r="D11" s="75"/>
      <c r="E11" s="74"/>
      <c r="F11" s="75"/>
      <c r="G11" s="75"/>
      <c r="H11" s="77"/>
      <c r="I11" s="98"/>
      <c r="J11" s="77"/>
      <c r="K11" s="77">
        <v>20615.369818675004</v>
      </c>
      <c r="L11" s="78"/>
      <c r="M11" s="78">
        <f>IFERROR(K11/$K$11,0)</f>
        <v>1</v>
      </c>
      <c r="N11" s="78">
        <f>K11/'סכום נכסי הקרן'!$C$42</f>
        <v>0.12455456141849415</v>
      </c>
    </row>
    <row r="12" spans="2:14">
      <c r="B12" s="79" t="s">
        <v>199</v>
      </c>
      <c r="C12" s="80"/>
      <c r="D12" s="81"/>
      <c r="E12" s="80"/>
      <c r="F12" s="81"/>
      <c r="G12" s="81"/>
      <c r="H12" s="83"/>
      <c r="I12" s="100"/>
      <c r="J12" s="83"/>
      <c r="K12" s="83">
        <v>12440.491701830002</v>
      </c>
      <c r="L12" s="84"/>
      <c r="M12" s="84">
        <f t="shared" ref="M12:M75" si="0">IFERROR(K12/$K$11,0)</f>
        <v>0.60345712016092179</v>
      </c>
      <c r="N12" s="84">
        <f>K12/'סכום נכסי הקרן'!$C$42</f>
        <v>7.516333693651113E-2</v>
      </c>
    </row>
    <row r="13" spans="2:14">
      <c r="B13" s="85" t="s">
        <v>225</v>
      </c>
      <c r="C13" s="80"/>
      <c r="D13" s="81"/>
      <c r="E13" s="80"/>
      <c r="F13" s="81"/>
      <c r="G13" s="81"/>
      <c r="H13" s="83"/>
      <c r="I13" s="100"/>
      <c r="J13" s="83"/>
      <c r="K13" s="83">
        <v>1905.9634445900003</v>
      </c>
      <c r="L13" s="84"/>
      <c r="M13" s="84">
        <f t="shared" si="0"/>
        <v>9.2453517028999913E-2</v>
      </c>
      <c r="N13" s="84">
        <f>K13/'סכום נכסי הקרן'!$C$42</f>
        <v>1.1515507265144364E-2</v>
      </c>
    </row>
    <row r="14" spans="2:14">
      <c r="B14" s="86" t="s">
        <v>1795</v>
      </c>
      <c r="C14" s="87" t="s">
        <v>1796</v>
      </c>
      <c r="D14" s="88" t="s">
        <v>120</v>
      </c>
      <c r="E14" s="87" t="s">
        <v>1797</v>
      </c>
      <c r="F14" s="88" t="s">
        <v>1798</v>
      </c>
      <c r="G14" s="88" t="s">
        <v>133</v>
      </c>
      <c r="H14" s="90">
        <v>7956.097576000001</v>
      </c>
      <c r="I14" s="102">
        <v>1854</v>
      </c>
      <c r="J14" s="90"/>
      <c r="K14" s="90">
        <v>147.50604905900005</v>
      </c>
      <c r="L14" s="91">
        <v>8.5401702375540099E-5</v>
      </c>
      <c r="M14" s="91">
        <f t="shared" si="0"/>
        <v>7.1551493063868104E-3</v>
      </c>
      <c r="N14" s="91">
        <f>K14/'סכום נכסי הקרן'!$C$42</f>
        <v>8.9120648374085181E-4</v>
      </c>
    </row>
    <row r="15" spans="2:14">
      <c r="B15" s="86" t="s">
        <v>1799</v>
      </c>
      <c r="C15" s="87" t="s">
        <v>1800</v>
      </c>
      <c r="D15" s="88" t="s">
        <v>120</v>
      </c>
      <c r="E15" s="87" t="s">
        <v>1797</v>
      </c>
      <c r="F15" s="88" t="s">
        <v>1798</v>
      </c>
      <c r="G15" s="88" t="s">
        <v>133</v>
      </c>
      <c r="H15" s="90">
        <v>11284.000000000002</v>
      </c>
      <c r="I15" s="102">
        <v>1874</v>
      </c>
      <c r="J15" s="90"/>
      <c r="K15" s="90">
        <v>211.46216000000004</v>
      </c>
      <c r="L15" s="91">
        <v>2.8449781156790195E-4</v>
      </c>
      <c r="M15" s="91">
        <f t="shared" si="0"/>
        <v>1.0257500198150275E-2</v>
      </c>
      <c r="N15" s="91">
        <f>K15/'סכום נכסי הקרן'!$C$42</f>
        <v>1.2776184384307241E-3</v>
      </c>
    </row>
    <row r="16" spans="2:14">
      <c r="B16" s="86" t="s">
        <v>1801</v>
      </c>
      <c r="C16" s="87" t="s">
        <v>1802</v>
      </c>
      <c r="D16" s="88" t="s">
        <v>120</v>
      </c>
      <c r="E16" s="87" t="s">
        <v>1797</v>
      </c>
      <c r="F16" s="88" t="s">
        <v>1798</v>
      </c>
      <c r="G16" s="88" t="s">
        <v>133</v>
      </c>
      <c r="H16" s="90">
        <v>4922.8217380000006</v>
      </c>
      <c r="I16" s="102">
        <v>3597</v>
      </c>
      <c r="J16" s="90"/>
      <c r="K16" s="90">
        <v>177.07389792900003</v>
      </c>
      <c r="L16" s="91">
        <v>7.462724837886026E-5</v>
      </c>
      <c r="M16" s="91">
        <f t="shared" si="0"/>
        <v>8.5894116616134011E-3</v>
      </c>
      <c r="N16" s="91">
        <f>K16/'סכום נכסי הקרן'!$C$42</f>
        <v>1.0698504023551561E-3</v>
      </c>
    </row>
    <row r="17" spans="2:14">
      <c r="B17" s="86" t="s">
        <v>1803</v>
      </c>
      <c r="C17" s="87" t="s">
        <v>1804</v>
      </c>
      <c r="D17" s="88" t="s">
        <v>120</v>
      </c>
      <c r="E17" s="87" t="s">
        <v>1805</v>
      </c>
      <c r="F17" s="88" t="s">
        <v>1798</v>
      </c>
      <c r="G17" s="88" t="s">
        <v>133</v>
      </c>
      <c r="H17" s="90">
        <v>2503.2268580000004</v>
      </c>
      <c r="I17" s="102">
        <v>3560</v>
      </c>
      <c r="J17" s="90"/>
      <c r="K17" s="90">
        <v>89.114876141000011</v>
      </c>
      <c r="L17" s="91">
        <v>2.4844894103000816E-5</v>
      </c>
      <c r="M17" s="91">
        <f t="shared" si="0"/>
        <v>4.3227396318776118E-3</v>
      </c>
      <c r="N17" s="91">
        <f>K17/'סכום נכסי הקרן'!$C$42</f>
        <v>5.384169389748587E-4</v>
      </c>
    </row>
    <row r="18" spans="2:14">
      <c r="B18" s="86" t="s">
        <v>1806</v>
      </c>
      <c r="C18" s="87" t="s">
        <v>1807</v>
      </c>
      <c r="D18" s="88" t="s">
        <v>120</v>
      </c>
      <c r="E18" s="87" t="s">
        <v>1808</v>
      </c>
      <c r="F18" s="88" t="s">
        <v>1798</v>
      </c>
      <c r="G18" s="88" t="s">
        <v>133</v>
      </c>
      <c r="H18" s="90">
        <v>1830.0000000000002</v>
      </c>
      <c r="I18" s="102">
        <v>17920</v>
      </c>
      <c r="J18" s="90"/>
      <c r="K18" s="90">
        <v>327.93571000000009</v>
      </c>
      <c r="L18" s="91">
        <v>1.6397211793018086E-4</v>
      </c>
      <c r="M18" s="91">
        <f t="shared" si="0"/>
        <v>1.5907340633925005E-2</v>
      </c>
      <c r="N18" s="91">
        <f>K18/'סכום נכסי הקרן'!$C$42</f>
        <v>1.9813318359931196E-3</v>
      </c>
    </row>
    <row r="19" spans="2:14">
      <c r="B19" s="86" t="s">
        <v>1809</v>
      </c>
      <c r="C19" s="87" t="s">
        <v>1810</v>
      </c>
      <c r="D19" s="88" t="s">
        <v>120</v>
      </c>
      <c r="E19" s="87" t="s">
        <v>1808</v>
      </c>
      <c r="F19" s="88" t="s">
        <v>1798</v>
      </c>
      <c r="G19" s="88" t="s">
        <v>133</v>
      </c>
      <c r="H19" s="90">
        <v>246.93736500000003</v>
      </c>
      <c r="I19" s="102">
        <v>18200</v>
      </c>
      <c r="J19" s="90"/>
      <c r="K19" s="90">
        <v>44.942600357000011</v>
      </c>
      <c r="L19" s="91">
        <v>2.2066041649092759E-5</v>
      </c>
      <c r="M19" s="91">
        <f t="shared" si="0"/>
        <v>2.1800530745894023E-3</v>
      </c>
      <c r="N19" s="91">
        <f>K19/'סכום נכסי הקרן'!$C$42</f>
        <v>2.7153555457452269E-4</v>
      </c>
    </row>
    <row r="20" spans="2:14">
      <c r="B20" s="86" t="s">
        <v>1811</v>
      </c>
      <c r="C20" s="87" t="s">
        <v>1812</v>
      </c>
      <c r="D20" s="88" t="s">
        <v>120</v>
      </c>
      <c r="E20" s="87" t="s">
        <v>1808</v>
      </c>
      <c r="F20" s="88" t="s">
        <v>1798</v>
      </c>
      <c r="G20" s="88" t="s">
        <v>133</v>
      </c>
      <c r="H20" s="90">
        <v>353.67453100000006</v>
      </c>
      <c r="I20" s="102">
        <v>34690</v>
      </c>
      <c r="J20" s="90"/>
      <c r="K20" s="90">
        <v>122.68969468600002</v>
      </c>
      <c r="L20" s="91">
        <v>4.3619967000851501E-5</v>
      </c>
      <c r="M20" s="91">
        <f t="shared" si="0"/>
        <v>5.9513700586083188E-3</v>
      </c>
      <c r="N20" s="91">
        <f>K20/'סכום נכסי הקרן'!$C$42</f>
        <v>7.4127028748911697E-4</v>
      </c>
    </row>
    <row r="21" spans="2:14">
      <c r="B21" s="86" t="s">
        <v>1813</v>
      </c>
      <c r="C21" s="87" t="s">
        <v>1814</v>
      </c>
      <c r="D21" s="88" t="s">
        <v>120</v>
      </c>
      <c r="E21" s="87" t="s">
        <v>1808</v>
      </c>
      <c r="F21" s="88" t="s">
        <v>1798</v>
      </c>
      <c r="G21" s="88" t="s">
        <v>133</v>
      </c>
      <c r="H21" s="90">
        <v>847.29043899999999</v>
      </c>
      <c r="I21" s="102">
        <v>18410</v>
      </c>
      <c r="J21" s="90"/>
      <c r="K21" s="90">
        <v>155.98616982000004</v>
      </c>
      <c r="L21" s="91">
        <v>2.8306967621715487E-5</v>
      </c>
      <c r="M21" s="91">
        <f t="shared" si="0"/>
        <v>7.5664987430250049E-3</v>
      </c>
      <c r="N21" s="91">
        <f>K21/'סכום נכסי הקרן'!$C$42</f>
        <v>9.4244193241106668E-4</v>
      </c>
    </row>
    <row r="22" spans="2:14">
      <c r="B22" s="86" t="s">
        <v>1815</v>
      </c>
      <c r="C22" s="87" t="s">
        <v>1816</v>
      </c>
      <c r="D22" s="88" t="s">
        <v>120</v>
      </c>
      <c r="E22" s="87" t="s">
        <v>1817</v>
      </c>
      <c r="F22" s="88" t="s">
        <v>1798</v>
      </c>
      <c r="G22" s="88" t="s">
        <v>133</v>
      </c>
      <c r="H22" s="90">
        <v>4688.0000000000009</v>
      </c>
      <c r="I22" s="102">
        <v>1849</v>
      </c>
      <c r="J22" s="90"/>
      <c r="K22" s="90">
        <v>86.681119999999993</v>
      </c>
      <c r="L22" s="91">
        <v>7.5201892136071737E-5</v>
      </c>
      <c r="M22" s="91">
        <f t="shared" si="0"/>
        <v>4.2046842119454727E-3</v>
      </c>
      <c r="N22" s="91">
        <f>K22/'סכום נכסי הקרן'!$C$42</f>
        <v>5.2371259792213505E-4</v>
      </c>
    </row>
    <row r="23" spans="2:14">
      <c r="B23" s="86" t="s">
        <v>1818</v>
      </c>
      <c r="C23" s="87" t="s">
        <v>1819</v>
      </c>
      <c r="D23" s="88" t="s">
        <v>120</v>
      </c>
      <c r="E23" s="87" t="s">
        <v>1817</v>
      </c>
      <c r="F23" s="88" t="s">
        <v>1798</v>
      </c>
      <c r="G23" s="88" t="s">
        <v>133</v>
      </c>
      <c r="H23" s="90">
        <v>574.6936300000001</v>
      </c>
      <c r="I23" s="102">
        <v>2858</v>
      </c>
      <c r="J23" s="90"/>
      <c r="K23" s="90">
        <v>16.424743945000003</v>
      </c>
      <c r="L23" s="91">
        <v>1.7329027513264531E-4</v>
      </c>
      <c r="M23" s="91">
        <f t="shared" si="0"/>
        <v>7.9672322589727175E-4</v>
      </c>
      <c r="N23" s="91">
        <f>K23/'סכום נכסי הקרן'!$C$42</f>
        <v>9.9235511973562511E-5</v>
      </c>
    </row>
    <row r="24" spans="2:14">
      <c r="B24" s="86" t="s">
        <v>1820</v>
      </c>
      <c r="C24" s="87" t="s">
        <v>1821</v>
      </c>
      <c r="D24" s="88" t="s">
        <v>120</v>
      </c>
      <c r="E24" s="87" t="s">
        <v>1817</v>
      </c>
      <c r="F24" s="88" t="s">
        <v>1798</v>
      </c>
      <c r="G24" s="88" t="s">
        <v>133</v>
      </c>
      <c r="H24" s="90">
        <v>8585.3383979999999</v>
      </c>
      <c r="I24" s="102">
        <v>1852</v>
      </c>
      <c r="J24" s="90"/>
      <c r="K24" s="90">
        <v>159.00046713100005</v>
      </c>
      <c r="L24" s="91">
        <v>4.7128267526237742E-5</v>
      </c>
      <c r="M24" s="91">
        <f t="shared" si="0"/>
        <v>7.7127147623112279E-3</v>
      </c>
      <c r="N24" s="91">
        <f>K24/'סכום נכסי הקרן'!$C$42</f>
        <v>9.606538045656203E-4</v>
      </c>
    </row>
    <row r="25" spans="2:14">
      <c r="B25" s="86" t="s">
        <v>1822</v>
      </c>
      <c r="C25" s="87" t="s">
        <v>1823</v>
      </c>
      <c r="D25" s="88" t="s">
        <v>120</v>
      </c>
      <c r="E25" s="87" t="s">
        <v>1817</v>
      </c>
      <c r="F25" s="88" t="s">
        <v>1798</v>
      </c>
      <c r="G25" s="88" t="s">
        <v>133</v>
      </c>
      <c r="H25" s="90">
        <v>2300.8624420000006</v>
      </c>
      <c r="I25" s="102">
        <v>1827</v>
      </c>
      <c r="J25" s="90"/>
      <c r="K25" s="90">
        <v>42.036756812000007</v>
      </c>
      <c r="L25" s="91">
        <v>2.8025696288650997E-5</v>
      </c>
      <c r="M25" s="91">
        <f t="shared" si="0"/>
        <v>2.0390978760866005E-3</v>
      </c>
      <c r="N25" s="91">
        <f>K25/'סכום נכסי הקרן'!$C$42</f>
        <v>2.5397894164534945E-4</v>
      </c>
    </row>
    <row r="26" spans="2:14">
      <c r="B26" s="86" t="s">
        <v>1824</v>
      </c>
      <c r="C26" s="87" t="s">
        <v>1825</v>
      </c>
      <c r="D26" s="88" t="s">
        <v>120</v>
      </c>
      <c r="E26" s="87" t="s">
        <v>1817</v>
      </c>
      <c r="F26" s="88" t="s">
        <v>1798</v>
      </c>
      <c r="G26" s="88" t="s">
        <v>133</v>
      </c>
      <c r="H26" s="90">
        <v>9186.4707180000023</v>
      </c>
      <c r="I26" s="102">
        <v>3539</v>
      </c>
      <c r="J26" s="90"/>
      <c r="K26" s="90">
        <v>325.1091987100001</v>
      </c>
      <c r="L26" s="91">
        <v>6.2425363809574873E-5</v>
      </c>
      <c r="M26" s="91">
        <f t="shared" si="0"/>
        <v>1.5770233644583513E-2</v>
      </c>
      <c r="N26" s="91">
        <f>K26/'סכום נכסי הקרן'!$C$42</f>
        <v>1.96425453506828E-3</v>
      </c>
    </row>
    <row r="27" spans="2:14">
      <c r="B27" s="92"/>
      <c r="C27" s="87"/>
      <c r="D27" s="87"/>
      <c r="E27" s="87"/>
      <c r="F27" s="87"/>
      <c r="G27" s="87"/>
      <c r="H27" s="90"/>
      <c r="I27" s="102"/>
      <c r="J27" s="87"/>
      <c r="K27" s="87"/>
      <c r="L27" s="87"/>
      <c r="M27" s="91"/>
      <c r="N27" s="87"/>
    </row>
    <row r="28" spans="2:14">
      <c r="B28" s="85" t="s">
        <v>226</v>
      </c>
      <c r="C28" s="80"/>
      <c r="D28" s="81"/>
      <c r="E28" s="80"/>
      <c r="F28" s="81"/>
      <c r="G28" s="81"/>
      <c r="H28" s="83"/>
      <c r="I28" s="100"/>
      <c r="J28" s="83"/>
      <c r="K28" s="83">
        <v>10534.528257240001</v>
      </c>
      <c r="L28" s="84"/>
      <c r="M28" s="84">
        <f t="shared" si="0"/>
        <v>0.51100360313192184</v>
      </c>
      <c r="N28" s="84">
        <f>K28/'סכום נכסי הקרן'!$C$42</f>
        <v>6.3647829671366757E-2</v>
      </c>
    </row>
    <row r="29" spans="2:14">
      <c r="B29" s="86" t="s">
        <v>1826</v>
      </c>
      <c r="C29" s="87" t="s">
        <v>1827</v>
      </c>
      <c r="D29" s="88" t="s">
        <v>120</v>
      </c>
      <c r="E29" s="87" t="s">
        <v>1797</v>
      </c>
      <c r="F29" s="88" t="s">
        <v>1828</v>
      </c>
      <c r="G29" s="88" t="s">
        <v>133</v>
      </c>
      <c r="H29" s="90">
        <v>744833.43200000015</v>
      </c>
      <c r="I29" s="102">
        <v>368.92</v>
      </c>
      <c r="J29" s="90"/>
      <c r="K29" s="90">
        <v>2747.8395013340009</v>
      </c>
      <c r="L29" s="91">
        <v>8.8078487654292895E-3</v>
      </c>
      <c r="M29" s="91">
        <f t="shared" si="0"/>
        <v>0.13329081774923068</v>
      </c>
      <c r="N29" s="91">
        <f>K29/'סכום נכסי הקרן'!$C$42</f>
        <v>1.6601979345867865E-2</v>
      </c>
    </row>
    <row r="30" spans="2:14">
      <c r="B30" s="86" t="s">
        <v>1829</v>
      </c>
      <c r="C30" s="87" t="s">
        <v>1830</v>
      </c>
      <c r="D30" s="88" t="s">
        <v>120</v>
      </c>
      <c r="E30" s="87" t="s">
        <v>1797</v>
      </c>
      <c r="F30" s="88" t="s">
        <v>1828</v>
      </c>
      <c r="G30" s="88" t="s">
        <v>133</v>
      </c>
      <c r="H30" s="90">
        <v>238430.73581600003</v>
      </c>
      <c r="I30" s="102">
        <v>344.75</v>
      </c>
      <c r="J30" s="90"/>
      <c r="K30" s="90">
        <v>821.98995923700011</v>
      </c>
      <c r="L30" s="91">
        <v>1.6530759084734431E-3</v>
      </c>
      <c r="M30" s="91">
        <f t="shared" si="0"/>
        <v>3.9872675895068238E-2</v>
      </c>
      <c r="N30" s="91">
        <f>K30/'סכום נכסי הקרן'!$C$42</f>
        <v>4.966323658691988E-3</v>
      </c>
    </row>
    <row r="31" spans="2:14">
      <c r="B31" s="86" t="s">
        <v>1831</v>
      </c>
      <c r="C31" s="87" t="s">
        <v>1832</v>
      </c>
      <c r="D31" s="88" t="s">
        <v>120</v>
      </c>
      <c r="E31" s="87" t="s">
        <v>1805</v>
      </c>
      <c r="F31" s="88" t="s">
        <v>1828</v>
      </c>
      <c r="G31" s="88" t="s">
        <v>133</v>
      </c>
      <c r="H31" s="90">
        <v>466381.00000000006</v>
      </c>
      <c r="I31" s="102">
        <v>345.8</v>
      </c>
      <c r="J31" s="90"/>
      <c r="K31" s="90">
        <v>1612.7455000000002</v>
      </c>
      <c r="L31" s="91">
        <v>1.708557108847684E-3</v>
      </c>
      <c r="M31" s="91">
        <f t="shared" si="0"/>
        <v>7.8230248314005504E-2</v>
      </c>
      <c r="N31" s="91">
        <f>K31/'סכום נכסי הקרן'!$C$42</f>
        <v>9.7439342684108466E-3</v>
      </c>
    </row>
    <row r="32" spans="2:14">
      <c r="B32" s="86" t="s">
        <v>1833</v>
      </c>
      <c r="C32" s="87" t="s">
        <v>1834</v>
      </c>
      <c r="D32" s="88" t="s">
        <v>120</v>
      </c>
      <c r="E32" s="87" t="s">
        <v>1808</v>
      </c>
      <c r="F32" s="88" t="s">
        <v>1828</v>
      </c>
      <c r="G32" s="88" t="s">
        <v>133</v>
      </c>
      <c r="H32" s="90">
        <v>23400.000000000004</v>
      </c>
      <c r="I32" s="102">
        <v>3439</v>
      </c>
      <c r="J32" s="90"/>
      <c r="K32" s="90">
        <v>804.72600000000011</v>
      </c>
      <c r="L32" s="91">
        <v>9.6848215544726324E-4</v>
      </c>
      <c r="M32" s="91">
        <f t="shared" si="0"/>
        <v>3.9035244435489912E-2</v>
      </c>
      <c r="N32" s="91">
        <f>K32/'סכום נכסי הקרן'!$C$42</f>
        <v>4.86201775052616E-3</v>
      </c>
    </row>
    <row r="33" spans="2:14">
      <c r="B33" s="86" t="s">
        <v>1835</v>
      </c>
      <c r="C33" s="87" t="s">
        <v>1836</v>
      </c>
      <c r="D33" s="88" t="s">
        <v>120</v>
      </c>
      <c r="E33" s="87" t="s">
        <v>1808</v>
      </c>
      <c r="F33" s="88" t="s">
        <v>1828</v>
      </c>
      <c r="G33" s="88" t="s">
        <v>133</v>
      </c>
      <c r="H33" s="90">
        <v>36763.000000000007</v>
      </c>
      <c r="I33" s="102">
        <v>3669.22</v>
      </c>
      <c r="J33" s="90"/>
      <c r="K33" s="90">
        <v>1348.9154900000003</v>
      </c>
      <c r="L33" s="91">
        <v>1.0516426842951386E-3</v>
      </c>
      <c r="M33" s="91">
        <f t="shared" si="0"/>
        <v>6.5432514762749874E-2</v>
      </c>
      <c r="N33" s="91">
        <f>K33/'סכום נכסי הקרן'!$C$42</f>
        <v>8.1499181787834541E-3</v>
      </c>
    </row>
    <row r="34" spans="2:14">
      <c r="B34" s="86" t="s">
        <v>1837</v>
      </c>
      <c r="C34" s="87" t="s">
        <v>1838</v>
      </c>
      <c r="D34" s="88" t="s">
        <v>120</v>
      </c>
      <c r="E34" s="87" t="s">
        <v>1808</v>
      </c>
      <c r="F34" s="88" t="s">
        <v>1828</v>
      </c>
      <c r="G34" s="88" t="s">
        <v>133</v>
      </c>
      <c r="H34" s="90">
        <v>2701.8975260000007</v>
      </c>
      <c r="I34" s="102">
        <v>3694.17</v>
      </c>
      <c r="J34" s="90"/>
      <c r="K34" s="90">
        <v>99.812687827999994</v>
      </c>
      <c r="L34" s="91">
        <v>2.5585901254940416E-4</v>
      </c>
      <c r="M34" s="91">
        <f t="shared" si="0"/>
        <v>4.8416637055708747E-3</v>
      </c>
      <c r="N34" s="91">
        <f>K34/'סכום נכסי הקרן'!$C$42</f>
        <v>6.0305129938322151E-4</v>
      </c>
    </row>
    <row r="35" spans="2:14">
      <c r="B35" s="86" t="s">
        <v>1839</v>
      </c>
      <c r="C35" s="87" t="s">
        <v>1840</v>
      </c>
      <c r="D35" s="88" t="s">
        <v>120</v>
      </c>
      <c r="E35" s="87" t="s">
        <v>1817</v>
      </c>
      <c r="F35" s="88" t="s">
        <v>1828</v>
      </c>
      <c r="G35" s="88" t="s">
        <v>133</v>
      </c>
      <c r="H35" s="90">
        <v>12020.235360000002</v>
      </c>
      <c r="I35" s="102">
        <v>3704.64</v>
      </c>
      <c r="J35" s="90"/>
      <c r="K35" s="90">
        <v>445.30644884100002</v>
      </c>
      <c r="L35" s="91">
        <v>9.5062391262656139E-4</v>
      </c>
      <c r="M35" s="91">
        <f t="shared" si="0"/>
        <v>2.1600701455164139E-2</v>
      </c>
      <c r="N35" s="91">
        <f>K35/'סכום נכסי הקרן'!$C$42</f>
        <v>2.6904658960797976E-3</v>
      </c>
    </row>
    <row r="36" spans="2:14">
      <c r="B36" s="86" t="s">
        <v>1841</v>
      </c>
      <c r="C36" s="87" t="s">
        <v>1842</v>
      </c>
      <c r="D36" s="88" t="s">
        <v>120</v>
      </c>
      <c r="E36" s="87" t="s">
        <v>1817</v>
      </c>
      <c r="F36" s="88" t="s">
        <v>1828</v>
      </c>
      <c r="G36" s="88" t="s">
        <v>133</v>
      </c>
      <c r="H36" s="90">
        <v>377092.30000000005</v>
      </c>
      <c r="I36" s="102">
        <v>345.35</v>
      </c>
      <c r="J36" s="90"/>
      <c r="K36" s="90">
        <v>1302.2882400000003</v>
      </c>
      <c r="L36" s="91">
        <v>9.4801205405222095E-4</v>
      </c>
      <c r="M36" s="91">
        <f t="shared" si="0"/>
        <v>6.3170743549809449E-2</v>
      </c>
      <c r="N36" s="91">
        <f>K36/'סכום נכסי הקרן'!$C$42</f>
        <v>7.8682042573266827E-3</v>
      </c>
    </row>
    <row r="37" spans="2:14">
      <c r="B37" s="86" t="s">
        <v>1843</v>
      </c>
      <c r="C37" s="87" t="s">
        <v>1844</v>
      </c>
      <c r="D37" s="88" t="s">
        <v>120</v>
      </c>
      <c r="E37" s="87" t="s">
        <v>1817</v>
      </c>
      <c r="F37" s="88" t="s">
        <v>1828</v>
      </c>
      <c r="G37" s="88" t="s">
        <v>133</v>
      </c>
      <c r="H37" s="90">
        <v>365950.00000000006</v>
      </c>
      <c r="I37" s="102">
        <v>369.15</v>
      </c>
      <c r="J37" s="90"/>
      <c r="K37" s="90">
        <v>1350.90443</v>
      </c>
      <c r="L37" s="91">
        <v>1.5919781874409345E-3</v>
      </c>
      <c r="M37" s="91">
        <f t="shared" si="0"/>
        <v>6.5528993264833205E-2</v>
      </c>
      <c r="N37" s="91">
        <f>K37/'סכום נכסי הקרן'!$C$42</f>
        <v>8.161935016296756E-3</v>
      </c>
    </row>
    <row r="38" spans="2:14">
      <c r="B38" s="92"/>
      <c r="C38" s="87"/>
      <c r="D38" s="87"/>
      <c r="E38" s="87"/>
      <c r="F38" s="87"/>
      <c r="G38" s="87"/>
      <c r="H38" s="90"/>
      <c r="I38" s="102"/>
      <c r="J38" s="87"/>
      <c r="K38" s="87"/>
      <c r="L38" s="87"/>
      <c r="M38" s="91"/>
      <c r="N38" s="87"/>
    </row>
    <row r="39" spans="2:14">
      <c r="B39" s="79" t="s">
        <v>198</v>
      </c>
      <c r="C39" s="80"/>
      <c r="D39" s="81"/>
      <c r="E39" s="80"/>
      <c r="F39" s="81"/>
      <c r="G39" s="81"/>
      <c r="H39" s="83"/>
      <c r="I39" s="100"/>
      <c r="J39" s="83"/>
      <c r="K39" s="83">
        <v>8174.8781168450023</v>
      </c>
      <c r="L39" s="84"/>
      <c r="M39" s="84">
        <f t="shared" si="0"/>
        <v>0.39654287983907821</v>
      </c>
      <c r="N39" s="84">
        <f>K39/'סכום נכסי הקרן'!$C$42</f>
        <v>4.9391224481983013E-2</v>
      </c>
    </row>
    <row r="40" spans="2:14">
      <c r="B40" s="85" t="s">
        <v>227</v>
      </c>
      <c r="C40" s="80"/>
      <c r="D40" s="81"/>
      <c r="E40" s="80"/>
      <c r="F40" s="81"/>
      <c r="G40" s="81"/>
      <c r="H40" s="83"/>
      <c r="I40" s="100"/>
      <c r="J40" s="83"/>
      <c r="K40" s="83">
        <v>7982.0861848910017</v>
      </c>
      <c r="L40" s="84"/>
      <c r="M40" s="84">
        <f t="shared" si="0"/>
        <v>0.38719102568124719</v>
      </c>
      <c r="N40" s="84">
        <f>K40/'סכום נכסי הקרן'!$C$42</f>
        <v>4.8226408388904643E-2</v>
      </c>
    </row>
    <row r="41" spans="2:14">
      <c r="B41" s="86" t="s">
        <v>1845</v>
      </c>
      <c r="C41" s="87" t="s">
        <v>1846</v>
      </c>
      <c r="D41" s="88" t="s">
        <v>28</v>
      </c>
      <c r="E41" s="87"/>
      <c r="F41" s="88" t="s">
        <v>1798</v>
      </c>
      <c r="G41" s="88" t="s">
        <v>132</v>
      </c>
      <c r="H41" s="90">
        <v>2469.9773850000001</v>
      </c>
      <c r="I41" s="102">
        <v>6110.2</v>
      </c>
      <c r="J41" s="90"/>
      <c r="K41" s="90">
        <v>577.12021442600008</v>
      </c>
      <c r="L41" s="91">
        <v>5.6074859328570743E-5</v>
      </c>
      <c r="M41" s="91">
        <f t="shared" si="0"/>
        <v>2.7994657360121657E-2</v>
      </c>
      <c r="N41" s="91">
        <f>K41/'סכום נכסי הקרן'!$C$42</f>
        <v>3.4868622695509721E-3</v>
      </c>
    </row>
    <row r="42" spans="2:14">
      <c r="B42" s="86" t="s">
        <v>1847</v>
      </c>
      <c r="C42" s="87" t="s">
        <v>1848</v>
      </c>
      <c r="D42" s="88" t="s">
        <v>28</v>
      </c>
      <c r="E42" s="87"/>
      <c r="F42" s="88" t="s">
        <v>1798</v>
      </c>
      <c r="G42" s="88" t="s">
        <v>132</v>
      </c>
      <c r="H42" s="90">
        <v>267.24930000000006</v>
      </c>
      <c r="I42" s="102">
        <v>4497.5</v>
      </c>
      <c r="J42" s="90"/>
      <c r="K42" s="90">
        <v>45.962710511000004</v>
      </c>
      <c r="L42" s="91">
        <v>1.5123253280891587E-5</v>
      </c>
      <c r="M42" s="91">
        <f t="shared" si="0"/>
        <v>2.2295360653372034E-3</v>
      </c>
      <c r="N42" s="91">
        <f>K42/'סכום נכסי הקרן'!$C$42</f>
        <v>2.7769888678479045E-4</v>
      </c>
    </row>
    <row r="43" spans="2:14">
      <c r="B43" s="86" t="s">
        <v>1849</v>
      </c>
      <c r="C43" s="87" t="s">
        <v>1850</v>
      </c>
      <c r="D43" s="88" t="s">
        <v>1636</v>
      </c>
      <c r="E43" s="87"/>
      <c r="F43" s="88" t="s">
        <v>1798</v>
      </c>
      <c r="G43" s="88" t="s">
        <v>132</v>
      </c>
      <c r="H43" s="90">
        <v>664.10612000000003</v>
      </c>
      <c r="I43" s="102">
        <v>6557</v>
      </c>
      <c r="J43" s="90"/>
      <c r="K43" s="90">
        <v>166.51775604500003</v>
      </c>
      <c r="L43" s="91">
        <v>3.3271849699398797E-6</v>
      </c>
      <c r="M43" s="91">
        <f t="shared" si="0"/>
        <v>8.0773596355353909E-3</v>
      </c>
      <c r="N43" s="91">
        <f>K43/'סכום נכסי הקרן'!$C$42</f>
        <v>1.0060719868235583E-3</v>
      </c>
    </row>
    <row r="44" spans="2:14">
      <c r="B44" s="86" t="s">
        <v>1851</v>
      </c>
      <c r="C44" s="87" t="s">
        <v>1852</v>
      </c>
      <c r="D44" s="88" t="s">
        <v>1636</v>
      </c>
      <c r="E44" s="87"/>
      <c r="F44" s="88" t="s">
        <v>1798</v>
      </c>
      <c r="G44" s="88" t="s">
        <v>132</v>
      </c>
      <c r="H44" s="90">
        <v>193.26288500000001</v>
      </c>
      <c r="I44" s="102">
        <v>16098</v>
      </c>
      <c r="J44" s="90"/>
      <c r="K44" s="90">
        <v>118.970220127</v>
      </c>
      <c r="L44" s="91">
        <v>1.7738147457957475E-6</v>
      </c>
      <c r="M44" s="91">
        <f t="shared" si="0"/>
        <v>5.770947655725658E-3</v>
      </c>
      <c r="N44" s="91">
        <f>K44/'סכום נכסי הקרן'!$C$42</f>
        <v>7.1879785422799625E-4</v>
      </c>
    </row>
    <row r="45" spans="2:14">
      <c r="B45" s="86" t="s">
        <v>1853</v>
      </c>
      <c r="C45" s="87" t="s">
        <v>1854</v>
      </c>
      <c r="D45" s="88" t="s">
        <v>1636</v>
      </c>
      <c r="E45" s="87"/>
      <c r="F45" s="88" t="s">
        <v>1798</v>
      </c>
      <c r="G45" s="88" t="s">
        <v>132</v>
      </c>
      <c r="H45" s="90">
        <v>381.47102900000004</v>
      </c>
      <c r="I45" s="102">
        <v>6881</v>
      </c>
      <c r="J45" s="90"/>
      <c r="K45" s="90">
        <v>100.37625832000001</v>
      </c>
      <c r="L45" s="91">
        <v>1.6252048781713336E-6</v>
      </c>
      <c r="M45" s="91">
        <f t="shared" si="0"/>
        <v>4.8690010998042529E-3</v>
      </c>
      <c r="N45" s="91">
        <f>K45/'סכום נכסי הקרן'!$C$42</f>
        <v>6.0645629653228441E-4</v>
      </c>
    </row>
    <row r="46" spans="2:14">
      <c r="B46" s="86" t="s">
        <v>1855</v>
      </c>
      <c r="C46" s="87" t="s">
        <v>1856</v>
      </c>
      <c r="D46" s="88" t="s">
        <v>1636</v>
      </c>
      <c r="E46" s="87"/>
      <c r="F46" s="88" t="s">
        <v>1798</v>
      </c>
      <c r="G46" s="88" t="s">
        <v>132</v>
      </c>
      <c r="H46" s="90">
        <v>98.198580000000021</v>
      </c>
      <c r="I46" s="102">
        <v>9039</v>
      </c>
      <c r="J46" s="90"/>
      <c r="K46" s="90">
        <v>33.942472727000009</v>
      </c>
      <c r="L46" s="91">
        <v>2.264078877775324E-7</v>
      </c>
      <c r="M46" s="91">
        <f t="shared" si="0"/>
        <v>1.6464644110459896E-3</v>
      </c>
      <c r="N46" s="91">
        <f>K46/'סכום נכסי הקרן'!$C$42</f>
        <v>2.050746526089925E-4</v>
      </c>
    </row>
    <row r="47" spans="2:14">
      <c r="B47" s="86" t="s">
        <v>1857</v>
      </c>
      <c r="C47" s="87" t="s">
        <v>1858</v>
      </c>
      <c r="D47" s="88" t="s">
        <v>1636</v>
      </c>
      <c r="E47" s="87"/>
      <c r="F47" s="88" t="s">
        <v>1798</v>
      </c>
      <c r="G47" s="88" t="s">
        <v>132</v>
      </c>
      <c r="H47" s="90">
        <v>922.1822430000002</v>
      </c>
      <c r="I47" s="102">
        <v>3317</v>
      </c>
      <c r="J47" s="90"/>
      <c r="K47" s="90">
        <v>116.97151387500003</v>
      </c>
      <c r="L47" s="91">
        <v>1.0102282552158748E-6</v>
      </c>
      <c r="M47" s="91">
        <f t="shared" si="0"/>
        <v>5.6739954171978104E-3</v>
      </c>
      <c r="N47" s="91">
        <f>K47/'סכום נכסי הקרן'!$C$42</f>
        <v>7.0672201067961899E-4</v>
      </c>
    </row>
    <row r="48" spans="2:14">
      <c r="B48" s="86" t="s">
        <v>1859</v>
      </c>
      <c r="C48" s="87" t="s">
        <v>1860</v>
      </c>
      <c r="D48" s="88" t="s">
        <v>28</v>
      </c>
      <c r="E48" s="87"/>
      <c r="F48" s="88" t="s">
        <v>1798</v>
      </c>
      <c r="G48" s="88" t="s">
        <v>140</v>
      </c>
      <c r="H48" s="90">
        <v>1200.6003890000002</v>
      </c>
      <c r="I48" s="102">
        <v>4911</v>
      </c>
      <c r="J48" s="90"/>
      <c r="K48" s="90">
        <v>167.59802137000003</v>
      </c>
      <c r="L48" s="91">
        <v>1.7807624220746125E-5</v>
      </c>
      <c r="M48" s="91">
        <f t="shared" si="0"/>
        <v>8.1297606030902598E-3</v>
      </c>
      <c r="N48" s="91">
        <f>K48/'סכום נכסי הקרן'!$C$42</f>
        <v>1.0125987663552596E-3</v>
      </c>
    </row>
    <row r="49" spans="2:14">
      <c r="B49" s="86" t="s">
        <v>1861</v>
      </c>
      <c r="C49" s="87" t="s">
        <v>1862</v>
      </c>
      <c r="D49" s="88" t="s">
        <v>121</v>
      </c>
      <c r="E49" s="87"/>
      <c r="F49" s="88" t="s">
        <v>1798</v>
      </c>
      <c r="G49" s="88" t="s">
        <v>132</v>
      </c>
      <c r="H49" s="90">
        <v>2905.5679690000006</v>
      </c>
      <c r="I49" s="102">
        <v>959.38</v>
      </c>
      <c r="J49" s="90"/>
      <c r="K49" s="90">
        <v>106.59567475400002</v>
      </c>
      <c r="L49" s="91">
        <v>1.3160669072673302E-5</v>
      </c>
      <c r="M49" s="91">
        <f t="shared" si="0"/>
        <v>5.1706894269457817E-3</v>
      </c>
      <c r="N49" s="91">
        <f>K49/'סכום נכסי הקרן'!$C$42</f>
        <v>6.4403295380447659E-4</v>
      </c>
    </row>
    <row r="50" spans="2:14">
      <c r="B50" s="86" t="s">
        <v>1863</v>
      </c>
      <c r="C50" s="87" t="s">
        <v>1864</v>
      </c>
      <c r="D50" s="88" t="s">
        <v>1636</v>
      </c>
      <c r="E50" s="87"/>
      <c r="F50" s="88" t="s">
        <v>1798</v>
      </c>
      <c r="G50" s="88" t="s">
        <v>132</v>
      </c>
      <c r="H50" s="90">
        <v>1361.7284100000002</v>
      </c>
      <c r="I50" s="102">
        <v>10138</v>
      </c>
      <c r="J50" s="90"/>
      <c r="K50" s="90">
        <v>527.91094821100012</v>
      </c>
      <c r="L50" s="91">
        <v>9.5575985429124923E-6</v>
      </c>
      <c r="M50" s="91">
        <f t="shared" si="0"/>
        <v>2.5607639002079765E-2</v>
      </c>
      <c r="N50" s="91">
        <f>K50/'סכום נכסי הקרן'!$C$42</f>
        <v>3.1895482448671703E-3</v>
      </c>
    </row>
    <row r="51" spans="2:14">
      <c r="B51" s="86" t="s">
        <v>1865</v>
      </c>
      <c r="C51" s="87" t="s">
        <v>1866</v>
      </c>
      <c r="D51" s="88" t="s">
        <v>28</v>
      </c>
      <c r="E51" s="87"/>
      <c r="F51" s="88" t="s">
        <v>1798</v>
      </c>
      <c r="G51" s="88" t="s">
        <v>132</v>
      </c>
      <c r="H51" s="90">
        <v>411.75037600000002</v>
      </c>
      <c r="I51" s="102">
        <v>4475</v>
      </c>
      <c r="J51" s="90"/>
      <c r="K51" s="90">
        <v>70.460371170999991</v>
      </c>
      <c r="L51" s="91">
        <v>4.8174171437182521E-5</v>
      </c>
      <c r="M51" s="91">
        <f t="shared" si="0"/>
        <v>3.4178562786281673E-3</v>
      </c>
      <c r="N51" s="91">
        <f>K51/'סכום נכסי הקרן'!$C$42</f>
        <v>4.2570958977597792E-4</v>
      </c>
    </row>
    <row r="52" spans="2:14">
      <c r="B52" s="86" t="s">
        <v>1867</v>
      </c>
      <c r="C52" s="87" t="s">
        <v>1868</v>
      </c>
      <c r="D52" s="88" t="s">
        <v>1636</v>
      </c>
      <c r="E52" s="87"/>
      <c r="F52" s="88" t="s">
        <v>1798</v>
      </c>
      <c r="G52" s="88" t="s">
        <v>132</v>
      </c>
      <c r="H52" s="90">
        <v>1163.4667200000001</v>
      </c>
      <c r="I52" s="102">
        <v>5859</v>
      </c>
      <c r="J52" s="90"/>
      <c r="K52" s="90">
        <v>260.67257783700006</v>
      </c>
      <c r="L52" s="91">
        <v>3.2004049102520004E-5</v>
      </c>
      <c r="M52" s="91">
        <f t="shared" si="0"/>
        <v>1.2644574418493457E-2</v>
      </c>
      <c r="N52" s="91">
        <f>K52/'סכום נכסי הקרן'!$C$42</f>
        <v>1.5749394210189632E-3</v>
      </c>
    </row>
    <row r="53" spans="2:14">
      <c r="B53" s="86" t="s">
        <v>1869</v>
      </c>
      <c r="C53" s="87" t="s">
        <v>1870</v>
      </c>
      <c r="D53" s="88" t="s">
        <v>121</v>
      </c>
      <c r="E53" s="87"/>
      <c r="F53" s="88" t="s">
        <v>1798</v>
      </c>
      <c r="G53" s="88" t="s">
        <v>132</v>
      </c>
      <c r="H53" s="90">
        <v>15921.796567000001</v>
      </c>
      <c r="I53" s="102">
        <v>768.2</v>
      </c>
      <c r="J53" s="90"/>
      <c r="K53" s="90">
        <v>467.71818644600006</v>
      </c>
      <c r="L53" s="91">
        <v>1.7901337433968032E-5</v>
      </c>
      <c r="M53" s="91">
        <f t="shared" si="0"/>
        <v>2.2687838761073525E-2</v>
      </c>
      <c r="N53" s="91">
        <f>K53/'סכום נכסי הקרן'!$C$42</f>
        <v>2.8258738064190245E-3</v>
      </c>
    </row>
    <row r="54" spans="2:14">
      <c r="B54" s="86" t="s">
        <v>1871</v>
      </c>
      <c r="C54" s="87" t="s">
        <v>1872</v>
      </c>
      <c r="D54" s="88" t="s">
        <v>1873</v>
      </c>
      <c r="E54" s="87"/>
      <c r="F54" s="88" t="s">
        <v>1798</v>
      </c>
      <c r="G54" s="88" t="s">
        <v>137</v>
      </c>
      <c r="H54" s="90">
        <v>9762.1340160000018</v>
      </c>
      <c r="I54" s="102">
        <v>1892</v>
      </c>
      <c r="J54" s="90"/>
      <c r="K54" s="90">
        <v>90.194343740000008</v>
      </c>
      <c r="L54" s="91">
        <v>3.0298489864479564E-5</v>
      </c>
      <c r="M54" s="91">
        <f t="shared" si="0"/>
        <v>4.375101903740527E-3</v>
      </c>
      <c r="N54" s="91">
        <f>K54/'סכום נכסי הקרן'!$C$42</f>
        <v>5.4493889878162011E-4</v>
      </c>
    </row>
    <row r="55" spans="2:14">
      <c r="B55" s="86" t="s">
        <v>1874</v>
      </c>
      <c r="C55" s="87" t="s">
        <v>1875</v>
      </c>
      <c r="D55" s="88" t="s">
        <v>28</v>
      </c>
      <c r="E55" s="87"/>
      <c r="F55" s="88" t="s">
        <v>1798</v>
      </c>
      <c r="G55" s="88" t="s">
        <v>134</v>
      </c>
      <c r="H55" s="90">
        <v>5857.557417</v>
      </c>
      <c r="I55" s="102">
        <v>2808.5</v>
      </c>
      <c r="J55" s="90"/>
      <c r="K55" s="90">
        <v>666.77345462200014</v>
      </c>
      <c r="L55" s="91">
        <v>2.4192998025618767E-5</v>
      </c>
      <c r="M55" s="91">
        <f t="shared" si="0"/>
        <v>3.2343511685052818E-2</v>
      </c>
      <c r="N55" s="91">
        <f>K55/'סכום נכסי הקרן'!$C$42</f>
        <v>4.028531912665694E-3</v>
      </c>
    </row>
    <row r="56" spans="2:14">
      <c r="B56" s="86" t="s">
        <v>1876</v>
      </c>
      <c r="C56" s="87" t="s">
        <v>1877</v>
      </c>
      <c r="D56" s="88" t="s">
        <v>28</v>
      </c>
      <c r="E56" s="87"/>
      <c r="F56" s="88" t="s">
        <v>1798</v>
      </c>
      <c r="G56" s="88" t="s">
        <v>132</v>
      </c>
      <c r="H56" s="90">
        <v>812.24520400000006</v>
      </c>
      <c r="I56" s="102">
        <v>3647.5</v>
      </c>
      <c r="J56" s="90"/>
      <c r="K56" s="90">
        <v>113.292285937</v>
      </c>
      <c r="L56" s="91">
        <v>1.2108604710793084E-5</v>
      </c>
      <c r="M56" s="91">
        <f t="shared" si="0"/>
        <v>5.4955252771828056E-3</v>
      </c>
      <c r="N56" s="91">
        <f>K56/'סכום נכסי הקרן'!$C$42</f>
        <v>6.8449274066375286E-4</v>
      </c>
    </row>
    <row r="57" spans="2:14">
      <c r="B57" s="86" t="s">
        <v>1878</v>
      </c>
      <c r="C57" s="87" t="s">
        <v>1879</v>
      </c>
      <c r="D57" s="88" t="s">
        <v>121</v>
      </c>
      <c r="E57" s="87"/>
      <c r="F57" s="88" t="s">
        <v>1798</v>
      </c>
      <c r="G57" s="88" t="s">
        <v>132</v>
      </c>
      <c r="H57" s="90">
        <v>5070.0563890000003</v>
      </c>
      <c r="I57" s="102">
        <v>462.75</v>
      </c>
      <c r="J57" s="90"/>
      <c r="K57" s="90">
        <v>89.717487059000021</v>
      </c>
      <c r="L57" s="91">
        <v>4.2979344797433189E-5</v>
      </c>
      <c r="M57" s="91">
        <f t="shared" si="0"/>
        <v>4.3519707794776961E-3</v>
      </c>
      <c r="N57" s="91">
        <f>K57/'סכום נכסי הקרן'!$C$42</f>
        <v>5.4205781174394645E-4</v>
      </c>
    </row>
    <row r="58" spans="2:14">
      <c r="B58" s="86" t="s">
        <v>1880</v>
      </c>
      <c r="C58" s="87" t="s">
        <v>1881</v>
      </c>
      <c r="D58" s="88" t="s">
        <v>121</v>
      </c>
      <c r="E58" s="87"/>
      <c r="F58" s="88" t="s">
        <v>1798</v>
      </c>
      <c r="G58" s="88" t="s">
        <v>132</v>
      </c>
      <c r="H58" s="90">
        <v>592.29903000000002</v>
      </c>
      <c r="I58" s="102">
        <v>3687.75</v>
      </c>
      <c r="J58" s="90"/>
      <c r="K58" s="90">
        <v>83.525748600000028</v>
      </c>
      <c r="L58" s="91">
        <v>5.7828635361669943E-6</v>
      </c>
      <c r="M58" s="91">
        <f t="shared" si="0"/>
        <v>4.0516250416393652E-3</v>
      </c>
      <c r="N58" s="91">
        <f>K58/'סכום נכסי הקרן'!$C$42</f>
        <v>5.0464838009357923E-4</v>
      </c>
    </row>
    <row r="59" spans="2:14">
      <c r="B59" s="86" t="s">
        <v>1882</v>
      </c>
      <c r="C59" s="87" t="s">
        <v>1883</v>
      </c>
      <c r="D59" s="88" t="s">
        <v>28</v>
      </c>
      <c r="E59" s="87"/>
      <c r="F59" s="88" t="s">
        <v>1798</v>
      </c>
      <c r="G59" s="88" t="s">
        <v>134</v>
      </c>
      <c r="H59" s="90">
        <v>4505.9475000000002</v>
      </c>
      <c r="I59" s="102">
        <v>641.1</v>
      </c>
      <c r="J59" s="90"/>
      <c r="K59" s="90">
        <v>117.08445081200003</v>
      </c>
      <c r="L59" s="91">
        <v>2.1987102086821345E-5</v>
      </c>
      <c r="M59" s="91">
        <f t="shared" si="0"/>
        <v>5.6794737053873189E-3</v>
      </c>
      <c r="N59" s="91">
        <f>K59/'סכום נכסי הקרן'!$C$42</f>
        <v>7.074043564623873E-4</v>
      </c>
    </row>
    <row r="60" spans="2:14">
      <c r="B60" s="86" t="s">
        <v>1884</v>
      </c>
      <c r="C60" s="87" t="s">
        <v>1885</v>
      </c>
      <c r="D60" s="88" t="s">
        <v>121</v>
      </c>
      <c r="E60" s="87"/>
      <c r="F60" s="88" t="s">
        <v>1798</v>
      </c>
      <c r="G60" s="88" t="s">
        <v>132</v>
      </c>
      <c r="H60" s="90">
        <v>5620.0051070000009</v>
      </c>
      <c r="I60" s="102">
        <v>1004</v>
      </c>
      <c r="J60" s="90"/>
      <c r="K60" s="90">
        <v>215.76863128300002</v>
      </c>
      <c r="L60" s="91">
        <v>2.4171766390051305E-5</v>
      </c>
      <c r="M60" s="91">
        <f t="shared" si="0"/>
        <v>1.0466396343156553E-2</v>
      </c>
      <c r="N60" s="91">
        <f>K60/'סכום נכסי הקרן'!$C$42</f>
        <v>1.3036374061539953E-3</v>
      </c>
    </row>
    <row r="61" spans="2:14">
      <c r="B61" s="86" t="s">
        <v>1886</v>
      </c>
      <c r="C61" s="87" t="s">
        <v>1887</v>
      </c>
      <c r="D61" s="88" t="s">
        <v>1636</v>
      </c>
      <c r="E61" s="87"/>
      <c r="F61" s="88" t="s">
        <v>1798</v>
      </c>
      <c r="G61" s="88" t="s">
        <v>132</v>
      </c>
      <c r="H61" s="90">
        <v>208.29565800000003</v>
      </c>
      <c r="I61" s="102">
        <v>34126</v>
      </c>
      <c r="J61" s="90"/>
      <c r="K61" s="90">
        <v>271.82130143100005</v>
      </c>
      <c r="L61" s="91">
        <v>1.1320416195652176E-5</v>
      </c>
      <c r="M61" s="91">
        <f t="shared" si="0"/>
        <v>1.3185371100389535E-2</v>
      </c>
      <c r="N61" s="91">
        <f>K61/'סכום נכסי הקרן'!$C$42</f>
        <v>1.642298114549106E-3</v>
      </c>
    </row>
    <row r="62" spans="2:14">
      <c r="B62" s="86" t="s">
        <v>1888</v>
      </c>
      <c r="C62" s="87" t="s">
        <v>1889</v>
      </c>
      <c r="D62" s="88" t="s">
        <v>28</v>
      </c>
      <c r="E62" s="87"/>
      <c r="F62" s="88" t="s">
        <v>1798</v>
      </c>
      <c r="G62" s="88" t="s">
        <v>132</v>
      </c>
      <c r="H62" s="90">
        <v>4755.4191280000005</v>
      </c>
      <c r="I62" s="102">
        <v>697.87</v>
      </c>
      <c r="J62" s="90"/>
      <c r="K62" s="90">
        <v>126.90572462100002</v>
      </c>
      <c r="L62" s="91">
        <v>1.3194910164760297E-5</v>
      </c>
      <c r="M62" s="91">
        <f t="shared" si="0"/>
        <v>6.155879120152332E-3</v>
      </c>
      <c r="N62" s="91">
        <f>K62/'סכום נכסי הקרן'!$C$42</f>
        <v>7.6674282395583927E-4</v>
      </c>
    </row>
    <row r="63" spans="2:14">
      <c r="B63" s="86" t="s">
        <v>1890</v>
      </c>
      <c r="C63" s="87" t="s">
        <v>1891</v>
      </c>
      <c r="D63" s="88" t="s">
        <v>28</v>
      </c>
      <c r="E63" s="87"/>
      <c r="F63" s="88" t="s">
        <v>1798</v>
      </c>
      <c r="G63" s="88" t="s">
        <v>132</v>
      </c>
      <c r="H63" s="90">
        <v>3014.3235000000004</v>
      </c>
      <c r="I63" s="102">
        <v>517.01</v>
      </c>
      <c r="J63" s="90"/>
      <c r="K63" s="90">
        <v>59.594569418000013</v>
      </c>
      <c r="L63" s="91">
        <v>1.0047745000000001E-4</v>
      </c>
      <c r="M63" s="91">
        <f t="shared" si="0"/>
        <v>2.8907834272279037E-3</v>
      </c>
      <c r="N63" s="91">
        <f>K63/'סכום נכסי הקרן'!$C$42</f>
        <v>3.6006026193422289E-4</v>
      </c>
    </row>
    <row r="64" spans="2:14">
      <c r="B64" s="86" t="s">
        <v>1892</v>
      </c>
      <c r="C64" s="87" t="s">
        <v>1893</v>
      </c>
      <c r="D64" s="88" t="s">
        <v>28</v>
      </c>
      <c r="E64" s="87"/>
      <c r="F64" s="88" t="s">
        <v>1798</v>
      </c>
      <c r="G64" s="88" t="s">
        <v>134</v>
      </c>
      <c r="H64" s="90">
        <v>54.692882000000012</v>
      </c>
      <c r="I64" s="102">
        <v>6867</v>
      </c>
      <c r="J64" s="90"/>
      <c r="K64" s="90">
        <v>15.222471138</v>
      </c>
      <c r="L64" s="91">
        <v>2.6106387589498813E-5</v>
      </c>
      <c r="M64" s="91">
        <f t="shared" si="0"/>
        <v>7.3840398071395752E-4</v>
      </c>
      <c r="N64" s="91">
        <f>K64/'סכום נכסי הקרן'!$C$42</f>
        <v>9.1971583967497179E-5</v>
      </c>
    </row>
    <row r="65" spans="2:14">
      <c r="B65" s="86" t="s">
        <v>1894</v>
      </c>
      <c r="C65" s="87" t="s">
        <v>1895</v>
      </c>
      <c r="D65" s="88" t="s">
        <v>28</v>
      </c>
      <c r="E65" s="87"/>
      <c r="F65" s="88" t="s">
        <v>1798</v>
      </c>
      <c r="G65" s="88" t="s">
        <v>134</v>
      </c>
      <c r="H65" s="90">
        <v>1126.4150910000003</v>
      </c>
      <c r="I65" s="102">
        <v>20418</v>
      </c>
      <c r="J65" s="90"/>
      <c r="K65" s="90">
        <v>932.17827789400008</v>
      </c>
      <c r="L65" s="91">
        <v>3.9599558033510336E-5</v>
      </c>
      <c r="M65" s="91">
        <f t="shared" si="0"/>
        <v>4.5217635487167472E-2</v>
      </c>
      <c r="N65" s="91">
        <f>K65/'סכום נכסי הקרן'!$C$42</f>
        <v>5.6320627564854812E-3</v>
      </c>
    </row>
    <row r="66" spans="2:14">
      <c r="B66" s="86" t="s">
        <v>1896</v>
      </c>
      <c r="C66" s="87" t="s">
        <v>1897</v>
      </c>
      <c r="D66" s="88" t="s">
        <v>28</v>
      </c>
      <c r="E66" s="87"/>
      <c r="F66" s="88" t="s">
        <v>1798</v>
      </c>
      <c r="G66" s="88" t="s">
        <v>134</v>
      </c>
      <c r="H66" s="90">
        <v>619.95622500000013</v>
      </c>
      <c r="I66" s="102">
        <v>8676.1</v>
      </c>
      <c r="J66" s="90"/>
      <c r="K66" s="90">
        <v>218.00823211700006</v>
      </c>
      <c r="L66" s="91">
        <v>1.1969729602092304E-4</v>
      </c>
      <c r="M66" s="91">
        <f t="shared" si="0"/>
        <v>1.0575033775019222E-2</v>
      </c>
      <c r="N66" s="91">
        <f>K66/'סכום נכסי הקרן'!$C$42</f>
        <v>1.3171686938332817E-3</v>
      </c>
    </row>
    <row r="67" spans="2:14">
      <c r="B67" s="86" t="s">
        <v>1898</v>
      </c>
      <c r="C67" s="87" t="s">
        <v>1899</v>
      </c>
      <c r="D67" s="88" t="s">
        <v>28</v>
      </c>
      <c r="E67" s="87"/>
      <c r="F67" s="88" t="s">
        <v>1798</v>
      </c>
      <c r="G67" s="88" t="s">
        <v>134</v>
      </c>
      <c r="H67" s="90">
        <v>968.49872300000004</v>
      </c>
      <c r="I67" s="102">
        <v>2427.8000000000002</v>
      </c>
      <c r="J67" s="90"/>
      <c r="K67" s="90">
        <v>95.301399470000021</v>
      </c>
      <c r="L67" s="91">
        <v>4.0956363125979825E-5</v>
      </c>
      <c r="M67" s="91">
        <f t="shared" si="0"/>
        <v>4.622832396810491E-3</v>
      </c>
      <c r="N67" s="91">
        <f>K67/'סכום נכסי הקרן'!$C$42</f>
        <v>5.7579486169593674E-4</v>
      </c>
    </row>
    <row r="68" spans="2:14">
      <c r="B68" s="86" t="s">
        <v>1900</v>
      </c>
      <c r="C68" s="87" t="s">
        <v>1901</v>
      </c>
      <c r="D68" s="88" t="s">
        <v>122</v>
      </c>
      <c r="E68" s="87"/>
      <c r="F68" s="88" t="s">
        <v>1798</v>
      </c>
      <c r="G68" s="88" t="s">
        <v>141</v>
      </c>
      <c r="H68" s="90">
        <v>8174.3664590000008</v>
      </c>
      <c r="I68" s="102">
        <v>242750</v>
      </c>
      <c r="J68" s="90"/>
      <c r="K68" s="90">
        <v>509.17842567800011</v>
      </c>
      <c r="L68" s="91">
        <v>1.0147069615488631E-6</v>
      </c>
      <c r="M68" s="91">
        <f t="shared" si="0"/>
        <v>2.469897121208792E-2</v>
      </c>
      <c r="N68" s="91">
        <f>K68/'סכום נכסי הקרן'!$C$42</f>
        <v>3.0763695268096235E-3</v>
      </c>
    </row>
    <row r="69" spans="2:14">
      <c r="B69" s="86" t="s">
        <v>1902</v>
      </c>
      <c r="C69" s="87" t="s">
        <v>1903</v>
      </c>
      <c r="D69" s="88" t="s">
        <v>121</v>
      </c>
      <c r="E69" s="87"/>
      <c r="F69" s="88" t="s">
        <v>1798</v>
      </c>
      <c r="G69" s="88" t="s">
        <v>132</v>
      </c>
      <c r="H69" s="90">
        <v>26.476326000000004</v>
      </c>
      <c r="I69" s="102">
        <v>83576</v>
      </c>
      <c r="J69" s="90"/>
      <c r="K69" s="90">
        <v>84.616914529000013</v>
      </c>
      <c r="L69" s="91">
        <v>1.4753054593040866E-6</v>
      </c>
      <c r="M69" s="91">
        <f t="shared" si="0"/>
        <v>4.1045547702155422E-3</v>
      </c>
      <c r="N69" s="91">
        <f>K69/'סכום נכסי הקרן'!$C$42</f>
        <v>5.1124101922238492E-4</v>
      </c>
    </row>
    <row r="70" spans="2:14">
      <c r="B70" s="86" t="s">
        <v>1904</v>
      </c>
      <c r="C70" s="87" t="s">
        <v>1905</v>
      </c>
      <c r="D70" s="88" t="s">
        <v>121</v>
      </c>
      <c r="E70" s="87"/>
      <c r="F70" s="88" t="s">
        <v>1798</v>
      </c>
      <c r="G70" s="88" t="s">
        <v>132</v>
      </c>
      <c r="H70" s="90">
        <v>603.64158800000007</v>
      </c>
      <c r="I70" s="102">
        <v>5460</v>
      </c>
      <c r="J70" s="90"/>
      <c r="K70" s="90">
        <v>126.03456851100002</v>
      </c>
      <c r="L70" s="91">
        <v>9.5816125079365084E-5</v>
      </c>
      <c r="M70" s="91">
        <f t="shared" si="0"/>
        <v>6.113621517321902E-3</v>
      </c>
      <c r="N70" s="91">
        <f>K70/'סכום נכסי הקרן'!$C$42</f>
        <v>7.6147944676869812E-4</v>
      </c>
    </row>
    <row r="71" spans="2:14">
      <c r="B71" s="86" t="s">
        <v>1906</v>
      </c>
      <c r="C71" s="87" t="s">
        <v>1907</v>
      </c>
      <c r="D71" s="88" t="s">
        <v>28</v>
      </c>
      <c r="E71" s="87"/>
      <c r="F71" s="88" t="s">
        <v>1798</v>
      </c>
      <c r="G71" s="88" t="s">
        <v>134</v>
      </c>
      <c r="H71" s="90">
        <v>118.89424100000001</v>
      </c>
      <c r="I71" s="102">
        <v>20350</v>
      </c>
      <c r="J71" s="90"/>
      <c r="K71" s="90">
        <v>98.064665913000013</v>
      </c>
      <c r="L71" s="91">
        <v>2.1626965165984541E-5</v>
      </c>
      <c r="M71" s="91">
        <f t="shared" si="0"/>
        <v>4.7568715368940615E-3</v>
      </c>
      <c r="N71" s="91">
        <f>K71/'סכום נכסי הקרן'!$C$42</f>
        <v>5.9249004800195797E-4</v>
      </c>
    </row>
    <row r="72" spans="2:14">
      <c r="B72" s="86" t="s">
        <v>1908</v>
      </c>
      <c r="C72" s="87" t="s">
        <v>1909</v>
      </c>
      <c r="D72" s="88" t="s">
        <v>28</v>
      </c>
      <c r="E72" s="87"/>
      <c r="F72" s="88" t="s">
        <v>1798</v>
      </c>
      <c r="G72" s="88" t="s">
        <v>134</v>
      </c>
      <c r="H72" s="90">
        <v>96.980421000000035</v>
      </c>
      <c r="I72" s="102">
        <v>21675</v>
      </c>
      <c r="J72" s="90"/>
      <c r="K72" s="90">
        <v>85.198213360999986</v>
      </c>
      <c r="L72" s="91">
        <v>5.8687092889561293E-5</v>
      </c>
      <c r="M72" s="91">
        <f t="shared" si="0"/>
        <v>4.1327521218571988E-3</v>
      </c>
      <c r="N72" s="91">
        <f>K72/'סכום נכסי הקרן'!$C$42</f>
        <v>5.1475312798927452E-4</v>
      </c>
    </row>
    <row r="73" spans="2:14">
      <c r="B73" s="86" t="s">
        <v>1910</v>
      </c>
      <c r="C73" s="87" t="s">
        <v>1911</v>
      </c>
      <c r="D73" s="88" t="s">
        <v>28</v>
      </c>
      <c r="E73" s="87"/>
      <c r="F73" s="88" t="s">
        <v>1798</v>
      </c>
      <c r="G73" s="88" t="s">
        <v>134</v>
      </c>
      <c r="H73" s="90">
        <v>276.26119500000004</v>
      </c>
      <c r="I73" s="102">
        <v>20215</v>
      </c>
      <c r="J73" s="90"/>
      <c r="K73" s="90">
        <v>226.35023552900003</v>
      </c>
      <c r="L73" s="91">
        <v>1.0018538349954671E-4</v>
      </c>
      <c r="M73" s="91">
        <f t="shared" si="0"/>
        <v>1.0979683484695696E-2</v>
      </c>
      <c r="N73" s="91">
        <f>K73/'סכום נכסי הקרן'!$C$42</f>
        <v>1.3675696609501558E-3</v>
      </c>
    </row>
    <row r="74" spans="2:14">
      <c r="B74" s="86" t="s">
        <v>1912</v>
      </c>
      <c r="C74" s="87" t="s">
        <v>1913</v>
      </c>
      <c r="D74" s="88" t="s">
        <v>1636</v>
      </c>
      <c r="E74" s="87"/>
      <c r="F74" s="88" t="s">
        <v>1798</v>
      </c>
      <c r="G74" s="88" t="s">
        <v>132</v>
      </c>
      <c r="H74" s="90">
        <v>437.91594600000013</v>
      </c>
      <c r="I74" s="102">
        <v>7302</v>
      </c>
      <c r="J74" s="90"/>
      <c r="K74" s="90">
        <v>122.27860397100002</v>
      </c>
      <c r="L74" s="91">
        <v>5.8214150348953155E-6</v>
      </c>
      <c r="M74" s="91">
        <f t="shared" si="0"/>
        <v>5.9314290767770051E-3</v>
      </c>
      <c r="N74" s="91">
        <f>K74/'סכום נכסי הקרן'!$C$42</f>
        <v>7.387865472428635E-4</v>
      </c>
    </row>
    <row r="75" spans="2:14">
      <c r="B75" s="86" t="s">
        <v>1914</v>
      </c>
      <c r="C75" s="87" t="s">
        <v>1915</v>
      </c>
      <c r="D75" s="88" t="s">
        <v>121</v>
      </c>
      <c r="E75" s="87"/>
      <c r="F75" s="88" t="s">
        <v>1798</v>
      </c>
      <c r="G75" s="88" t="s">
        <v>132</v>
      </c>
      <c r="H75" s="90">
        <v>1985.7244500000004</v>
      </c>
      <c r="I75" s="102">
        <v>3381</v>
      </c>
      <c r="J75" s="90"/>
      <c r="K75" s="90">
        <v>256.73320213500006</v>
      </c>
      <c r="L75" s="91">
        <v>6.4681578175895777E-5</v>
      </c>
      <c r="M75" s="91">
        <f t="shared" si="0"/>
        <v>1.2453485161465848E-2</v>
      </c>
      <c r="N75" s="91">
        <f>K75/'סכום נכסי הקרן'!$C$42</f>
        <v>1.5511383824181033E-3</v>
      </c>
    </row>
    <row r="76" spans="2:14">
      <c r="B76" s="86" t="s">
        <v>1916</v>
      </c>
      <c r="C76" s="87" t="s">
        <v>1917</v>
      </c>
      <c r="D76" s="88" t="s">
        <v>1636</v>
      </c>
      <c r="E76" s="87"/>
      <c r="F76" s="88" t="s">
        <v>1798</v>
      </c>
      <c r="G76" s="88" t="s">
        <v>132</v>
      </c>
      <c r="H76" s="90">
        <v>521.43197400000008</v>
      </c>
      <c r="I76" s="102">
        <v>16393</v>
      </c>
      <c r="J76" s="90"/>
      <c r="K76" s="90">
        <v>326.86918538500009</v>
      </c>
      <c r="L76" s="91">
        <v>1.7930584605717266E-6</v>
      </c>
      <c r="M76" s="91">
        <f t="shared" ref="M76:M81" si="1">IFERROR(K76/$K$11,0)</f>
        <v>1.5855606193826151E-2</v>
      </c>
      <c r="N76" s="91">
        <f>K76/'סכום נכסי הקרן'!$C$42</f>
        <v>1.9748880754963754E-3</v>
      </c>
    </row>
    <row r="77" spans="2:14">
      <c r="B77" s="86" t="s">
        <v>1918</v>
      </c>
      <c r="C77" s="87" t="s">
        <v>1919</v>
      </c>
      <c r="D77" s="88" t="s">
        <v>1636</v>
      </c>
      <c r="E77" s="87"/>
      <c r="F77" s="88" t="s">
        <v>1798</v>
      </c>
      <c r="G77" s="88" t="s">
        <v>132</v>
      </c>
      <c r="H77" s="90">
        <v>131.13861000000003</v>
      </c>
      <c r="I77" s="102">
        <v>14498</v>
      </c>
      <c r="J77" s="90"/>
      <c r="K77" s="90">
        <v>72.703706992000022</v>
      </c>
      <c r="L77" s="91">
        <v>2.0193228486138238E-6</v>
      </c>
      <c r="M77" s="91">
        <f t="shared" si="1"/>
        <v>3.5266748853634124E-3</v>
      </c>
      <c r="N77" s="91">
        <f>K77/'סכום נכסי הקרן'!$C$42</f>
        <v>4.3926344361205796E-4</v>
      </c>
    </row>
    <row r="78" spans="2:14">
      <c r="B78" s="86" t="s">
        <v>1920</v>
      </c>
      <c r="C78" s="87" t="s">
        <v>1921</v>
      </c>
      <c r="D78" s="88" t="s">
        <v>123</v>
      </c>
      <c r="E78" s="87"/>
      <c r="F78" s="88" t="s">
        <v>1798</v>
      </c>
      <c r="G78" s="88" t="s">
        <v>136</v>
      </c>
      <c r="H78" s="90">
        <v>994.41600000000017</v>
      </c>
      <c r="I78" s="102">
        <v>8843</v>
      </c>
      <c r="J78" s="90"/>
      <c r="K78" s="90">
        <v>217.85315892500003</v>
      </c>
      <c r="L78" s="91">
        <v>7.0188983125587813E-6</v>
      </c>
      <c r="M78" s="91">
        <f t="shared" si="1"/>
        <v>1.0567511562545519E-2</v>
      </c>
      <c r="N78" s="91">
        <f>K78/'סכום נכסי הקרן'!$C$42</f>
        <v>1.316231767957723E-3</v>
      </c>
    </row>
    <row r="79" spans="2:14">
      <c r="B79" s="92"/>
      <c r="C79" s="87"/>
      <c r="D79" s="87"/>
      <c r="E79" s="87"/>
      <c r="F79" s="87"/>
      <c r="G79" s="87"/>
      <c r="H79" s="90"/>
      <c r="I79" s="102"/>
      <c r="J79" s="87"/>
      <c r="K79" s="87"/>
      <c r="L79" s="87"/>
      <c r="M79" s="91"/>
      <c r="N79" s="87"/>
    </row>
    <row r="80" spans="2:14">
      <c r="B80" s="85" t="s">
        <v>228</v>
      </c>
      <c r="C80" s="80"/>
      <c r="D80" s="81"/>
      <c r="E80" s="80"/>
      <c r="F80" s="81"/>
      <c r="G80" s="81"/>
      <c r="H80" s="83"/>
      <c r="I80" s="100"/>
      <c r="J80" s="83"/>
      <c r="K80" s="83">
        <v>192.79193195400003</v>
      </c>
      <c r="L80" s="84"/>
      <c r="M80" s="84">
        <f t="shared" si="1"/>
        <v>9.351854157831024E-3</v>
      </c>
      <c r="N80" s="84">
        <f>K80/'סכום נכסי הקרן'!$C$42</f>
        <v>1.164816093078364E-3</v>
      </c>
    </row>
    <row r="81" spans="2:14">
      <c r="B81" s="86" t="s">
        <v>1922</v>
      </c>
      <c r="C81" s="87" t="s">
        <v>1923</v>
      </c>
      <c r="D81" s="88" t="s">
        <v>121</v>
      </c>
      <c r="E81" s="87"/>
      <c r="F81" s="88" t="s">
        <v>1828</v>
      </c>
      <c r="G81" s="88" t="s">
        <v>132</v>
      </c>
      <c r="H81" s="90">
        <v>559.37313000000006</v>
      </c>
      <c r="I81" s="102">
        <v>9013</v>
      </c>
      <c r="J81" s="90"/>
      <c r="K81" s="90">
        <v>192.79193195400003</v>
      </c>
      <c r="L81" s="91">
        <v>1.5895379678272748E-5</v>
      </c>
      <c r="M81" s="91">
        <f t="shared" si="1"/>
        <v>9.351854157831024E-3</v>
      </c>
      <c r="N81" s="91">
        <f>K81/'סכום נכסי הקרן'!$C$42</f>
        <v>1.164816093078364E-3</v>
      </c>
    </row>
    <row r="82" spans="2:14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111" t="s">
        <v>222</v>
      </c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111" t="s">
        <v>112</v>
      </c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111" t="s">
        <v>205</v>
      </c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111" t="s">
        <v>213</v>
      </c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111" t="s">
        <v>220</v>
      </c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4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8.85546875" style="2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12152</v>
      </c>
    </row>
    <row r="6" spans="2:15" ht="26.25" customHeight="1">
      <c r="B6" s="149" t="s">
        <v>173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ht="26.25" customHeight="1">
      <c r="B7" s="149" t="s">
        <v>93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2:15" s="3" customFormat="1" ht="63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207</v>
      </c>
      <c r="K8" s="29" t="s">
        <v>206</v>
      </c>
      <c r="L8" s="29" t="s">
        <v>63</v>
      </c>
      <c r="M8" s="29" t="s">
        <v>60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31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1798.1462620340001</v>
      </c>
      <c r="M11" s="91"/>
      <c r="N11" s="91">
        <f>IFERROR(L11/$L$11,0)</f>
        <v>1</v>
      </c>
      <c r="O11" s="91">
        <f>L11/'סכום נכסי הקרן'!$C$42</f>
        <v>1.0864094168762498E-2</v>
      </c>
    </row>
    <row r="12" spans="2:15" s="4" customFormat="1" ht="18" customHeight="1">
      <c r="B12" s="108" t="s">
        <v>198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1798.1462620339998</v>
      </c>
      <c r="M12" s="91"/>
      <c r="N12" s="91">
        <f t="shared" ref="N12:N25" si="0">IFERROR(L12/$L$11,0)</f>
        <v>0.99999999999999989</v>
      </c>
      <c r="O12" s="91">
        <f>L12/'סכום נכסי הקרן'!$C$42</f>
        <v>1.0864094168762498E-2</v>
      </c>
    </row>
    <row r="13" spans="2:15">
      <c r="B13" s="85" t="s">
        <v>54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1393.7656052199998</v>
      </c>
      <c r="M13" s="84"/>
      <c r="N13" s="84">
        <f t="shared" si="0"/>
        <v>0.775112478138136</v>
      </c>
      <c r="O13" s="84">
        <f>L13/'סכום נכסי הקרן'!$C$42</f>
        <v>8.4208949538755722E-3</v>
      </c>
    </row>
    <row r="14" spans="2:15">
      <c r="B14" s="86" t="s">
        <v>1924</v>
      </c>
      <c r="C14" s="87" t="s">
        <v>1925</v>
      </c>
      <c r="D14" s="88" t="s">
        <v>28</v>
      </c>
      <c r="E14" s="87"/>
      <c r="F14" s="88" t="s">
        <v>1828</v>
      </c>
      <c r="G14" s="87" t="s">
        <v>901</v>
      </c>
      <c r="H14" s="87" t="s">
        <v>902</v>
      </c>
      <c r="I14" s="88" t="s">
        <v>134</v>
      </c>
      <c r="J14" s="90">
        <v>26.859412000000003</v>
      </c>
      <c r="K14" s="102">
        <v>106693.59239999999</v>
      </c>
      <c r="L14" s="90">
        <v>116.15078698200001</v>
      </c>
      <c r="M14" s="91">
        <v>6.9211217737442305E-5</v>
      </c>
      <c r="N14" s="91">
        <f t="shared" si="0"/>
        <v>6.4594738166968854E-2</v>
      </c>
      <c r="O14" s="91">
        <f>L14/'סכום נכסי הקרן'!$C$42</f>
        <v>7.0176331825250681E-4</v>
      </c>
    </row>
    <row r="15" spans="2:15">
      <c r="B15" s="86" t="s">
        <v>1926</v>
      </c>
      <c r="C15" s="87" t="s">
        <v>1927</v>
      </c>
      <c r="D15" s="88" t="s">
        <v>28</v>
      </c>
      <c r="E15" s="87"/>
      <c r="F15" s="88" t="s">
        <v>1828</v>
      </c>
      <c r="G15" s="87" t="s">
        <v>912</v>
      </c>
      <c r="H15" s="87" t="s">
        <v>902</v>
      </c>
      <c r="I15" s="88" t="s">
        <v>132</v>
      </c>
      <c r="J15" s="90">
        <v>4.6946970000000006</v>
      </c>
      <c r="K15" s="102">
        <v>1007522</v>
      </c>
      <c r="L15" s="90">
        <v>180.87553570000003</v>
      </c>
      <c r="M15" s="91">
        <v>3.2716145967453317E-5</v>
      </c>
      <c r="N15" s="91">
        <f t="shared" si="0"/>
        <v>0.10059000178072275</v>
      </c>
      <c r="O15" s="91">
        <f>L15/'סכום נכסי הקרן'!$C$42</f>
        <v>1.0928192517817594E-3</v>
      </c>
    </row>
    <row r="16" spans="2:15">
      <c r="B16" s="86" t="s">
        <v>1928</v>
      </c>
      <c r="C16" s="87" t="s">
        <v>1929</v>
      </c>
      <c r="D16" s="88" t="s">
        <v>28</v>
      </c>
      <c r="E16" s="87"/>
      <c r="F16" s="88" t="s">
        <v>1828</v>
      </c>
      <c r="G16" s="87" t="s">
        <v>1132</v>
      </c>
      <c r="H16" s="87" t="s">
        <v>902</v>
      </c>
      <c r="I16" s="88" t="s">
        <v>132</v>
      </c>
      <c r="J16" s="90">
        <v>110.55077900000002</v>
      </c>
      <c r="K16" s="102">
        <v>34912.99</v>
      </c>
      <c r="L16" s="90">
        <v>147.59333155200002</v>
      </c>
      <c r="M16" s="91">
        <v>1.3248793916201597E-5</v>
      </c>
      <c r="N16" s="91">
        <f t="shared" si="0"/>
        <v>8.2080826609203419E-2</v>
      </c>
      <c r="O16" s="91">
        <f>L16/'סכום נכסי הקרן'!$C$42</f>
        <v>8.9173382973225265E-4</v>
      </c>
    </row>
    <row r="17" spans="2:15">
      <c r="B17" s="86" t="s">
        <v>1930</v>
      </c>
      <c r="C17" s="87" t="s">
        <v>1931</v>
      </c>
      <c r="D17" s="88" t="s">
        <v>28</v>
      </c>
      <c r="E17" s="87"/>
      <c r="F17" s="88" t="s">
        <v>1828</v>
      </c>
      <c r="G17" s="87" t="s">
        <v>1932</v>
      </c>
      <c r="H17" s="87" t="s">
        <v>902</v>
      </c>
      <c r="I17" s="88" t="s">
        <v>134</v>
      </c>
      <c r="J17" s="90">
        <v>25.818356000000005</v>
      </c>
      <c r="K17" s="102">
        <v>236239</v>
      </c>
      <c r="L17" s="90">
        <v>247.21083195100002</v>
      </c>
      <c r="M17" s="91">
        <v>9.8750338455629586E-5</v>
      </c>
      <c r="N17" s="91">
        <f t="shared" si="0"/>
        <v>0.13748093643470569</v>
      </c>
      <c r="O17" s="91">
        <f>L17/'סכום נכסי הקרן'!$C$42</f>
        <v>1.4936058398362939E-3</v>
      </c>
    </row>
    <row r="18" spans="2:15">
      <c r="B18" s="86" t="s">
        <v>1933</v>
      </c>
      <c r="C18" s="87" t="s">
        <v>1934</v>
      </c>
      <c r="D18" s="88" t="s">
        <v>28</v>
      </c>
      <c r="E18" s="87"/>
      <c r="F18" s="88" t="s">
        <v>1828</v>
      </c>
      <c r="G18" s="87" t="s">
        <v>1935</v>
      </c>
      <c r="H18" s="87" t="s">
        <v>902</v>
      </c>
      <c r="I18" s="88" t="s">
        <v>132</v>
      </c>
      <c r="J18" s="90">
        <v>63.317383000000007</v>
      </c>
      <c r="K18" s="102">
        <v>122601.60000000001</v>
      </c>
      <c r="L18" s="90">
        <v>296.84993343800005</v>
      </c>
      <c r="M18" s="91">
        <v>1.0797350081282253E-4</v>
      </c>
      <c r="N18" s="91">
        <f t="shared" si="0"/>
        <v>0.16508664489962779</v>
      </c>
      <c r="O18" s="91">
        <f>L18/'סכום נכסי הקרן'!$C$42</f>
        <v>1.7935168561946117E-3</v>
      </c>
    </row>
    <row r="19" spans="2:15">
      <c r="B19" s="86" t="s">
        <v>1936</v>
      </c>
      <c r="C19" s="87" t="s">
        <v>1937</v>
      </c>
      <c r="D19" s="88" t="s">
        <v>28</v>
      </c>
      <c r="E19" s="87"/>
      <c r="F19" s="88" t="s">
        <v>1828</v>
      </c>
      <c r="G19" s="87" t="s">
        <v>1935</v>
      </c>
      <c r="H19" s="87" t="s">
        <v>902</v>
      </c>
      <c r="I19" s="88" t="s">
        <v>135</v>
      </c>
      <c r="J19" s="90">
        <v>11019.362016000001</v>
      </c>
      <c r="K19" s="102">
        <v>131.5</v>
      </c>
      <c r="L19" s="90">
        <v>67.784927767999989</v>
      </c>
      <c r="M19" s="91">
        <v>4.8813138977164136E-5</v>
      </c>
      <c r="N19" s="91">
        <f t="shared" si="0"/>
        <v>3.769711574592606E-2</v>
      </c>
      <c r="O19" s="91">
        <f>L19/'סכום נכסי הקרן'!$C$42</f>
        <v>4.0954501535448026E-4</v>
      </c>
    </row>
    <row r="20" spans="2:15">
      <c r="B20" s="86" t="s">
        <v>1938</v>
      </c>
      <c r="C20" s="87" t="s">
        <v>1939</v>
      </c>
      <c r="D20" s="88" t="s">
        <v>28</v>
      </c>
      <c r="E20" s="87"/>
      <c r="F20" s="88" t="s">
        <v>1828</v>
      </c>
      <c r="G20" s="87" t="s">
        <v>681</v>
      </c>
      <c r="H20" s="87"/>
      <c r="I20" s="88" t="s">
        <v>135</v>
      </c>
      <c r="J20" s="90">
        <v>431.89070300000009</v>
      </c>
      <c r="K20" s="102">
        <v>16695.21</v>
      </c>
      <c r="L20" s="90">
        <v>337.30025782900009</v>
      </c>
      <c r="M20" s="91">
        <v>4.4079039267036583E-4</v>
      </c>
      <c r="N20" s="91">
        <f t="shared" si="0"/>
        <v>0.18758221450098161</v>
      </c>
      <c r="O20" s="91">
        <f>L20/'סכום נכסי הקרן'!$C$42</f>
        <v>2.0379108427236708E-3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30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404.38065681399996</v>
      </c>
      <c r="M22" s="84"/>
      <c r="N22" s="84">
        <f t="shared" si="0"/>
        <v>0.22488752186186386</v>
      </c>
      <c r="O22" s="84">
        <f>L22/'סכום נכסי הקרן'!$C$42</f>
        <v>2.4431992148869243E-3</v>
      </c>
    </row>
    <row r="23" spans="2:15">
      <c r="B23" s="86" t="s">
        <v>1940</v>
      </c>
      <c r="C23" s="87" t="s">
        <v>1941</v>
      </c>
      <c r="D23" s="88" t="s">
        <v>28</v>
      </c>
      <c r="E23" s="87"/>
      <c r="F23" s="88" t="s">
        <v>1798</v>
      </c>
      <c r="G23" s="87" t="s">
        <v>681</v>
      </c>
      <c r="H23" s="87"/>
      <c r="I23" s="88" t="s">
        <v>132</v>
      </c>
      <c r="J23" s="90">
        <v>56.659959000000008</v>
      </c>
      <c r="K23" s="102">
        <v>20511</v>
      </c>
      <c r="L23" s="90">
        <v>44.440708622000002</v>
      </c>
      <c r="M23" s="91">
        <v>7.4365666133212974E-6</v>
      </c>
      <c r="N23" s="91">
        <f t="shared" si="0"/>
        <v>2.4714735147145499E-2</v>
      </c>
      <c r="O23" s="91">
        <f>L23/'סכום נכסי הקרן'!$C$42</f>
        <v>2.6850320999461302E-4</v>
      </c>
    </row>
    <row r="24" spans="2:15">
      <c r="B24" s="86" t="s">
        <v>1942</v>
      </c>
      <c r="C24" s="87" t="s">
        <v>1943</v>
      </c>
      <c r="D24" s="88" t="s">
        <v>28</v>
      </c>
      <c r="E24" s="87"/>
      <c r="F24" s="88" t="s">
        <v>1798</v>
      </c>
      <c r="G24" s="87" t="s">
        <v>681</v>
      </c>
      <c r="H24" s="87"/>
      <c r="I24" s="88" t="s">
        <v>132</v>
      </c>
      <c r="J24" s="90">
        <v>318.59845600000006</v>
      </c>
      <c r="K24" s="102">
        <v>3721</v>
      </c>
      <c r="L24" s="90">
        <v>45.333705675000004</v>
      </c>
      <c r="M24" s="91">
        <v>4.9763998948801538E-6</v>
      </c>
      <c r="N24" s="91">
        <f t="shared" si="0"/>
        <v>2.5211356068287852E-2</v>
      </c>
      <c r="O24" s="91">
        <f>L24/'סכום נכסי הקרן'!$C$42</f>
        <v>2.7389854644808108E-4</v>
      </c>
    </row>
    <row r="25" spans="2:15">
      <c r="B25" s="86" t="s">
        <v>1944</v>
      </c>
      <c r="C25" s="87" t="s">
        <v>1945</v>
      </c>
      <c r="D25" s="88" t="s">
        <v>124</v>
      </c>
      <c r="E25" s="87"/>
      <c r="F25" s="88" t="s">
        <v>1798</v>
      </c>
      <c r="G25" s="87" t="s">
        <v>681</v>
      </c>
      <c r="H25" s="87"/>
      <c r="I25" s="88" t="s">
        <v>132</v>
      </c>
      <c r="J25" s="90">
        <v>693.89838300000008</v>
      </c>
      <c r="K25" s="102">
        <v>11856.42</v>
      </c>
      <c r="L25" s="90">
        <v>314.606242517</v>
      </c>
      <c r="M25" s="91">
        <v>7.0105951128996103E-6</v>
      </c>
      <c r="N25" s="91">
        <f t="shared" si="0"/>
        <v>0.17496143064643052</v>
      </c>
      <c r="O25" s="91">
        <f>L25/'סכום נכסי הקרן'!$C$42</f>
        <v>1.9007974584442304E-3</v>
      </c>
    </row>
    <row r="26" spans="2:15">
      <c r="B26" s="92"/>
      <c r="C26" s="87"/>
      <c r="D26" s="87"/>
      <c r="E26" s="87"/>
      <c r="F26" s="87"/>
      <c r="G26" s="87"/>
      <c r="H26" s="87"/>
      <c r="I26" s="87"/>
      <c r="J26" s="90"/>
      <c r="K26" s="102"/>
      <c r="L26" s="87"/>
      <c r="M26" s="87"/>
      <c r="N26" s="91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11" t="s">
        <v>222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11" t="s">
        <v>112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11" t="s">
        <v>205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111" t="s">
        <v>213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3.710937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7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12152</v>
      </c>
    </row>
    <row r="6" spans="2:12" ht="26.25" customHeight="1">
      <c r="B6" s="149" t="s">
        <v>173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94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63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50</v>
      </c>
      <c r="C11" s="87"/>
      <c r="D11" s="88"/>
      <c r="E11" s="88"/>
      <c r="F11" s="88"/>
      <c r="G11" s="90"/>
      <c r="H11" s="102"/>
      <c r="I11" s="90">
        <v>0.60931335500000017</v>
      </c>
      <c r="J11" s="91"/>
      <c r="K11" s="91">
        <f>IFERROR(I11/$I$11,0)</f>
        <v>1</v>
      </c>
      <c r="L11" s="91">
        <f>I11/'סכום נכסי הקרן'!$C$42</f>
        <v>3.6813677545433451E-6</v>
      </c>
    </row>
    <row r="12" spans="2:12" s="4" customFormat="1" ht="18" customHeight="1">
      <c r="B12" s="108" t="s">
        <v>26</v>
      </c>
      <c r="C12" s="87"/>
      <c r="D12" s="88"/>
      <c r="E12" s="88"/>
      <c r="F12" s="88"/>
      <c r="G12" s="90"/>
      <c r="H12" s="102"/>
      <c r="I12" s="90">
        <v>0.4506396230000001</v>
      </c>
      <c r="J12" s="91"/>
      <c r="K12" s="91">
        <f t="shared" ref="K12:K20" si="0">IFERROR(I12/$I$11,0)</f>
        <v>0.73958599348277865</v>
      </c>
      <c r="L12" s="91">
        <f>I12/'סכום נכסי הקרן'!$C$42</f>
        <v>2.7226880281194058E-6</v>
      </c>
    </row>
    <row r="13" spans="2:12">
      <c r="B13" s="85" t="s">
        <v>1946</v>
      </c>
      <c r="C13" s="80"/>
      <c r="D13" s="81"/>
      <c r="E13" s="81"/>
      <c r="F13" s="81"/>
      <c r="G13" s="83"/>
      <c r="H13" s="100"/>
      <c r="I13" s="83">
        <v>0.4506396230000001</v>
      </c>
      <c r="J13" s="84"/>
      <c r="K13" s="84">
        <f t="shared" si="0"/>
        <v>0.73958599348277865</v>
      </c>
      <c r="L13" s="84">
        <f>I13/'סכום נכסי הקרן'!$C$42</f>
        <v>2.7226880281194058E-6</v>
      </c>
    </row>
    <row r="14" spans="2:12">
      <c r="B14" s="86" t="s">
        <v>1947</v>
      </c>
      <c r="C14" s="87" t="s">
        <v>1948</v>
      </c>
      <c r="D14" s="88" t="s">
        <v>120</v>
      </c>
      <c r="E14" s="88" t="s">
        <v>330</v>
      </c>
      <c r="F14" s="88" t="s">
        <v>133</v>
      </c>
      <c r="G14" s="90">
        <v>4119.5375250000006</v>
      </c>
      <c r="H14" s="102">
        <v>8.1999999999999993</v>
      </c>
      <c r="I14" s="90">
        <v>0.33780207700000003</v>
      </c>
      <c r="J14" s="91">
        <v>4.717688536905743E-5</v>
      </c>
      <c r="K14" s="91">
        <f t="shared" si="0"/>
        <v>0.55439795341429854</v>
      </c>
      <c r="L14" s="91">
        <f>I14/'סכום נכסי הקרן'!$C$42</f>
        <v>2.0409427488842222E-6</v>
      </c>
    </row>
    <row r="15" spans="2:12">
      <c r="B15" s="86" t="s">
        <v>1949</v>
      </c>
      <c r="C15" s="87" t="s">
        <v>1950</v>
      </c>
      <c r="D15" s="88" t="s">
        <v>120</v>
      </c>
      <c r="E15" s="88" t="s">
        <v>157</v>
      </c>
      <c r="F15" s="88" t="s">
        <v>133</v>
      </c>
      <c r="G15" s="90">
        <v>1106.2504500000002</v>
      </c>
      <c r="H15" s="102">
        <v>10.199999999999999</v>
      </c>
      <c r="I15" s="90">
        <v>0.11283754600000001</v>
      </c>
      <c r="J15" s="91">
        <v>7.3772909438313812E-5</v>
      </c>
      <c r="K15" s="91">
        <f t="shared" si="0"/>
        <v>0.18518804006848</v>
      </c>
      <c r="L15" s="91">
        <f>I15/'סכום נכסי הקרן'!$C$42</f>
        <v>6.8174527923518325E-7</v>
      </c>
    </row>
    <row r="16" spans="2:12">
      <c r="B16" s="92"/>
      <c r="C16" s="87"/>
      <c r="D16" s="87"/>
      <c r="E16" s="87"/>
      <c r="F16" s="87"/>
      <c r="G16" s="90"/>
      <c r="H16" s="102"/>
      <c r="I16" s="87"/>
      <c r="J16" s="87"/>
      <c r="K16" s="91"/>
      <c r="L16" s="87"/>
    </row>
    <row r="17" spans="2:12">
      <c r="B17" s="108" t="s">
        <v>41</v>
      </c>
      <c r="C17" s="87"/>
      <c r="D17" s="88"/>
      <c r="E17" s="88"/>
      <c r="F17" s="88"/>
      <c r="G17" s="90"/>
      <c r="H17" s="102"/>
      <c r="I17" s="90">
        <v>0.15867373200000004</v>
      </c>
      <c r="J17" s="91"/>
      <c r="K17" s="91">
        <f t="shared" si="0"/>
        <v>0.26041400651722135</v>
      </c>
      <c r="L17" s="91">
        <f>I17/'סכום נכסי הקרן'!$C$42</f>
        <v>9.5867972642393911E-7</v>
      </c>
    </row>
    <row r="18" spans="2:12">
      <c r="B18" s="85" t="s">
        <v>1951</v>
      </c>
      <c r="C18" s="80"/>
      <c r="D18" s="81"/>
      <c r="E18" s="81"/>
      <c r="F18" s="81"/>
      <c r="G18" s="83"/>
      <c r="H18" s="100"/>
      <c r="I18" s="83">
        <v>0.15867373200000004</v>
      </c>
      <c r="J18" s="84"/>
      <c r="K18" s="84">
        <f t="shared" si="0"/>
        <v>0.26041400651722135</v>
      </c>
      <c r="L18" s="84">
        <f>I18/'סכום נכסי הקרן'!$C$42</f>
        <v>9.5867972642393911E-7</v>
      </c>
    </row>
    <row r="19" spans="2:12">
      <c r="B19" s="86" t="s">
        <v>1952</v>
      </c>
      <c r="C19" s="87" t="s">
        <v>1953</v>
      </c>
      <c r="D19" s="88" t="s">
        <v>1614</v>
      </c>
      <c r="E19" s="88" t="s">
        <v>977</v>
      </c>
      <c r="F19" s="88" t="s">
        <v>132</v>
      </c>
      <c r="G19" s="90">
        <v>166.98120000000003</v>
      </c>
      <c r="H19" s="102">
        <v>23</v>
      </c>
      <c r="I19" s="90">
        <v>0.14686330500000003</v>
      </c>
      <c r="J19" s="91">
        <v>4.9994371257485042E-6</v>
      </c>
      <c r="K19" s="91">
        <f t="shared" si="0"/>
        <v>0.24103083215696131</v>
      </c>
      <c r="L19" s="91">
        <f>I19/'סכום נכסי הקרן'!$C$42</f>
        <v>8.8732313335338661E-7</v>
      </c>
    </row>
    <row r="20" spans="2:12">
      <c r="B20" s="86" t="s">
        <v>1954</v>
      </c>
      <c r="C20" s="87" t="s">
        <v>1955</v>
      </c>
      <c r="D20" s="88" t="s">
        <v>1636</v>
      </c>
      <c r="E20" s="88" t="s">
        <v>1044</v>
      </c>
      <c r="F20" s="88" t="s">
        <v>132</v>
      </c>
      <c r="G20" s="90">
        <v>44.121442000000009</v>
      </c>
      <c r="H20" s="102">
        <v>7</v>
      </c>
      <c r="I20" s="90">
        <v>1.1810427000000002E-2</v>
      </c>
      <c r="J20" s="91">
        <v>1.7439305138339924E-6</v>
      </c>
      <c r="K20" s="91">
        <f t="shared" si="0"/>
        <v>1.9383174360259998E-2</v>
      </c>
      <c r="L20" s="91">
        <f>I20/'סכום נכסי הקרן'!$C$42</f>
        <v>7.1356593070552485E-8</v>
      </c>
    </row>
    <row r="21" spans="2:12">
      <c r="B21" s="92"/>
      <c r="C21" s="87"/>
      <c r="D21" s="87"/>
      <c r="E21" s="87"/>
      <c r="F21" s="87"/>
      <c r="G21" s="90"/>
      <c r="H21" s="102"/>
      <c r="I21" s="87"/>
      <c r="J21" s="87"/>
      <c r="K21" s="91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1" t="s">
        <v>222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1" t="s">
        <v>112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1" t="s">
        <v>205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1" t="s">
        <v>213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1"/>
      <c r="C432" s="1"/>
      <c r="D432" s="1"/>
      <c r="E432" s="1"/>
    </row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