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09-23\קבצים לאינטרנט 09-23\"/>
    </mc:Choice>
  </mc:AlternateContent>
  <xr:revisionPtr revIDLastSave="0" documentId="14_{FE4EAA37-1FE8-4A3F-AFF5-67F32698FEA1}" xr6:coauthVersionLast="47" xr6:coauthVersionMax="47" xr10:uidLastSave="{00000000-0000-0000-0000-000000000000}"/>
  <workbookProtection lockStructure="1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הלוואות!$B$7:$R$980</definedName>
    <definedName name="_xlnm._FilterDatabase" localSheetId="25" hidden="1">'השקעות אחרות '!$B$7:$K$613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ממשלתי'!$B$8:$P$1002</definedName>
    <definedName name="_xlnm._FilterDatabase" localSheetId="14" hidden="1">'לא סחיר - אג"ח קונצרני'!$B$8:$S$99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השקעה'!$B$14:$K$267</definedName>
    <definedName name="_xlnm._FilterDatabase" localSheetId="1" hidden="1">מזומנים!$B$7:$L$190</definedName>
    <definedName name="_xlnm._FilterDatabase" localSheetId="5" hidden="1">מניות!$B$8:$O$499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מקרקעין'!$B$6:$J$25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ממשלתי'!$B$6:$P$26</definedName>
    <definedName name="Print_Area" localSheetId="14">'לא סחיר - אג"ח קונצרני'!$B$6:$S$34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השקעה'!$B$6:$K$37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4" i="71" l="1"/>
  <c r="G21" i="80" l="1"/>
  <c r="G12" i="80"/>
  <c r="G11" i="80" s="1"/>
  <c r="C43" i="88" l="1"/>
  <c r="O36" i="78" l="1"/>
  <c r="P41" i="78"/>
  <c r="P12" i="78"/>
  <c r="H85" i="73"/>
  <c r="H51" i="73" s="1"/>
  <c r="H52" i="73"/>
  <c r="H29" i="73"/>
  <c r="H13" i="73"/>
  <c r="H12" i="73" l="1"/>
  <c r="H11" i="73"/>
  <c r="J243" i="73" s="1"/>
  <c r="P11" i="78"/>
  <c r="C28" i="88" l="1"/>
  <c r="L20" i="69"/>
  <c r="L19" i="69"/>
  <c r="L18" i="69"/>
  <c r="L17" i="69"/>
  <c r="L16" i="69"/>
  <c r="L15" i="69"/>
  <c r="L14" i="69"/>
  <c r="M13" i="69"/>
  <c r="G13" i="69"/>
  <c r="M22" i="69"/>
  <c r="J22" i="69"/>
  <c r="G22" i="69"/>
  <c r="L220" i="62"/>
  <c r="L189" i="62"/>
  <c r="I11" i="81"/>
  <c r="I10" i="81" s="1"/>
  <c r="C37" i="88" s="1"/>
  <c r="L118" i="62"/>
  <c r="L12" i="62" s="1"/>
  <c r="L11" i="62" s="1"/>
  <c r="R13" i="61"/>
  <c r="R12" i="61" s="1"/>
  <c r="R11" i="61" s="1"/>
  <c r="C15" i="88" s="1"/>
  <c r="J57" i="58"/>
  <c r="J56" i="58" s="1"/>
  <c r="J21" i="58"/>
  <c r="J12" i="58"/>
  <c r="O13" i="69" l="1"/>
  <c r="O22" i="69"/>
  <c r="C16" i="88"/>
  <c r="J11" i="58"/>
  <c r="J10" i="58" s="1"/>
  <c r="K60" i="58" l="1"/>
  <c r="K59" i="58"/>
  <c r="K58" i="58"/>
  <c r="K57" i="58"/>
  <c r="K56" i="58"/>
  <c r="J13" i="81"/>
  <c r="J10" i="81"/>
  <c r="J12" i="81"/>
  <c r="J11" i="81"/>
  <c r="C23" i="88" l="1"/>
  <c r="C12" i="88"/>
  <c r="C11" i="88"/>
  <c r="C10" i="88" l="1"/>
  <c r="C42" i="88" s="1"/>
  <c r="K243" i="73" s="1"/>
  <c r="D16" i="88" l="1"/>
  <c r="P13" i="69"/>
  <c r="P22" i="69"/>
  <c r="D26" i="88"/>
  <c r="D18" i="88"/>
  <c r="D35" i="88"/>
  <c r="D40" i="88"/>
  <c r="D22" i="88"/>
  <c r="D29" i="88"/>
  <c r="K12" i="81"/>
  <c r="K11" i="81"/>
  <c r="K13" i="81"/>
  <c r="K10" i="81"/>
  <c r="D17" i="88"/>
  <c r="D33" i="88"/>
  <c r="D36" i="88"/>
  <c r="D25" i="88"/>
  <c r="D15" i="88"/>
  <c r="D30" i="88"/>
  <c r="D13" i="88"/>
  <c r="D38" i="88"/>
  <c r="D14" i="88"/>
  <c r="L56" i="58"/>
  <c r="L57" i="58"/>
  <c r="D37" i="88"/>
  <c r="D12" i="88"/>
  <c r="D10" i="88"/>
  <c r="D34" i="88"/>
  <c r="D27" i="88"/>
  <c r="D20" i="88"/>
  <c r="D19" i="88"/>
  <c r="D41" i="88"/>
  <c r="D31" i="88"/>
  <c r="D28" i="88"/>
  <c r="D21" i="88"/>
  <c r="L60" i="58"/>
  <c r="L59" i="58"/>
  <c r="L58" i="58"/>
  <c r="D24" i="88"/>
  <c r="D23" i="88"/>
  <c r="D42" i="88"/>
  <c r="D39" i="88"/>
  <c r="D32" i="88"/>
  <c r="D11" i="88"/>
  <c r="I19" i="80" l="1"/>
  <c r="H19" i="80"/>
  <c r="I26" i="80"/>
  <c r="H26" i="80"/>
  <c r="I25" i="80"/>
  <c r="H25" i="80"/>
  <c r="I24" i="80"/>
  <c r="H24" i="80"/>
  <c r="I23" i="80"/>
  <c r="H23" i="80"/>
  <c r="I22" i="80"/>
  <c r="H22" i="80"/>
  <c r="I21" i="80"/>
  <c r="H21" i="80"/>
  <c r="I18" i="80"/>
  <c r="H18" i="80"/>
  <c r="I17" i="80"/>
  <c r="H17" i="80"/>
  <c r="I16" i="80"/>
  <c r="H16" i="80"/>
  <c r="I15" i="80"/>
  <c r="H15" i="80"/>
  <c r="I14" i="80"/>
  <c r="H14" i="80"/>
  <c r="I13" i="80"/>
  <c r="H13" i="80"/>
  <c r="I12" i="80"/>
  <c r="H12" i="80"/>
  <c r="I11" i="80"/>
  <c r="H11" i="80"/>
  <c r="I10" i="80"/>
  <c r="H10" i="80"/>
  <c r="R272" i="78"/>
  <c r="Q272" i="78"/>
  <c r="R271" i="78"/>
  <c r="Q271" i="78"/>
  <c r="R270" i="78"/>
  <c r="Q270" i="78"/>
  <c r="R269" i="78"/>
  <c r="Q269" i="78"/>
  <c r="R268" i="78"/>
  <c r="Q268" i="78"/>
  <c r="R267" i="78"/>
  <c r="Q267" i="78"/>
  <c r="R266" i="78"/>
  <c r="Q266" i="78"/>
  <c r="R265" i="78"/>
  <c r="Q265" i="78"/>
  <c r="R263" i="78"/>
  <c r="Q263" i="78"/>
  <c r="R262" i="78"/>
  <c r="Q262" i="78"/>
  <c r="R261" i="78"/>
  <c r="Q261" i="78"/>
  <c r="R260" i="78"/>
  <c r="Q260" i="78"/>
  <c r="R259" i="78"/>
  <c r="Q259" i="78"/>
  <c r="R258" i="78"/>
  <c r="Q258" i="78"/>
  <c r="R257" i="78"/>
  <c r="Q257" i="78"/>
  <c r="R256" i="78"/>
  <c r="Q256" i="78"/>
  <c r="R255" i="78"/>
  <c r="Q255" i="78"/>
  <c r="R254" i="78"/>
  <c r="Q254" i="78"/>
  <c r="R253" i="78"/>
  <c r="Q253" i="78"/>
  <c r="R252" i="78"/>
  <c r="Q252" i="78"/>
  <c r="R251" i="78"/>
  <c r="Q251" i="78"/>
  <c r="R250" i="78"/>
  <c r="Q250" i="78"/>
  <c r="R249" i="78"/>
  <c r="Q249" i="78"/>
  <c r="R248" i="78"/>
  <c r="Q248" i="78"/>
  <c r="R247" i="78"/>
  <c r="Q247" i="78"/>
  <c r="R246" i="78"/>
  <c r="Q246" i="78"/>
  <c r="R245" i="78"/>
  <c r="Q245" i="78"/>
  <c r="R244" i="78"/>
  <c r="Q244" i="78"/>
  <c r="R243" i="78"/>
  <c r="Q243" i="78"/>
  <c r="R242" i="78"/>
  <c r="Q242" i="78"/>
  <c r="R241" i="78"/>
  <c r="Q241" i="78"/>
  <c r="R240" i="78"/>
  <c r="Q240" i="78"/>
  <c r="R239" i="78"/>
  <c r="Q239" i="78"/>
  <c r="R238" i="78"/>
  <c r="Q238" i="78"/>
  <c r="R237" i="78"/>
  <c r="Q237" i="78"/>
  <c r="R236" i="78"/>
  <c r="Q236" i="78"/>
  <c r="R235" i="78"/>
  <c r="Q235" i="78"/>
  <c r="R234" i="78"/>
  <c r="Q234" i="78"/>
  <c r="R233" i="78"/>
  <c r="Q233" i="78"/>
  <c r="R232" i="78"/>
  <c r="Q232" i="78"/>
  <c r="R231" i="78"/>
  <c r="Q231" i="78"/>
  <c r="R230" i="78"/>
  <c r="Q230" i="78"/>
  <c r="R229" i="78"/>
  <c r="Q229" i="78"/>
  <c r="R228" i="78"/>
  <c r="Q228" i="78"/>
  <c r="R227" i="78"/>
  <c r="Q227" i="78"/>
  <c r="R226" i="78"/>
  <c r="Q226" i="78"/>
  <c r="R225" i="78"/>
  <c r="Q225" i="78"/>
  <c r="R224" i="78"/>
  <c r="Q224" i="78"/>
  <c r="R223" i="78"/>
  <c r="Q223" i="78"/>
  <c r="R222" i="78"/>
  <c r="Q222" i="78"/>
  <c r="R221" i="78"/>
  <c r="Q221" i="78"/>
  <c r="R220" i="78"/>
  <c r="Q220" i="78"/>
  <c r="R219" i="78"/>
  <c r="Q219" i="78"/>
  <c r="R218" i="78"/>
  <c r="Q218" i="78"/>
  <c r="R217" i="78"/>
  <c r="Q217" i="78"/>
  <c r="R216" i="78"/>
  <c r="Q216" i="78"/>
  <c r="R215" i="78"/>
  <c r="Q215" i="78"/>
  <c r="R214" i="78"/>
  <c r="Q214" i="78"/>
  <c r="R213" i="78"/>
  <c r="Q213" i="78"/>
  <c r="R212" i="78"/>
  <c r="Q212" i="78"/>
  <c r="R211" i="78"/>
  <c r="Q211" i="78"/>
  <c r="R210" i="78"/>
  <c r="Q210" i="78"/>
  <c r="R209" i="78"/>
  <c r="Q209" i="78"/>
  <c r="R208" i="78"/>
  <c r="Q208" i="78"/>
  <c r="R207" i="78"/>
  <c r="Q207" i="78"/>
  <c r="R206" i="78"/>
  <c r="Q206" i="78"/>
  <c r="R205" i="78"/>
  <c r="Q205" i="78"/>
  <c r="R204" i="78"/>
  <c r="Q204" i="78"/>
  <c r="R203" i="78"/>
  <c r="Q203" i="78"/>
  <c r="R202" i="78"/>
  <c r="Q202" i="78"/>
  <c r="R201" i="78"/>
  <c r="Q201" i="78"/>
  <c r="R200" i="78"/>
  <c r="Q200" i="78"/>
  <c r="R199" i="78"/>
  <c r="Q199" i="78"/>
  <c r="R198" i="78"/>
  <c r="Q198" i="78"/>
  <c r="R197" i="78"/>
  <c r="Q197" i="78"/>
  <c r="R196" i="78"/>
  <c r="Q196" i="78"/>
  <c r="R195" i="78"/>
  <c r="Q195" i="78"/>
  <c r="R194" i="78"/>
  <c r="Q194" i="78"/>
  <c r="R193" i="78"/>
  <c r="Q193" i="78"/>
  <c r="R192" i="78"/>
  <c r="Q192" i="78"/>
  <c r="R191" i="78"/>
  <c r="Q191" i="78"/>
  <c r="R190" i="78"/>
  <c r="Q190" i="78"/>
  <c r="R189" i="78"/>
  <c r="Q189" i="78"/>
  <c r="R188" i="78"/>
  <c r="Q188" i="78"/>
  <c r="R187" i="78"/>
  <c r="Q187" i="78"/>
  <c r="R186" i="78"/>
  <c r="Q186" i="78"/>
  <c r="R185" i="78"/>
  <c r="Q185" i="78"/>
  <c r="R184" i="78"/>
  <c r="Q184" i="78"/>
  <c r="R183" i="78"/>
  <c r="Q183" i="78"/>
  <c r="R182" i="78"/>
  <c r="Q182" i="78"/>
  <c r="R181" i="78"/>
  <c r="Q181" i="78"/>
  <c r="R180" i="78"/>
  <c r="Q180" i="78"/>
  <c r="R179" i="78"/>
  <c r="Q179" i="78"/>
  <c r="R178" i="78"/>
  <c r="Q178" i="78"/>
  <c r="R177" i="78"/>
  <c r="Q177" i="78"/>
  <c r="R176" i="78"/>
  <c r="Q176" i="78"/>
  <c r="R175" i="78"/>
  <c r="Q175" i="78"/>
  <c r="R174" i="78"/>
  <c r="Q174" i="78"/>
  <c r="R173" i="78"/>
  <c r="Q173" i="78"/>
  <c r="R172" i="78"/>
  <c r="Q172" i="78"/>
  <c r="R171" i="78"/>
  <c r="Q171" i="78"/>
  <c r="R170" i="78"/>
  <c r="Q170" i="78"/>
  <c r="R169" i="78"/>
  <c r="Q169" i="78"/>
  <c r="R168" i="78"/>
  <c r="Q168" i="78"/>
  <c r="R167" i="78"/>
  <c r="Q167" i="78"/>
  <c r="R166" i="78"/>
  <c r="Q166" i="78"/>
  <c r="R165" i="78"/>
  <c r="Q165" i="78"/>
  <c r="R164" i="78"/>
  <c r="Q164" i="78"/>
  <c r="R163" i="78"/>
  <c r="Q163" i="78"/>
  <c r="R162" i="78"/>
  <c r="Q162" i="78"/>
  <c r="R161" i="78"/>
  <c r="Q161" i="78"/>
  <c r="R160" i="78"/>
  <c r="Q160" i="78"/>
  <c r="R159" i="78"/>
  <c r="Q159" i="78"/>
  <c r="R158" i="78"/>
  <c r="Q158" i="78"/>
  <c r="R157" i="78"/>
  <c r="Q157" i="78"/>
  <c r="R156" i="78"/>
  <c r="Q156" i="78"/>
  <c r="R155" i="78"/>
  <c r="Q155" i="78"/>
  <c r="R154" i="78"/>
  <c r="Q154" i="78"/>
  <c r="R153" i="78"/>
  <c r="Q153" i="78"/>
  <c r="R152" i="78"/>
  <c r="Q152" i="78"/>
  <c r="R151" i="78"/>
  <c r="Q151" i="78"/>
  <c r="R150" i="78"/>
  <c r="Q150" i="78"/>
  <c r="R149" i="78"/>
  <c r="Q149" i="78"/>
  <c r="R148" i="78"/>
  <c r="Q148" i="78"/>
  <c r="R147" i="78"/>
  <c r="Q147" i="78"/>
  <c r="R146" i="78"/>
  <c r="Q146" i="78"/>
  <c r="R145" i="78"/>
  <c r="Q145" i="78"/>
  <c r="R144" i="78"/>
  <c r="Q144" i="78"/>
  <c r="R143" i="78"/>
  <c r="Q143" i="78"/>
  <c r="R142" i="78"/>
  <c r="Q142" i="78"/>
  <c r="R141" i="78"/>
  <c r="Q141" i="78"/>
  <c r="R140" i="78"/>
  <c r="Q140" i="78"/>
  <c r="R139" i="78"/>
  <c r="Q139" i="78"/>
  <c r="R138" i="78"/>
  <c r="Q138" i="78"/>
  <c r="R137" i="78"/>
  <c r="Q137" i="78"/>
  <c r="R136" i="78"/>
  <c r="Q136" i="78"/>
  <c r="R135" i="78"/>
  <c r="Q135" i="78"/>
  <c r="R134" i="78"/>
  <c r="Q134" i="78"/>
  <c r="R133" i="78"/>
  <c r="Q133" i="78"/>
  <c r="R132" i="78"/>
  <c r="Q132" i="78"/>
  <c r="R131" i="78"/>
  <c r="Q131" i="78"/>
  <c r="R130" i="78"/>
  <c r="Q130" i="78"/>
  <c r="R129" i="78"/>
  <c r="Q129" i="78"/>
  <c r="R128" i="78"/>
  <c r="Q128" i="78"/>
  <c r="R127" i="78"/>
  <c r="Q127" i="78"/>
  <c r="R126" i="78"/>
  <c r="Q126" i="78"/>
  <c r="R125" i="78"/>
  <c r="Q125" i="78"/>
  <c r="R124" i="78"/>
  <c r="Q124" i="78"/>
  <c r="R123" i="78"/>
  <c r="Q123" i="78"/>
  <c r="R122" i="78"/>
  <c r="Q122" i="78"/>
  <c r="R121" i="78"/>
  <c r="Q121" i="78"/>
  <c r="R120" i="78"/>
  <c r="Q120" i="78"/>
  <c r="R119" i="78"/>
  <c r="Q119" i="78"/>
  <c r="R118" i="78"/>
  <c r="Q118" i="78"/>
  <c r="R117" i="78"/>
  <c r="Q117" i="78"/>
  <c r="R116" i="78"/>
  <c r="Q116" i="78"/>
  <c r="R115" i="78"/>
  <c r="Q115" i="78"/>
  <c r="R114" i="78"/>
  <c r="Q114" i="78"/>
  <c r="R113" i="78"/>
  <c r="Q113" i="78"/>
  <c r="R112" i="78"/>
  <c r="Q112" i="78"/>
  <c r="R111" i="78"/>
  <c r="Q111" i="78"/>
  <c r="R110" i="78"/>
  <c r="Q110" i="78"/>
  <c r="R109" i="78"/>
  <c r="Q109" i="78"/>
  <c r="R108" i="78"/>
  <c r="Q108" i="78"/>
  <c r="R107" i="78"/>
  <c r="Q107" i="78"/>
  <c r="R106" i="78"/>
  <c r="Q106" i="78"/>
  <c r="R105" i="78"/>
  <c r="Q105" i="78"/>
  <c r="R104" i="78"/>
  <c r="Q104" i="78"/>
  <c r="R103" i="78"/>
  <c r="Q103" i="78"/>
  <c r="R102" i="78"/>
  <c r="Q102" i="78"/>
  <c r="R101" i="78"/>
  <c r="Q101" i="78"/>
  <c r="R100" i="78"/>
  <c r="Q100" i="78"/>
  <c r="R99" i="78"/>
  <c r="Q99" i="78"/>
  <c r="R98" i="78"/>
  <c r="Q98" i="78"/>
  <c r="R97" i="78"/>
  <c r="Q97" i="78"/>
  <c r="R96" i="78"/>
  <c r="Q96" i="78"/>
  <c r="R95" i="78"/>
  <c r="Q95" i="78"/>
  <c r="R94" i="78"/>
  <c r="Q94" i="78"/>
  <c r="R93" i="78"/>
  <c r="Q93" i="78"/>
  <c r="R92" i="78"/>
  <c r="Q92" i="78"/>
  <c r="R91" i="78"/>
  <c r="Q91" i="78"/>
  <c r="R90" i="78"/>
  <c r="Q90" i="78"/>
  <c r="R89" i="78"/>
  <c r="Q89" i="78"/>
  <c r="R88" i="78"/>
  <c r="Q88" i="78"/>
  <c r="R87" i="78"/>
  <c r="Q87" i="78"/>
  <c r="R86" i="78"/>
  <c r="Q86" i="78"/>
  <c r="R85" i="78"/>
  <c r="Q85" i="78"/>
  <c r="R84" i="78"/>
  <c r="Q84" i="78"/>
  <c r="R83" i="78"/>
  <c r="Q83" i="78"/>
  <c r="R82" i="78"/>
  <c r="Q82" i="78"/>
  <c r="R81" i="78"/>
  <c r="Q81" i="78"/>
  <c r="R80" i="78"/>
  <c r="Q80" i="78"/>
  <c r="R79" i="78"/>
  <c r="Q79" i="78"/>
  <c r="R78" i="78"/>
  <c r="Q78" i="78"/>
  <c r="R77" i="78"/>
  <c r="Q77" i="78"/>
  <c r="R76" i="78"/>
  <c r="Q76" i="78"/>
  <c r="R75" i="78"/>
  <c r="Q75" i="78"/>
  <c r="R74" i="78"/>
  <c r="Q74" i="78"/>
  <c r="R73" i="78"/>
  <c r="Q73" i="78"/>
  <c r="R72" i="78"/>
  <c r="Q72" i="78"/>
  <c r="R71" i="78"/>
  <c r="Q71" i="78"/>
  <c r="R70" i="78"/>
  <c r="Q70" i="78"/>
  <c r="R69" i="78"/>
  <c r="Q69" i="78"/>
  <c r="R68" i="78"/>
  <c r="Q68" i="78"/>
  <c r="R67" i="78"/>
  <c r="Q67" i="78"/>
  <c r="R66" i="78"/>
  <c r="Q66" i="78"/>
  <c r="R65" i="78"/>
  <c r="Q65" i="78"/>
  <c r="R64" i="78"/>
  <c r="Q64" i="78"/>
  <c r="R63" i="78"/>
  <c r="Q63" i="78"/>
  <c r="R62" i="78"/>
  <c r="Q62" i="78"/>
  <c r="R61" i="78"/>
  <c r="Q61" i="78"/>
  <c r="R60" i="78"/>
  <c r="Q60" i="78"/>
  <c r="R59" i="78"/>
  <c r="Q59" i="78"/>
  <c r="R58" i="78"/>
  <c r="Q58" i="78"/>
  <c r="R57" i="78"/>
  <c r="Q57" i="78"/>
  <c r="R56" i="78"/>
  <c r="Q56" i="78"/>
  <c r="R55" i="78"/>
  <c r="Q55" i="78"/>
  <c r="R54" i="78"/>
  <c r="Q54" i="78"/>
  <c r="R53" i="78"/>
  <c r="Q53" i="78"/>
  <c r="R52" i="78"/>
  <c r="Q52" i="78"/>
  <c r="R51" i="78"/>
  <c r="Q51" i="78"/>
  <c r="R50" i="78"/>
  <c r="Q50" i="78"/>
  <c r="R49" i="78"/>
  <c r="Q49" i="78"/>
  <c r="R48" i="78"/>
  <c r="Q48" i="78"/>
  <c r="R47" i="78"/>
  <c r="Q47" i="78"/>
  <c r="R46" i="78"/>
  <c r="Q46" i="78"/>
  <c r="R45" i="78"/>
  <c r="Q45" i="78"/>
  <c r="R44" i="78"/>
  <c r="Q44" i="78"/>
  <c r="R43" i="78"/>
  <c r="Q43" i="78"/>
  <c r="R42" i="78"/>
  <c r="Q42" i="78"/>
  <c r="R41" i="78"/>
  <c r="Q41" i="78"/>
  <c r="R39" i="78"/>
  <c r="Q39" i="78"/>
  <c r="R38" i="78"/>
  <c r="Q38" i="78"/>
  <c r="R37" i="78"/>
  <c r="Q37" i="78"/>
  <c r="R36" i="78"/>
  <c r="Q36" i="78"/>
  <c r="R35" i="78"/>
  <c r="Q35" i="78"/>
  <c r="R34" i="78"/>
  <c r="Q34" i="78"/>
  <c r="R33" i="78"/>
  <c r="Q33" i="78"/>
  <c r="R32" i="78"/>
  <c r="Q32" i="78"/>
  <c r="R31" i="78"/>
  <c r="Q31" i="78"/>
  <c r="R30" i="78"/>
  <c r="Q30" i="78"/>
  <c r="R29" i="78"/>
  <c r="Q29" i="78"/>
  <c r="R28" i="78"/>
  <c r="Q28" i="78"/>
  <c r="R27" i="78"/>
  <c r="Q27" i="78"/>
  <c r="R26" i="78"/>
  <c r="Q26" i="78"/>
  <c r="R25" i="78"/>
  <c r="Q25" i="78"/>
  <c r="R24" i="78"/>
  <c r="Q24" i="78"/>
  <c r="R23" i="78"/>
  <c r="Q23" i="78"/>
  <c r="R22" i="78"/>
  <c r="Q22" i="78"/>
  <c r="R21" i="78"/>
  <c r="Q21" i="78"/>
  <c r="R20" i="78"/>
  <c r="Q20" i="78"/>
  <c r="R19" i="78"/>
  <c r="Q19" i="78"/>
  <c r="R18" i="78"/>
  <c r="Q18" i="78"/>
  <c r="R17" i="78"/>
  <c r="Q17" i="78"/>
  <c r="R16" i="78"/>
  <c r="Q16" i="78"/>
  <c r="R15" i="78"/>
  <c r="Q15" i="78"/>
  <c r="R14" i="78"/>
  <c r="Q14" i="78"/>
  <c r="R13" i="78"/>
  <c r="Q13" i="78"/>
  <c r="R12" i="78"/>
  <c r="Q12" i="78"/>
  <c r="R11" i="78"/>
  <c r="Q11" i="78"/>
  <c r="R10" i="78"/>
  <c r="Q10" i="78"/>
  <c r="K397" i="76"/>
  <c r="J397" i="76"/>
  <c r="K396" i="76"/>
  <c r="J396" i="76"/>
  <c r="K394" i="76"/>
  <c r="J394" i="76"/>
  <c r="K393" i="76"/>
  <c r="J393" i="76"/>
  <c r="K392" i="76"/>
  <c r="J392" i="76"/>
  <c r="K391" i="76"/>
  <c r="J391" i="76"/>
  <c r="K390" i="76"/>
  <c r="J390" i="76"/>
  <c r="K389" i="76"/>
  <c r="J389" i="76"/>
  <c r="K388" i="76"/>
  <c r="J388" i="76"/>
  <c r="K387" i="76"/>
  <c r="J387" i="76"/>
  <c r="K386" i="76"/>
  <c r="J386" i="76"/>
  <c r="K385" i="76"/>
  <c r="J385" i="76"/>
  <c r="K384" i="76"/>
  <c r="J384" i="76"/>
  <c r="K382" i="76"/>
  <c r="J382" i="76"/>
  <c r="K381" i="76"/>
  <c r="J381" i="76"/>
  <c r="K380" i="76"/>
  <c r="J380" i="76"/>
  <c r="K379" i="76"/>
  <c r="J379" i="76"/>
  <c r="K377" i="76"/>
  <c r="J377" i="76"/>
  <c r="K376" i="76"/>
  <c r="J376" i="76"/>
  <c r="K375" i="76"/>
  <c r="J375" i="76"/>
  <c r="K374" i="76"/>
  <c r="J374" i="76"/>
  <c r="K373" i="76"/>
  <c r="J373" i="76"/>
  <c r="K372" i="76"/>
  <c r="J372" i="76"/>
  <c r="K371" i="76"/>
  <c r="J371" i="76"/>
  <c r="K370" i="76"/>
  <c r="J370" i="76"/>
  <c r="K369" i="76"/>
  <c r="J369" i="76"/>
  <c r="K368" i="76"/>
  <c r="J368" i="76"/>
  <c r="K367" i="76"/>
  <c r="J367" i="76"/>
  <c r="K366" i="76"/>
  <c r="J366" i="76"/>
  <c r="K365" i="76"/>
  <c r="J365" i="76"/>
  <c r="K364" i="76"/>
  <c r="J364" i="76"/>
  <c r="K363" i="76"/>
  <c r="J363" i="76"/>
  <c r="K362" i="76"/>
  <c r="J362" i="76"/>
  <c r="K361" i="76"/>
  <c r="J361" i="76"/>
  <c r="K360" i="76"/>
  <c r="J360" i="76"/>
  <c r="K359" i="76"/>
  <c r="J359" i="76"/>
  <c r="K358" i="76"/>
  <c r="J358" i="76"/>
  <c r="K357" i="76"/>
  <c r="J357" i="76"/>
  <c r="K356" i="76"/>
  <c r="J356" i="76"/>
  <c r="K355" i="76"/>
  <c r="J355" i="76"/>
  <c r="K354" i="76"/>
  <c r="J354" i="76"/>
  <c r="K353" i="76"/>
  <c r="J353" i="76"/>
  <c r="K352" i="76"/>
  <c r="J352" i="76"/>
  <c r="K351" i="76"/>
  <c r="J351" i="76"/>
  <c r="K350" i="76"/>
  <c r="J350" i="76"/>
  <c r="K349" i="76"/>
  <c r="J349" i="76"/>
  <c r="K348" i="76"/>
  <c r="J348" i="76"/>
  <c r="K347" i="76"/>
  <c r="J347" i="76"/>
  <c r="K346" i="76"/>
  <c r="J346" i="76"/>
  <c r="K345" i="76"/>
  <c r="J345" i="76"/>
  <c r="K344" i="76"/>
  <c r="J344" i="76"/>
  <c r="K343" i="76"/>
  <c r="J343" i="76"/>
  <c r="K342" i="76"/>
  <c r="J342" i="76"/>
  <c r="K341" i="76"/>
  <c r="J341" i="76"/>
  <c r="K340" i="76"/>
  <c r="J340" i="76"/>
  <c r="K339" i="76"/>
  <c r="J339" i="76"/>
  <c r="K338" i="76"/>
  <c r="J338" i="76"/>
  <c r="K337" i="76"/>
  <c r="J337" i="76"/>
  <c r="K336" i="76"/>
  <c r="J336" i="76"/>
  <c r="K335" i="76"/>
  <c r="J335" i="76"/>
  <c r="K334" i="76"/>
  <c r="J334" i="76"/>
  <c r="K333" i="76"/>
  <c r="J333" i="76"/>
  <c r="K332" i="76"/>
  <c r="J332" i="76"/>
  <c r="K331" i="76"/>
  <c r="J331" i="76"/>
  <c r="K330" i="76"/>
  <c r="J330" i="76"/>
  <c r="K329" i="76"/>
  <c r="J329" i="76"/>
  <c r="K328" i="76"/>
  <c r="J328" i="76"/>
  <c r="K327" i="76"/>
  <c r="J327" i="76"/>
  <c r="K326" i="76"/>
  <c r="J326" i="76"/>
  <c r="K325" i="76"/>
  <c r="J325" i="76"/>
  <c r="K324" i="76"/>
  <c r="J324" i="76"/>
  <c r="K323" i="76"/>
  <c r="J323" i="76"/>
  <c r="K322" i="76"/>
  <c r="J322" i="76"/>
  <c r="K321" i="76"/>
  <c r="J321" i="76"/>
  <c r="K320" i="76"/>
  <c r="J320" i="76"/>
  <c r="K319" i="76"/>
  <c r="J319" i="76"/>
  <c r="K318" i="76"/>
  <c r="J318" i="76"/>
  <c r="K317" i="76"/>
  <c r="J317" i="76"/>
  <c r="K316" i="76"/>
  <c r="J316" i="76"/>
  <c r="K315" i="76"/>
  <c r="J315" i="76"/>
  <c r="K314" i="76"/>
  <c r="J314" i="76"/>
  <c r="K313" i="76"/>
  <c r="J313" i="76"/>
  <c r="K312" i="76"/>
  <c r="J312" i="76"/>
  <c r="K311" i="76"/>
  <c r="J311" i="76"/>
  <c r="K310" i="76"/>
  <c r="J310" i="76"/>
  <c r="K309" i="76"/>
  <c r="J309" i="76"/>
  <c r="K308" i="76"/>
  <c r="J308" i="76"/>
  <c r="K307" i="76"/>
  <c r="J307" i="76"/>
  <c r="K306" i="76"/>
  <c r="J306" i="76"/>
  <c r="K305" i="76"/>
  <c r="J305" i="76"/>
  <c r="K304" i="76"/>
  <c r="J304" i="76"/>
  <c r="K303" i="76"/>
  <c r="J303" i="76"/>
  <c r="K302" i="76"/>
  <c r="J302" i="76"/>
  <c r="K301" i="76"/>
  <c r="J301" i="76"/>
  <c r="K300" i="76"/>
  <c r="J300" i="76"/>
  <c r="K299" i="76"/>
  <c r="J299" i="76"/>
  <c r="K298" i="76"/>
  <c r="J298" i="76"/>
  <c r="K297" i="76"/>
  <c r="J297" i="76"/>
  <c r="K296" i="76"/>
  <c r="J296" i="76"/>
  <c r="K295" i="76"/>
  <c r="J295" i="76"/>
  <c r="K294" i="76"/>
  <c r="J294" i="76"/>
  <c r="K292" i="76"/>
  <c r="J292" i="76"/>
  <c r="K291" i="76"/>
  <c r="J291" i="76"/>
  <c r="K290" i="76"/>
  <c r="J290" i="76"/>
  <c r="K289" i="76"/>
  <c r="J289" i="76"/>
  <c r="K288" i="76"/>
  <c r="J288" i="76"/>
  <c r="K287" i="76"/>
  <c r="J287" i="76"/>
  <c r="K286" i="76"/>
  <c r="J286" i="76"/>
  <c r="K285" i="76"/>
  <c r="J285" i="76"/>
  <c r="K284" i="76"/>
  <c r="J284" i="76"/>
  <c r="K283" i="76"/>
  <c r="J283" i="76"/>
  <c r="K282" i="76"/>
  <c r="J282" i="76"/>
  <c r="K281" i="76"/>
  <c r="J281" i="76"/>
  <c r="K280" i="76"/>
  <c r="J280" i="76"/>
  <c r="K279" i="76"/>
  <c r="J279" i="76"/>
  <c r="K278" i="76"/>
  <c r="J278" i="76"/>
  <c r="K277" i="76"/>
  <c r="J277" i="76"/>
  <c r="K276" i="76"/>
  <c r="J276" i="76"/>
  <c r="K275" i="76"/>
  <c r="J275" i="76"/>
  <c r="K274" i="76"/>
  <c r="J274" i="76"/>
  <c r="K273" i="76"/>
  <c r="J273" i="76"/>
  <c r="K272" i="76"/>
  <c r="J272" i="76"/>
  <c r="K271" i="76"/>
  <c r="J271" i="76"/>
  <c r="K270" i="76"/>
  <c r="J270" i="76"/>
  <c r="K269" i="76"/>
  <c r="J269" i="76"/>
  <c r="K268" i="76"/>
  <c r="J268" i="76"/>
  <c r="K267" i="76"/>
  <c r="J267" i="76"/>
  <c r="K266" i="76"/>
  <c r="J266" i="76"/>
  <c r="K265" i="76"/>
  <c r="J265" i="76"/>
  <c r="K264" i="76"/>
  <c r="J264" i="76"/>
  <c r="K263" i="76"/>
  <c r="J263" i="76"/>
  <c r="K262" i="76"/>
  <c r="J262" i="76"/>
  <c r="K261" i="76"/>
  <c r="J261" i="76"/>
  <c r="K260" i="76"/>
  <c r="J260" i="76"/>
  <c r="K259" i="76"/>
  <c r="J259" i="76"/>
  <c r="K258" i="76"/>
  <c r="J258" i="76"/>
  <c r="K257" i="76"/>
  <c r="J257" i="76"/>
  <c r="K256" i="76"/>
  <c r="J256" i="76"/>
  <c r="K255" i="76"/>
  <c r="J255" i="76"/>
  <c r="K254" i="76"/>
  <c r="J254" i="76"/>
  <c r="K253" i="76"/>
  <c r="J253" i="76"/>
  <c r="K252" i="76"/>
  <c r="J252" i="76"/>
  <c r="K251" i="76"/>
  <c r="J251" i="76"/>
  <c r="K250" i="76"/>
  <c r="J250" i="76"/>
  <c r="K249" i="76"/>
  <c r="J249" i="76"/>
  <c r="K248" i="76"/>
  <c r="J248" i="76"/>
  <c r="K247" i="76"/>
  <c r="J247" i="76"/>
  <c r="K246" i="76"/>
  <c r="J246" i="76"/>
  <c r="K245" i="76"/>
  <c r="J245" i="76"/>
  <c r="K244" i="76"/>
  <c r="J244" i="76"/>
  <c r="K243" i="76"/>
  <c r="J243" i="76"/>
  <c r="K242" i="76"/>
  <c r="J242" i="76"/>
  <c r="K241" i="76"/>
  <c r="J241" i="76"/>
  <c r="K240" i="76"/>
  <c r="J240" i="76"/>
  <c r="K239" i="76"/>
  <c r="J239" i="76"/>
  <c r="K238" i="76"/>
  <c r="J238" i="76"/>
  <c r="K237" i="76"/>
  <c r="J237" i="76"/>
  <c r="K236" i="76"/>
  <c r="J236" i="76"/>
  <c r="K235" i="76"/>
  <c r="J235" i="76"/>
  <c r="K234" i="76"/>
  <c r="J234" i="76"/>
  <c r="K233" i="76"/>
  <c r="J233" i="76"/>
  <c r="K232" i="76"/>
  <c r="J232" i="76"/>
  <c r="K231" i="76"/>
  <c r="J231" i="76"/>
  <c r="K230" i="76"/>
  <c r="J230" i="76"/>
  <c r="K229" i="76"/>
  <c r="J229" i="76"/>
  <c r="K228" i="76"/>
  <c r="J228" i="76"/>
  <c r="K227" i="76"/>
  <c r="J227" i="76"/>
  <c r="K226" i="76"/>
  <c r="J226" i="76"/>
  <c r="K225" i="76"/>
  <c r="J225" i="76"/>
  <c r="K224" i="76"/>
  <c r="J224" i="76"/>
  <c r="K223" i="76"/>
  <c r="J223" i="76"/>
  <c r="K222" i="76"/>
  <c r="J222" i="76"/>
  <c r="K221" i="76"/>
  <c r="J221" i="76"/>
  <c r="K220" i="76"/>
  <c r="J220" i="76"/>
  <c r="K219" i="76"/>
  <c r="J219" i="76"/>
  <c r="K218" i="76"/>
  <c r="J218" i="76"/>
  <c r="K217" i="76"/>
  <c r="J217" i="76"/>
  <c r="K216" i="76"/>
  <c r="J216" i="76"/>
  <c r="K215" i="76"/>
  <c r="J215" i="76"/>
  <c r="K214" i="76"/>
  <c r="J214" i="76"/>
  <c r="K213" i="76"/>
  <c r="J213" i="76"/>
  <c r="K212" i="76"/>
  <c r="J212" i="76"/>
  <c r="K211" i="76"/>
  <c r="J211" i="76"/>
  <c r="K210" i="76"/>
  <c r="J210" i="76"/>
  <c r="K209" i="76"/>
  <c r="J209" i="76"/>
  <c r="K208" i="76"/>
  <c r="J208" i="76"/>
  <c r="K207" i="76"/>
  <c r="J207" i="76"/>
  <c r="K206" i="76"/>
  <c r="J206" i="76"/>
  <c r="K205" i="76"/>
  <c r="J205" i="76"/>
  <c r="K204" i="76"/>
  <c r="J204" i="76"/>
  <c r="K203" i="76"/>
  <c r="J203" i="76"/>
  <c r="K202" i="76"/>
  <c r="J202" i="76"/>
  <c r="K201" i="76"/>
  <c r="J201" i="76"/>
  <c r="K200" i="76"/>
  <c r="J200" i="76"/>
  <c r="K199" i="76"/>
  <c r="J199" i="76"/>
  <c r="K198" i="76"/>
  <c r="J198" i="76"/>
  <c r="K197" i="76"/>
  <c r="J197" i="76"/>
  <c r="K196" i="76"/>
  <c r="J196" i="76"/>
  <c r="K195" i="76"/>
  <c r="J195" i="76"/>
  <c r="K194" i="76"/>
  <c r="J194" i="76"/>
  <c r="K193" i="76"/>
  <c r="J193" i="76"/>
  <c r="K192" i="76"/>
  <c r="J192" i="76"/>
  <c r="K191" i="76"/>
  <c r="J191" i="76"/>
  <c r="K190" i="76"/>
  <c r="J190" i="76"/>
  <c r="K189" i="76"/>
  <c r="J189" i="76"/>
  <c r="K188" i="76"/>
  <c r="J188" i="76"/>
  <c r="K187" i="76"/>
  <c r="J187" i="76"/>
  <c r="K186" i="76"/>
  <c r="J186" i="76"/>
  <c r="K185" i="76"/>
  <c r="J185" i="76"/>
  <c r="K184" i="76"/>
  <c r="J184" i="76"/>
  <c r="K183" i="76"/>
  <c r="J183" i="76"/>
  <c r="K182" i="76"/>
  <c r="J182" i="76"/>
  <c r="K181" i="76"/>
  <c r="J181" i="76"/>
  <c r="K180" i="76"/>
  <c r="J180" i="76"/>
  <c r="K179" i="76"/>
  <c r="J179" i="76"/>
  <c r="K178" i="76"/>
  <c r="J178" i="76"/>
  <c r="K177" i="76"/>
  <c r="J177" i="76"/>
  <c r="K176" i="76"/>
  <c r="J176" i="76"/>
  <c r="K175" i="76"/>
  <c r="J175" i="76"/>
  <c r="K174" i="76"/>
  <c r="J174" i="76"/>
  <c r="K173" i="76"/>
  <c r="J173" i="76"/>
  <c r="K172" i="76"/>
  <c r="J172" i="76"/>
  <c r="K171" i="76"/>
  <c r="J171" i="76"/>
  <c r="K170" i="76"/>
  <c r="J170" i="76"/>
  <c r="K169" i="76"/>
  <c r="J169" i="76"/>
  <c r="K168" i="76"/>
  <c r="J168" i="76"/>
  <c r="K167" i="76"/>
  <c r="J167" i="76"/>
  <c r="K166" i="76"/>
  <c r="J166" i="76"/>
  <c r="K165" i="76"/>
  <c r="J165" i="76"/>
  <c r="K164" i="76"/>
  <c r="J164" i="76"/>
  <c r="K163" i="76"/>
  <c r="J163" i="76"/>
  <c r="K162" i="76"/>
  <c r="J162" i="76"/>
  <c r="K161" i="76"/>
  <c r="J161" i="76"/>
  <c r="K160" i="76"/>
  <c r="J160" i="76"/>
  <c r="K159" i="76"/>
  <c r="J159" i="76"/>
  <c r="K158" i="76"/>
  <c r="J158" i="76"/>
  <c r="K157" i="76"/>
  <c r="J157" i="76"/>
  <c r="K156" i="76"/>
  <c r="J156" i="76"/>
  <c r="K155" i="76"/>
  <c r="J155" i="76"/>
  <c r="K154" i="76"/>
  <c r="J154" i="76"/>
  <c r="K153" i="76"/>
  <c r="J153" i="76"/>
  <c r="K152" i="76"/>
  <c r="J152" i="76"/>
  <c r="K151" i="76"/>
  <c r="J151" i="76"/>
  <c r="K150" i="76"/>
  <c r="J150" i="76"/>
  <c r="K149" i="76"/>
  <c r="J149" i="76"/>
  <c r="K148" i="76"/>
  <c r="J148" i="76"/>
  <c r="K147" i="76"/>
  <c r="J147" i="76"/>
  <c r="K146" i="76"/>
  <c r="J146" i="76"/>
  <c r="K145" i="76"/>
  <c r="J145" i="76"/>
  <c r="K144" i="76"/>
  <c r="J144" i="76"/>
  <c r="K143" i="76"/>
  <c r="J143" i="76"/>
  <c r="K142" i="76"/>
  <c r="J142" i="76"/>
  <c r="K141" i="76"/>
  <c r="J141" i="76"/>
  <c r="K140" i="76"/>
  <c r="J140" i="76"/>
  <c r="K139" i="76"/>
  <c r="J139" i="76"/>
  <c r="K138" i="76"/>
  <c r="J138" i="76"/>
  <c r="K137" i="76"/>
  <c r="J137" i="76"/>
  <c r="K136" i="76"/>
  <c r="J136" i="76"/>
  <c r="K135" i="76"/>
  <c r="J135" i="76"/>
  <c r="K134" i="76"/>
  <c r="J134" i="76"/>
  <c r="K133" i="76"/>
  <c r="J133" i="76"/>
  <c r="K132" i="76"/>
  <c r="J132" i="76"/>
  <c r="K131" i="76"/>
  <c r="J131" i="76"/>
  <c r="K130" i="76"/>
  <c r="J130" i="76"/>
  <c r="K129" i="76"/>
  <c r="J129" i="76"/>
  <c r="K128" i="76"/>
  <c r="J128" i="76"/>
  <c r="K127" i="76"/>
  <c r="J127" i="76"/>
  <c r="K126" i="76"/>
  <c r="J126" i="76"/>
  <c r="K125" i="76"/>
  <c r="J125" i="76"/>
  <c r="K124" i="76"/>
  <c r="J124" i="76"/>
  <c r="K123" i="76"/>
  <c r="J123" i="76"/>
  <c r="K122" i="76"/>
  <c r="J122" i="76"/>
  <c r="K121" i="76"/>
  <c r="J121" i="76"/>
  <c r="K120" i="76"/>
  <c r="J120" i="76"/>
  <c r="K119" i="76"/>
  <c r="J119" i="76"/>
  <c r="K118" i="76"/>
  <c r="J118" i="76"/>
  <c r="K117" i="76"/>
  <c r="J117" i="76"/>
  <c r="K116" i="76"/>
  <c r="J116" i="76"/>
  <c r="K115" i="76"/>
  <c r="J115" i="76"/>
  <c r="K114" i="76"/>
  <c r="J114" i="76"/>
  <c r="K113" i="76"/>
  <c r="J113" i="76"/>
  <c r="K112" i="76"/>
  <c r="J112" i="76"/>
  <c r="K111" i="76"/>
  <c r="J111" i="76"/>
  <c r="K110" i="76"/>
  <c r="J110" i="76"/>
  <c r="K109" i="76"/>
  <c r="J109" i="76"/>
  <c r="K108" i="76"/>
  <c r="J108" i="76"/>
  <c r="K107" i="76"/>
  <c r="J107" i="76"/>
  <c r="K106" i="76"/>
  <c r="J106" i="76"/>
  <c r="K105" i="76"/>
  <c r="J105" i="76"/>
  <c r="K104" i="76"/>
  <c r="J104" i="76"/>
  <c r="K103" i="76"/>
  <c r="J103" i="76"/>
  <c r="K102" i="76"/>
  <c r="J102" i="76"/>
  <c r="K101" i="76"/>
  <c r="J101" i="76"/>
  <c r="K100" i="76"/>
  <c r="J100" i="76"/>
  <c r="K99" i="76"/>
  <c r="J99" i="76"/>
  <c r="K98" i="76"/>
  <c r="J98" i="76"/>
  <c r="K97" i="76"/>
  <c r="J97" i="76"/>
  <c r="K96" i="76"/>
  <c r="J96" i="76"/>
  <c r="K95" i="76"/>
  <c r="J95" i="76"/>
  <c r="K94" i="76"/>
  <c r="J94" i="76"/>
  <c r="K93" i="76"/>
  <c r="J93" i="76"/>
  <c r="K92" i="76"/>
  <c r="J92" i="76"/>
  <c r="K91" i="76"/>
  <c r="J91" i="76"/>
  <c r="K90" i="76"/>
  <c r="J90" i="76"/>
  <c r="K89" i="76"/>
  <c r="J89" i="76"/>
  <c r="K88" i="76"/>
  <c r="J88" i="76"/>
  <c r="K87" i="76"/>
  <c r="J87" i="76"/>
  <c r="K86" i="76"/>
  <c r="J86" i="76"/>
  <c r="K85" i="76"/>
  <c r="J85" i="76"/>
  <c r="K84" i="76"/>
  <c r="J84" i="76"/>
  <c r="K83" i="76"/>
  <c r="J83" i="76"/>
  <c r="K82" i="76"/>
  <c r="J82" i="76"/>
  <c r="K81" i="76"/>
  <c r="J81" i="76"/>
  <c r="K80" i="76"/>
  <c r="J80" i="76"/>
  <c r="K79" i="76"/>
  <c r="J79" i="76"/>
  <c r="K78" i="76"/>
  <c r="J78" i="76"/>
  <c r="K77" i="76"/>
  <c r="J77" i="76"/>
  <c r="K76" i="76"/>
  <c r="J76" i="76"/>
  <c r="K75" i="76"/>
  <c r="J75" i="76"/>
  <c r="K74" i="76"/>
  <c r="J74" i="76"/>
  <c r="K73" i="76"/>
  <c r="J73" i="76"/>
  <c r="K72" i="76"/>
  <c r="J72" i="76"/>
  <c r="K71" i="76"/>
  <c r="J71" i="76"/>
  <c r="K70" i="76"/>
  <c r="J70" i="76"/>
  <c r="K69" i="76"/>
  <c r="J69" i="76"/>
  <c r="K68" i="76"/>
  <c r="J68" i="76"/>
  <c r="K67" i="76"/>
  <c r="J67" i="76"/>
  <c r="K66" i="76"/>
  <c r="J66" i="76"/>
  <c r="K65" i="76"/>
  <c r="J65" i="76"/>
  <c r="K64" i="76"/>
  <c r="J64" i="76"/>
  <c r="K63" i="76"/>
  <c r="J63" i="76"/>
  <c r="K62" i="76"/>
  <c r="J62" i="76"/>
  <c r="K61" i="76"/>
  <c r="J61" i="76"/>
  <c r="K60" i="76"/>
  <c r="J60" i="76"/>
  <c r="K59" i="76"/>
  <c r="J59" i="76"/>
  <c r="K58" i="76"/>
  <c r="J58" i="76"/>
  <c r="K57" i="76"/>
  <c r="J57" i="76"/>
  <c r="K56" i="76"/>
  <c r="J56" i="76"/>
  <c r="K55" i="76"/>
  <c r="J55" i="76"/>
  <c r="K54" i="76"/>
  <c r="J54" i="76"/>
  <c r="K53" i="76"/>
  <c r="J53" i="76"/>
  <c r="K52" i="76"/>
  <c r="J52" i="76"/>
  <c r="K51" i="76"/>
  <c r="J51" i="76"/>
  <c r="K50" i="76"/>
  <c r="J50" i="76"/>
  <c r="K49" i="76"/>
  <c r="J49" i="76"/>
  <c r="K48" i="76"/>
  <c r="J48" i="76"/>
  <c r="K47" i="76"/>
  <c r="J47" i="76"/>
  <c r="K46" i="76"/>
  <c r="J46" i="76"/>
  <c r="K45" i="76"/>
  <c r="J45" i="76"/>
  <c r="K44" i="76"/>
  <c r="J44" i="76"/>
  <c r="K43" i="76"/>
  <c r="J43" i="76"/>
  <c r="K42" i="76"/>
  <c r="J42" i="76"/>
  <c r="K41" i="76"/>
  <c r="J41" i="76"/>
  <c r="K40" i="76"/>
  <c r="J40" i="76"/>
  <c r="K39" i="76"/>
  <c r="J39" i="76"/>
  <c r="K38" i="76"/>
  <c r="J38" i="76"/>
  <c r="K37" i="76"/>
  <c r="J37" i="76"/>
  <c r="K36" i="76"/>
  <c r="J36" i="76"/>
  <c r="K35" i="76"/>
  <c r="J35" i="76"/>
  <c r="K34" i="76"/>
  <c r="J34" i="76"/>
  <c r="K33" i="76"/>
  <c r="J33" i="76"/>
  <c r="K32" i="76"/>
  <c r="J32" i="76"/>
  <c r="K31" i="76"/>
  <c r="J31" i="76"/>
  <c r="K30" i="76"/>
  <c r="J30" i="76"/>
  <c r="K29" i="76"/>
  <c r="J29" i="76"/>
  <c r="K28" i="76"/>
  <c r="J28" i="76"/>
  <c r="K27" i="76"/>
  <c r="J27" i="76"/>
  <c r="K26" i="76"/>
  <c r="J26" i="76"/>
  <c r="K25" i="76"/>
  <c r="J25" i="76"/>
  <c r="K24" i="76"/>
  <c r="J24" i="76"/>
  <c r="K22" i="76"/>
  <c r="J22" i="76"/>
  <c r="K21" i="76"/>
  <c r="J21" i="76"/>
  <c r="K20" i="76"/>
  <c r="J20" i="76"/>
  <c r="K19" i="76"/>
  <c r="J19" i="76"/>
  <c r="K18" i="76"/>
  <c r="J18" i="76"/>
  <c r="K17" i="76"/>
  <c r="J17" i="76"/>
  <c r="K16" i="76"/>
  <c r="J16" i="76"/>
  <c r="K15" i="76"/>
  <c r="J15" i="76"/>
  <c r="K14" i="76"/>
  <c r="J14" i="76"/>
  <c r="K13" i="76"/>
  <c r="J13" i="76"/>
  <c r="K12" i="76"/>
  <c r="J12" i="76"/>
  <c r="K11" i="76"/>
  <c r="J11" i="76"/>
  <c r="L19" i="75"/>
  <c r="K19" i="75"/>
  <c r="L18" i="75"/>
  <c r="K18" i="75"/>
  <c r="L17" i="75"/>
  <c r="K17" i="75"/>
  <c r="L16" i="75"/>
  <c r="K16" i="75"/>
  <c r="L15" i="75"/>
  <c r="K15" i="75"/>
  <c r="L14" i="75"/>
  <c r="K14" i="75"/>
  <c r="L13" i="75"/>
  <c r="K13" i="75"/>
  <c r="L12" i="75"/>
  <c r="K12" i="75"/>
  <c r="L11" i="75"/>
  <c r="K11" i="75"/>
  <c r="L16" i="74"/>
  <c r="K16" i="74"/>
  <c r="L15" i="74"/>
  <c r="K15" i="74"/>
  <c r="L14" i="74"/>
  <c r="K14" i="74"/>
  <c r="L13" i="74"/>
  <c r="K13" i="74"/>
  <c r="L12" i="74"/>
  <c r="K12" i="74"/>
  <c r="L11" i="74"/>
  <c r="K11" i="74"/>
  <c r="K267" i="73"/>
  <c r="J267" i="73"/>
  <c r="K266" i="73"/>
  <c r="J266" i="73"/>
  <c r="K265" i="73"/>
  <c r="J265" i="73"/>
  <c r="K264" i="73"/>
  <c r="J264" i="73"/>
  <c r="K263" i="73"/>
  <c r="J263" i="73"/>
  <c r="K262" i="73"/>
  <c r="J262" i="73"/>
  <c r="K261" i="73"/>
  <c r="J261" i="73"/>
  <c r="K260" i="73"/>
  <c r="J260" i="73"/>
  <c r="K259" i="73"/>
  <c r="J259" i="73"/>
  <c r="K258" i="73"/>
  <c r="J258" i="73"/>
  <c r="K257" i="73"/>
  <c r="J257" i="73"/>
  <c r="K256" i="73"/>
  <c r="J256" i="73"/>
  <c r="K255" i="73"/>
  <c r="J255" i="73"/>
  <c r="K254" i="73"/>
  <c r="J254" i="73"/>
  <c r="K253" i="73"/>
  <c r="J253" i="73"/>
  <c r="K252" i="73"/>
  <c r="J252" i="73"/>
  <c r="K251" i="73"/>
  <c r="J251" i="73"/>
  <c r="K250" i="73"/>
  <c r="J250" i="73"/>
  <c r="K249" i="73"/>
  <c r="J249" i="73"/>
  <c r="K248" i="73"/>
  <c r="J248" i="73"/>
  <c r="K247" i="73"/>
  <c r="J247" i="73"/>
  <c r="K246" i="73"/>
  <c r="J246" i="73"/>
  <c r="K245" i="73"/>
  <c r="J245" i="73"/>
  <c r="K244" i="73"/>
  <c r="J244" i="73"/>
  <c r="K242" i="73"/>
  <c r="J242" i="73"/>
  <c r="K241" i="73"/>
  <c r="J241" i="73"/>
  <c r="K240" i="73"/>
  <c r="J240" i="73"/>
  <c r="K239" i="73"/>
  <c r="J239" i="73"/>
  <c r="K238" i="73"/>
  <c r="J238" i="73"/>
  <c r="K237" i="73"/>
  <c r="J237" i="73"/>
  <c r="K236" i="73"/>
  <c r="J236" i="73"/>
  <c r="K235" i="73"/>
  <c r="J235" i="73"/>
  <c r="K234" i="73"/>
  <c r="J234" i="73"/>
  <c r="K233" i="73"/>
  <c r="J233" i="73"/>
  <c r="K232" i="73"/>
  <c r="J232" i="73"/>
  <c r="K231" i="73"/>
  <c r="J231" i="73"/>
  <c r="K230" i="73"/>
  <c r="J230" i="73"/>
  <c r="K229" i="73"/>
  <c r="J229" i="73"/>
  <c r="K228" i="73"/>
  <c r="J228" i="73"/>
  <c r="K227" i="73"/>
  <c r="J227" i="73"/>
  <c r="K226" i="73"/>
  <c r="J226" i="73"/>
  <c r="K225" i="73"/>
  <c r="J225" i="73"/>
  <c r="K224" i="73"/>
  <c r="J224" i="73"/>
  <c r="K223" i="73"/>
  <c r="J223" i="73"/>
  <c r="K222" i="73"/>
  <c r="J222" i="73"/>
  <c r="K221" i="73"/>
  <c r="J221" i="73"/>
  <c r="K220" i="73"/>
  <c r="J220" i="73"/>
  <c r="K219" i="73"/>
  <c r="J219" i="73"/>
  <c r="K218" i="73"/>
  <c r="J218" i="73"/>
  <c r="K217" i="73"/>
  <c r="J217" i="73"/>
  <c r="K216" i="73"/>
  <c r="J216" i="73"/>
  <c r="K215" i="73"/>
  <c r="J215" i="73"/>
  <c r="K214" i="73"/>
  <c r="J214" i="73"/>
  <c r="K213" i="73"/>
  <c r="J213" i="73"/>
  <c r="K212" i="73"/>
  <c r="J212" i="73"/>
  <c r="K211" i="73"/>
  <c r="J211" i="73"/>
  <c r="K210" i="73"/>
  <c r="J210" i="73"/>
  <c r="K209" i="73"/>
  <c r="J209" i="73"/>
  <c r="K208" i="73"/>
  <c r="J208" i="73"/>
  <c r="K207" i="73"/>
  <c r="J207" i="73"/>
  <c r="K206" i="73"/>
  <c r="J206" i="73"/>
  <c r="K205" i="73"/>
  <c r="J205" i="73"/>
  <c r="K204" i="73"/>
  <c r="J204" i="73"/>
  <c r="K203" i="73"/>
  <c r="J203" i="73"/>
  <c r="K202" i="73"/>
  <c r="J202" i="73"/>
  <c r="K201" i="73"/>
  <c r="J201" i="73"/>
  <c r="K200" i="73"/>
  <c r="J200" i="73"/>
  <c r="K199" i="73"/>
  <c r="J199" i="73"/>
  <c r="K198" i="73"/>
  <c r="J198" i="73"/>
  <c r="K197" i="73"/>
  <c r="J197" i="73"/>
  <c r="K196" i="73"/>
  <c r="J196" i="73"/>
  <c r="K195" i="73"/>
  <c r="J195" i="73"/>
  <c r="K194" i="73"/>
  <c r="J194" i="73"/>
  <c r="K193" i="73"/>
  <c r="J193" i="73"/>
  <c r="K192" i="73"/>
  <c r="J192" i="73"/>
  <c r="K191" i="73"/>
  <c r="J191" i="73"/>
  <c r="K190" i="73"/>
  <c r="J190" i="73"/>
  <c r="K189" i="73"/>
  <c r="J189" i="73"/>
  <c r="K188" i="73"/>
  <c r="J188" i="73"/>
  <c r="K187" i="73"/>
  <c r="J187" i="73"/>
  <c r="K186" i="73"/>
  <c r="J186" i="73"/>
  <c r="K185" i="73"/>
  <c r="J185" i="73"/>
  <c r="K184" i="73"/>
  <c r="J184" i="73"/>
  <c r="K183" i="73"/>
  <c r="J183" i="73"/>
  <c r="K182" i="73"/>
  <c r="J182" i="73"/>
  <c r="K181" i="73"/>
  <c r="J181" i="73"/>
  <c r="K180" i="73"/>
  <c r="J180" i="73"/>
  <c r="K179" i="73"/>
  <c r="J179" i="73"/>
  <c r="K178" i="73"/>
  <c r="J178" i="73"/>
  <c r="K177" i="73"/>
  <c r="J177" i="73"/>
  <c r="K176" i="73"/>
  <c r="J176" i="73"/>
  <c r="K175" i="73"/>
  <c r="J175" i="73"/>
  <c r="K174" i="73"/>
  <c r="J174" i="73"/>
  <c r="K173" i="73"/>
  <c r="J173" i="73"/>
  <c r="K172" i="73"/>
  <c r="J172" i="73"/>
  <c r="K171" i="73"/>
  <c r="J171" i="73"/>
  <c r="K170" i="73"/>
  <c r="J170" i="73"/>
  <c r="K169" i="73"/>
  <c r="J169" i="73"/>
  <c r="K168" i="73"/>
  <c r="J168" i="73"/>
  <c r="K167" i="73"/>
  <c r="J167" i="73"/>
  <c r="K166" i="73"/>
  <c r="J166" i="73"/>
  <c r="K165" i="73"/>
  <c r="J165" i="73"/>
  <c r="K164" i="73"/>
  <c r="J164" i="73"/>
  <c r="K163" i="73"/>
  <c r="J163" i="73"/>
  <c r="K162" i="73"/>
  <c r="J162" i="73"/>
  <c r="K161" i="73"/>
  <c r="J161" i="73"/>
  <c r="K160" i="73"/>
  <c r="J160" i="73"/>
  <c r="K159" i="73"/>
  <c r="J159" i="73"/>
  <c r="K158" i="73"/>
  <c r="J158" i="73"/>
  <c r="K157" i="73"/>
  <c r="J157" i="73"/>
  <c r="K156" i="73"/>
  <c r="J156" i="73"/>
  <c r="K155" i="73"/>
  <c r="J155" i="73"/>
  <c r="K154" i="73"/>
  <c r="J154" i="73"/>
  <c r="K153" i="73"/>
  <c r="J153" i="73"/>
  <c r="K152" i="73"/>
  <c r="J152" i="73"/>
  <c r="K151" i="73"/>
  <c r="J151" i="73"/>
  <c r="K150" i="73"/>
  <c r="J150" i="73"/>
  <c r="K149" i="73"/>
  <c r="J149" i="73"/>
  <c r="K147" i="73"/>
  <c r="J147" i="73"/>
  <c r="K146" i="73"/>
  <c r="J146" i="73"/>
  <c r="K145" i="73"/>
  <c r="J145" i="73"/>
  <c r="K144" i="73"/>
  <c r="J144" i="73"/>
  <c r="K143" i="73"/>
  <c r="J143" i="73"/>
  <c r="K142" i="73"/>
  <c r="J142" i="73"/>
  <c r="K141" i="73"/>
  <c r="J141" i="73"/>
  <c r="K140" i="73"/>
  <c r="J140" i="73"/>
  <c r="K139" i="73"/>
  <c r="J139" i="73"/>
  <c r="K138" i="73"/>
  <c r="J138" i="73"/>
  <c r="K137" i="73"/>
  <c r="J137" i="73"/>
  <c r="K136" i="73"/>
  <c r="J136" i="73"/>
  <c r="K135" i="73"/>
  <c r="J135" i="73"/>
  <c r="K134" i="73"/>
  <c r="J134" i="73"/>
  <c r="K133" i="73"/>
  <c r="J133" i="73"/>
  <c r="K132" i="73"/>
  <c r="J132" i="73"/>
  <c r="K131" i="73"/>
  <c r="J131" i="73"/>
  <c r="K130" i="73"/>
  <c r="J130" i="73"/>
  <c r="K129" i="73"/>
  <c r="J129" i="73"/>
  <c r="K128" i="73"/>
  <c r="J128" i="73"/>
  <c r="K127" i="73"/>
  <c r="J127" i="73"/>
  <c r="K126" i="73"/>
  <c r="J126" i="73"/>
  <c r="K125" i="73"/>
  <c r="J125" i="73"/>
  <c r="K124" i="73"/>
  <c r="J124" i="73"/>
  <c r="K123" i="73"/>
  <c r="J123" i="73"/>
  <c r="K122" i="73"/>
  <c r="J122" i="73"/>
  <c r="K121" i="73"/>
  <c r="J121" i="73"/>
  <c r="K120" i="73"/>
  <c r="J120" i="73"/>
  <c r="K119" i="73"/>
  <c r="J119" i="73"/>
  <c r="K118" i="73"/>
  <c r="J118" i="73"/>
  <c r="K117" i="73"/>
  <c r="J117" i="73"/>
  <c r="K116" i="73"/>
  <c r="J116" i="73"/>
  <c r="K115" i="73"/>
  <c r="J115" i="73"/>
  <c r="K114" i="73"/>
  <c r="J114" i="73"/>
  <c r="K113" i="73"/>
  <c r="J113" i="73"/>
  <c r="K112" i="73"/>
  <c r="J112" i="73"/>
  <c r="K111" i="73"/>
  <c r="J111" i="73"/>
  <c r="K110" i="73"/>
  <c r="J110" i="73"/>
  <c r="K109" i="73"/>
  <c r="J109" i="73"/>
  <c r="K108" i="73"/>
  <c r="J108" i="73"/>
  <c r="K107" i="73"/>
  <c r="J107" i="73"/>
  <c r="K106" i="73"/>
  <c r="J106" i="73"/>
  <c r="K105" i="73"/>
  <c r="J105" i="73"/>
  <c r="K104" i="73"/>
  <c r="J104" i="73"/>
  <c r="K103" i="73"/>
  <c r="J103" i="73"/>
  <c r="K102" i="73"/>
  <c r="J102" i="73"/>
  <c r="K101" i="73"/>
  <c r="J101" i="73"/>
  <c r="K100" i="73"/>
  <c r="J100" i="73"/>
  <c r="K99" i="73"/>
  <c r="J99" i="73"/>
  <c r="K98" i="73"/>
  <c r="J98" i="73"/>
  <c r="K97" i="73"/>
  <c r="J97" i="73"/>
  <c r="K96" i="73"/>
  <c r="J96" i="73"/>
  <c r="K95" i="73"/>
  <c r="J95" i="73"/>
  <c r="K94" i="73"/>
  <c r="J94" i="73"/>
  <c r="K93" i="73"/>
  <c r="J93" i="73"/>
  <c r="K92" i="73"/>
  <c r="J92" i="73"/>
  <c r="K91" i="73"/>
  <c r="J91" i="73"/>
  <c r="K90" i="73"/>
  <c r="J90" i="73"/>
  <c r="K89" i="73"/>
  <c r="J89" i="73"/>
  <c r="K88" i="73"/>
  <c r="J88" i="73"/>
  <c r="K87" i="73"/>
  <c r="J87" i="73"/>
  <c r="K86" i="73"/>
  <c r="J86" i="73"/>
  <c r="K85" i="73"/>
  <c r="J85" i="73"/>
  <c r="K83" i="73"/>
  <c r="J83" i="73"/>
  <c r="K82" i="73"/>
  <c r="J82" i="73"/>
  <c r="K81" i="73"/>
  <c r="J81" i="73"/>
  <c r="K80" i="73"/>
  <c r="J80" i="73"/>
  <c r="K79" i="73"/>
  <c r="J79" i="73"/>
  <c r="K78" i="73"/>
  <c r="J78" i="73"/>
  <c r="K77" i="73"/>
  <c r="J77" i="73"/>
  <c r="K76" i="73"/>
  <c r="J76" i="73"/>
  <c r="K75" i="73"/>
  <c r="J75" i="73"/>
  <c r="K74" i="73"/>
  <c r="J74" i="73"/>
  <c r="K72" i="73"/>
  <c r="J72" i="73"/>
  <c r="K71" i="73"/>
  <c r="J71" i="73"/>
  <c r="K70" i="73"/>
  <c r="J70" i="73"/>
  <c r="K69" i="73"/>
  <c r="J69" i="73"/>
  <c r="K67" i="73"/>
  <c r="J67" i="73"/>
  <c r="K66" i="73"/>
  <c r="J66" i="73"/>
  <c r="K65" i="73"/>
  <c r="J65" i="73"/>
  <c r="K64" i="73"/>
  <c r="J64" i="73"/>
  <c r="K63" i="73"/>
  <c r="J63" i="73"/>
  <c r="K62" i="73"/>
  <c r="J62" i="73"/>
  <c r="K61" i="73"/>
  <c r="J61" i="73"/>
  <c r="K60" i="73"/>
  <c r="J60" i="73"/>
  <c r="K59" i="73"/>
  <c r="J59" i="73"/>
  <c r="K58" i="73"/>
  <c r="J58" i="73"/>
  <c r="K57" i="73"/>
  <c r="J57" i="73"/>
  <c r="K56" i="73"/>
  <c r="J56" i="73"/>
  <c r="K55" i="73"/>
  <c r="J55" i="73"/>
  <c r="K54" i="73"/>
  <c r="J54" i="73"/>
  <c r="K53" i="73"/>
  <c r="J53" i="73"/>
  <c r="K52" i="73"/>
  <c r="J52" i="73"/>
  <c r="K51" i="73"/>
  <c r="J51" i="73"/>
  <c r="K49" i="73"/>
  <c r="J49" i="73"/>
  <c r="K48" i="73"/>
  <c r="J48" i="73"/>
  <c r="K47" i="73"/>
  <c r="J47" i="73"/>
  <c r="K46" i="73"/>
  <c r="J46" i="73"/>
  <c r="K45" i="73"/>
  <c r="J45" i="73"/>
  <c r="K44" i="73"/>
  <c r="J44" i="73"/>
  <c r="K43" i="73"/>
  <c r="J43" i="73"/>
  <c r="K42" i="73"/>
  <c r="J42" i="73"/>
  <c r="K41" i="73"/>
  <c r="J41" i="73"/>
  <c r="K40" i="73"/>
  <c r="J40" i="73"/>
  <c r="K39" i="73"/>
  <c r="J39" i="73"/>
  <c r="K38" i="73"/>
  <c r="J38" i="73"/>
  <c r="K37" i="73"/>
  <c r="J37" i="73"/>
  <c r="K36" i="73"/>
  <c r="J36" i="73"/>
  <c r="K35" i="73"/>
  <c r="J35" i="73"/>
  <c r="K34" i="73"/>
  <c r="J34" i="73"/>
  <c r="K33" i="73"/>
  <c r="J33" i="73"/>
  <c r="K32" i="73"/>
  <c r="J32" i="73"/>
  <c r="K31" i="73"/>
  <c r="J31" i="73"/>
  <c r="K30" i="73"/>
  <c r="J30" i="73"/>
  <c r="K29" i="73"/>
  <c r="J29" i="73"/>
  <c r="K27" i="73"/>
  <c r="J27" i="73"/>
  <c r="K26" i="73"/>
  <c r="J26" i="73"/>
  <c r="K25" i="73"/>
  <c r="J25" i="73"/>
  <c r="K23" i="73"/>
  <c r="J23" i="73"/>
  <c r="K22" i="73"/>
  <c r="J22" i="73"/>
  <c r="K20" i="73"/>
  <c r="J20" i="73"/>
  <c r="K19" i="73"/>
  <c r="J19" i="73"/>
  <c r="K18" i="73"/>
  <c r="J18" i="73"/>
  <c r="K17" i="73"/>
  <c r="J17" i="73"/>
  <c r="K16" i="73"/>
  <c r="J16" i="73"/>
  <c r="K15" i="73"/>
  <c r="J15" i="73"/>
  <c r="K14" i="73"/>
  <c r="J14" i="73"/>
  <c r="K13" i="73"/>
  <c r="J13" i="73"/>
  <c r="K12" i="73"/>
  <c r="J12" i="73"/>
  <c r="K11" i="73"/>
  <c r="J11" i="73"/>
  <c r="M69" i="72"/>
  <c r="L69" i="72"/>
  <c r="M68" i="72"/>
  <c r="L68" i="72"/>
  <c r="M67" i="72"/>
  <c r="L67" i="72"/>
  <c r="M66" i="72"/>
  <c r="L66" i="72"/>
  <c r="M65" i="72"/>
  <c r="L65" i="72"/>
  <c r="M64" i="72"/>
  <c r="L64" i="72"/>
  <c r="M63" i="72"/>
  <c r="L63" i="72"/>
  <c r="M62" i="72"/>
  <c r="L62" i="72"/>
  <c r="M61" i="72"/>
  <c r="L61" i="72"/>
  <c r="M60" i="72"/>
  <c r="L60" i="72"/>
  <c r="M59" i="72"/>
  <c r="L59" i="72"/>
  <c r="M58" i="72"/>
  <c r="L58" i="72"/>
  <c r="M57" i="72"/>
  <c r="L57" i="72"/>
  <c r="M56" i="72"/>
  <c r="L56" i="72"/>
  <c r="M55" i="72"/>
  <c r="L55" i="72"/>
  <c r="M54" i="72"/>
  <c r="L54" i="72"/>
  <c r="M53" i="72"/>
  <c r="L53" i="72"/>
  <c r="M52" i="72"/>
  <c r="L52" i="72"/>
  <c r="M51" i="72"/>
  <c r="L51" i="72"/>
  <c r="M50" i="72"/>
  <c r="L50" i="72"/>
  <c r="M49" i="72"/>
  <c r="L49" i="72"/>
  <c r="M48" i="72"/>
  <c r="L48" i="72"/>
  <c r="M47" i="72"/>
  <c r="L47" i="72"/>
  <c r="M46" i="72"/>
  <c r="L46" i="72"/>
  <c r="M45" i="72"/>
  <c r="L45" i="72"/>
  <c r="M44" i="72"/>
  <c r="L44" i="72"/>
  <c r="M43" i="72"/>
  <c r="L43" i="72"/>
  <c r="M42" i="72"/>
  <c r="L42" i="72"/>
  <c r="M40" i="72"/>
  <c r="L40" i="72"/>
  <c r="M39" i="72"/>
  <c r="L39" i="72"/>
  <c r="M38" i="72"/>
  <c r="L38" i="72"/>
  <c r="M36" i="72"/>
  <c r="L36" i="72"/>
  <c r="M35" i="72"/>
  <c r="L35" i="72"/>
  <c r="M34" i="72"/>
  <c r="L34" i="72"/>
  <c r="M33" i="72"/>
  <c r="L33" i="72"/>
  <c r="M32" i="72"/>
  <c r="L32" i="72"/>
  <c r="M31" i="72"/>
  <c r="L31" i="72"/>
  <c r="M30" i="72"/>
  <c r="L30" i="72"/>
  <c r="M29" i="72"/>
  <c r="L29" i="72"/>
  <c r="M28" i="72"/>
  <c r="L28" i="72"/>
  <c r="M27" i="72"/>
  <c r="L27" i="72"/>
  <c r="M26" i="72"/>
  <c r="L26" i="72"/>
  <c r="M25" i="72"/>
  <c r="L25" i="72"/>
  <c r="M24" i="72"/>
  <c r="L24" i="72"/>
  <c r="M23" i="72"/>
  <c r="L23" i="72"/>
  <c r="M22" i="72"/>
  <c r="L22" i="72"/>
  <c r="M21" i="72"/>
  <c r="L21" i="72"/>
  <c r="M20" i="72"/>
  <c r="L20" i="72"/>
  <c r="M19" i="72"/>
  <c r="L19" i="72"/>
  <c r="M18" i="72"/>
  <c r="L18" i="72"/>
  <c r="M17" i="72"/>
  <c r="L17" i="72"/>
  <c r="M16" i="72"/>
  <c r="L16" i="72"/>
  <c r="M15" i="72"/>
  <c r="L15" i="72"/>
  <c r="M13" i="72"/>
  <c r="L13" i="72"/>
  <c r="M12" i="72"/>
  <c r="L12" i="72"/>
  <c r="M11" i="72"/>
  <c r="L11" i="72"/>
  <c r="S33" i="71"/>
  <c r="R33" i="71"/>
  <c r="S32" i="71"/>
  <c r="R32" i="71"/>
  <c r="S31" i="71"/>
  <c r="R31" i="71"/>
  <c r="S30" i="71"/>
  <c r="R30" i="71"/>
  <c r="S29" i="71"/>
  <c r="R29" i="71"/>
  <c r="S28" i="71"/>
  <c r="R28" i="71"/>
  <c r="S27" i="71"/>
  <c r="R27" i="71"/>
  <c r="S26" i="71"/>
  <c r="R26" i="71"/>
  <c r="S25" i="71"/>
  <c r="R25" i="71"/>
  <c r="S24" i="71"/>
  <c r="R24" i="71"/>
  <c r="S22" i="71"/>
  <c r="R22" i="71"/>
  <c r="S21" i="71"/>
  <c r="R21" i="71"/>
  <c r="S20" i="71"/>
  <c r="R20" i="71"/>
  <c r="S19" i="71"/>
  <c r="R19" i="71"/>
  <c r="S18" i="71"/>
  <c r="R18" i="71"/>
  <c r="S17" i="71"/>
  <c r="R17" i="71"/>
  <c r="S16" i="71"/>
  <c r="R16" i="71"/>
  <c r="S15" i="71"/>
  <c r="R15" i="71"/>
  <c r="S14" i="71"/>
  <c r="R14" i="71"/>
  <c r="S13" i="71"/>
  <c r="R13" i="71"/>
  <c r="S12" i="71"/>
  <c r="R12" i="71"/>
  <c r="S11" i="71"/>
  <c r="R11" i="71"/>
  <c r="P158" i="69"/>
  <c r="O158" i="69"/>
  <c r="P157" i="69"/>
  <c r="O157" i="69"/>
  <c r="P156" i="69"/>
  <c r="O156" i="69"/>
  <c r="P155" i="69"/>
  <c r="O155" i="69"/>
  <c r="P154" i="69"/>
  <c r="O154" i="69"/>
  <c r="P153" i="69"/>
  <c r="O153" i="69"/>
  <c r="P152" i="69"/>
  <c r="O152" i="69"/>
  <c r="P151" i="69"/>
  <c r="O151" i="69"/>
  <c r="P150" i="69"/>
  <c r="O150" i="69"/>
  <c r="P149" i="69"/>
  <c r="O149" i="69"/>
  <c r="P148" i="69"/>
  <c r="O148" i="69"/>
  <c r="P147" i="69"/>
  <c r="O147" i="69"/>
  <c r="P146" i="69"/>
  <c r="O146" i="69"/>
  <c r="P145" i="69"/>
  <c r="O145" i="69"/>
  <c r="P144" i="69"/>
  <c r="O144" i="69"/>
  <c r="P143" i="69"/>
  <c r="O143" i="69"/>
  <c r="P142" i="69"/>
  <c r="O142" i="69"/>
  <c r="P141" i="69"/>
  <c r="O141" i="69"/>
  <c r="P140" i="69"/>
  <c r="O140" i="69"/>
  <c r="P139" i="69"/>
  <c r="O139" i="69"/>
  <c r="P138" i="69"/>
  <c r="O138" i="69"/>
  <c r="P137" i="69"/>
  <c r="O137" i="69"/>
  <c r="P136" i="69"/>
  <c r="O136" i="69"/>
  <c r="P135" i="69"/>
  <c r="O135" i="69"/>
  <c r="P134" i="69"/>
  <c r="O134" i="69"/>
  <c r="P133" i="69"/>
  <c r="O133" i="69"/>
  <c r="P132" i="69"/>
  <c r="O132" i="69"/>
  <c r="P131" i="69"/>
  <c r="O131" i="69"/>
  <c r="P130" i="69"/>
  <c r="O130" i="69"/>
  <c r="P129" i="69"/>
  <c r="O129" i="69"/>
  <c r="P128" i="69"/>
  <c r="O128" i="69"/>
  <c r="P127" i="69"/>
  <c r="O127" i="69"/>
  <c r="P126" i="69"/>
  <c r="O126" i="69"/>
  <c r="P125" i="69"/>
  <c r="O125" i="69"/>
  <c r="P124" i="69"/>
  <c r="O124" i="69"/>
  <c r="P123" i="69"/>
  <c r="O123" i="69"/>
  <c r="P122" i="69"/>
  <c r="O122" i="69"/>
  <c r="P121" i="69"/>
  <c r="O121" i="69"/>
  <c r="P120" i="69"/>
  <c r="O120" i="69"/>
  <c r="P119" i="69"/>
  <c r="O119" i="69"/>
  <c r="P118" i="69"/>
  <c r="O118" i="69"/>
  <c r="P117" i="69"/>
  <c r="O117" i="69"/>
  <c r="P116" i="69"/>
  <c r="O116" i="69"/>
  <c r="P115" i="69"/>
  <c r="O115" i="69"/>
  <c r="P114" i="69"/>
  <c r="O114" i="69"/>
  <c r="P113" i="69"/>
  <c r="O113" i="69"/>
  <c r="P112" i="69"/>
  <c r="O112" i="69"/>
  <c r="P111" i="69"/>
  <c r="O111" i="69"/>
  <c r="P110" i="69"/>
  <c r="O110" i="69"/>
  <c r="P109" i="69"/>
  <c r="O109" i="69"/>
  <c r="P108" i="69"/>
  <c r="O108" i="69"/>
  <c r="P107" i="69"/>
  <c r="O107" i="69"/>
  <c r="P106" i="69"/>
  <c r="O106" i="69"/>
  <c r="P105" i="69"/>
  <c r="O105" i="69"/>
  <c r="P104" i="69"/>
  <c r="O104" i="69"/>
  <c r="P103" i="69"/>
  <c r="O103" i="69"/>
  <c r="P102" i="69"/>
  <c r="O102" i="69"/>
  <c r="P101" i="69"/>
  <c r="O101" i="69"/>
  <c r="P100" i="69"/>
  <c r="O100" i="69"/>
  <c r="P99" i="69"/>
  <c r="O99" i="69"/>
  <c r="P98" i="69"/>
  <c r="O98" i="69"/>
  <c r="P97" i="69"/>
  <c r="O97" i="69"/>
  <c r="P96" i="69"/>
  <c r="O96" i="69"/>
  <c r="P95" i="69"/>
  <c r="O95" i="69"/>
  <c r="P94" i="69"/>
  <c r="O94" i="69"/>
  <c r="P93" i="69"/>
  <c r="O93" i="69"/>
  <c r="P92" i="69"/>
  <c r="O92" i="69"/>
  <c r="P91" i="69"/>
  <c r="O91" i="69"/>
  <c r="P90" i="69"/>
  <c r="O90" i="69"/>
  <c r="P89" i="69"/>
  <c r="O89" i="69"/>
  <c r="P88" i="69"/>
  <c r="O88" i="69"/>
  <c r="P87" i="69"/>
  <c r="O87" i="69"/>
  <c r="P86" i="69"/>
  <c r="O86" i="69"/>
  <c r="P85" i="69"/>
  <c r="O85" i="69"/>
  <c r="P84" i="69"/>
  <c r="O84" i="69"/>
  <c r="P83" i="69"/>
  <c r="O83" i="69"/>
  <c r="P82" i="69"/>
  <c r="O82" i="69"/>
  <c r="P81" i="69"/>
  <c r="O81" i="69"/>
  <c r="P80" i="69"/>
  <c r="O80" i="69"/>
  <c r="P79" i="69"/>
  <c r="O79" i="69"/>
  <c r="P78" i="69"/>
  <c r="O78" i="69"/>
  <c r="P77" i="69"/>
  <c r="O77" i="69"/>
  <c r="P76" i="69"/>
  <c r="O76" i="69"/>
  <c r="P75" i="69"/>
  <c r="O75" i="69"/>
  <c r="P74" i="69"/>
  <c r="O74" i="69"/>
  <c r="P73" i="69"/>
  <c r="O73" i="69"/>
  <c r="P72" i="69"/>
  <c r="O72" i="69"/>
  <c r="P71" i="69"/>
  <c r="O71" i="69"/>
  <c r="P70" i="69"/>
  <c r="O70" i="69"/>
  <c r="P69" i="69"/>
  <c r="O69" i="69"/>
  <c r="P68" i="69"/>
  <c r="O68" i="69"/>
  <c r="P67" i="69"/>
  <c r="O67" i="69"/>
  <c r="P66" i="69"/>
  <c r="O66" i="69"/>
  <c r="P65" i="69"/>
  <c r="O65" i="69"/>
  <c r="P64" i="69"/>
  <c r="O64" i="69"/>
  <c r="P63" i="69"/>
  <c r="O63" i="69"/>
  <c r="P62" i="69"/>
  <c r="O62" i="69"/>
  <c r="P61" i="69"/>
  <c r="O61" i="69"/>
  <c r="P60" i="69"/>
  <c r="O60" i="69"/>
  <c r="P59" i="69"/>
  <c r="O59" i="69"/>
  <c r="P58" i="69"/>
  <c r="O58" i="69"/>
  <c r="P57" i="69"/>
  <c r="O57" i="69"/>
  <c r="P56" i="69"/>
  <c r="O56" i="69"/>
  <c r="P55" i="69"/>
  <c r="O55" i="69"/>
  <c r="P54" i="69"/>
  <c r="O54" i="69"/>
  <c r="P53" i="69"/>
  <c r="O53" i="69"/>
  <c r="P52" i="69"/>
  <c r="O52" i="69"/>
  <c r="P51" i="69"/>
  <c r="O51" i="69"/>
  <c r="P50" i="69"/>
  <c r="O50" i="69"/>
  <c r="P49" i="69"/>
  <c r="O49" i="69"/>
  <c r="P48" i="69"/>
  <c r="O48" i="69"/>
  <c r="P47" i="69"/>
  <c r="O47" i="69"/>
  <c r="P46" i="69"/>
  <c r="O46" i="69"/>
  <c r="P45" i="69"/>
  <c r="O45" i="69"/>
  <c r="P44" i="69"/>
  <c r="O44" i="69"/>
  <c r="P43" i="69"/>
  <c r="O43" i="69"/>
  <c r="P42" i="69"/>
  <c r="O42" i="69"/>
  <c r="P41" i="69"/>
  <c r="O41" i="69"/>
  <c r="P40" i="69"/>
  <c r="O40" i="69"/>
  <c r="P39" i="69"/>
  <c r="O39" i="69"/>
  <c r="P38" i="69"/>
  <c r="O38" i="69"/>
  <c r="P37" i="69"/>
  <c r="O37" i="69"/>
  <c r="P36" i="69"/>
  <c r="O36" i="69"/>
  <c r="P35" i="69"/>
  <c r="O35" i="69"/>
  <c r="P34" i="69"/>
  <c r="O34" i="69"/>
  <c r="P33" i="69"/>
  <c r="O33" i="69"/>
  <c r="P32" i="69"/>
  <c r="O32" i="69"/>
  <c r="P31" i="69"/>
  <c r="O31" i="69"/>
  <c r="P30" i="69"/>
  <c r="O30" i="69"/>
  <c r="P29" i="69"/>
  <c r="O29" i="69"/>
  <c r="P28" i="69"/>
  <c r="O28" i="69"/>
  <c r="P27" i="69"/>
  <c r="O27" i="69"/>
  <c r="P26" i="69"/>
  <c r="O26" i="69"/>
  <c r="P25" i="69"/>
  <c r="O25" i="69"/>
  <c r="P24" i="69"/>
  <c r="O24" i="69"/>
  <c r="P23" i="69"/>
  <c r="O23" i="69"/>
  <c r="P20" i="69"/>
  <c r="O20" i="69"/>
  <c r="P19" i="69"/>
  <c r="O19" i="69"/>
  <c r="P18" i="69"/>
  <c r="O18" i="69"/>
  <c r="P17" i="69"/>
  <c r="O17" i="69"/>
  <c r="P16" i="69"/>
  <c r="O16" i="69"/>
  <c r="P15" i="69"/>
  <c r="O15" i="69"/>
  <c r="P14" i="69"/>
  <c r="O14" i="69"/>
  <c r="P12" i="69"/>
  <c r="O12" i="69"/>
  <c r="P11" i="69"/>
  <c r="O11" i="69"/>
  <c r="K17" i="67"/>
  <c r="J17" i="67"/>
  <c r="K16" i="67"/>
  <c r="J16" i="67"/>
  <c r="K15" i="67"/>
  <c r="J15" i="67"/>
  <c r="K14" i="67"/>
  <c r="J14" i="67"/>
  <c r="K13" i="67"/>
  <c r="J13" i="67"/>
  <c r="K12" i="67"/>
  <c r="J12" i="67"/>
  <c r="K11" i="67"/>
  <c r="J11" i="67"/>
  <c r="L23" i="66"/>
  <c r="K23" i="66"/>
  <c r="L22" i="66"/>
  <c r="K22" i="66"/>
  <c r="L21" i="66"/>
  <c r="K21" i="66"/>
  <c r="L20" i="66"/>
  <c r="K20" i="66"/>
  <c r="L19" i="66"/>
  <c r="K19" i="66"/>
  <c r="L17" i="66"/>
  <c r="K17" i="66"/>
  <c r="L16" i="66"/>
  <c r="K16" i="66"/>
  <c r="L15" i="66"/>
  <c r="K15" i="66"/>
  <c r="L14" i="66"/>
  <c r="K14" i="66"/>
  <c r="L13" i="66"/>
  <c r="K13" i="66"/>
  <c r="L12" i="66"/>
  <c r="K12" i="66"/>
  <c r="L11" i="66"/>
  <c r="K11" i="66"/>
  <c r="L20" i="65"/>
  <c r="K20" i="65"/>
  <c r="L19" i="65"/>
  <c r="K19" i="65"/>
  <c r="L18" i="65"/>
  <c r="K18" i="65"/>
  <c r="L17" i="65"/>
  <c r="K17" i="65"/>
  <c r="L15" i="65"/>
  <c r="K15" i="65"/>
  <c r="L14" i="65"/>
  <c r="K14" i="65"/>
  <c r="L13" i="65"/>
  <c r="K13" i="65"/>
  <c r="L12" i="65"/>
  <c r="K12" i="65"/>
  <c r="L11" i="65"/>
  <c r="K11" i="65"/>
  <c r="O25" i="64"/>
  <c r="N25" i="64"/>
  <c r="O24" i="64"/>
  <c r="N24" i="64"/>
  <c r="O23" i="64"/>
  <c r="N23" i="64"/>
  <c r="O22" i="64"/>
  <c r="N22" i="64"/>
  <c r="O20" i="64"/>
  <c r="N20" i="64"/>
  <c r="O19" i="64"/>
  <c r="N19" i="64"/>
  <c r="O18" i="64"/>
  <c r="N18" i="64"/>
  <c r="O17" i="64"/>
  <c r="N17" i="64"/>
  <c r="O16" i="64"/>
  <c r="N16" i="64"/>
  <c r="O15" i="64"/>
  <c r="N15" i="64"/>
  <c r="O14" i="64"/>
  <c r="N14" i="64"/>
  <c r="O13" i="64"/>
  <c r="N13" i="64"/>
  <c r="O12" i="64"/>
  <c r="N12" i="64"/>
  <c r="O11" i="64"/>
  <c r="N11" i="64"/>
  <c r="N76" i="63"/>
  <c r="M76" i="63"/>
  <c r="N75" i="63"/>
  <c r="M75" i="63"/>
  <c r="N73" i="63"/>
  <c r="M73" i="63"/>
  <c r="N72" i="63"/>
  <c r="M72" i="63"/>
  <c r="N71" i="63"/>
  <c r="M71" i="63"/>
  <c r="N70" i="63"/>
  <c r="M70" i="63"/>
  <c r="N69" i="63"/>
  <c r="M69" i="63"/>
  <c r="N68" i="63"/>
  <c r="M68" i="63"/>
  <c r="N67" i="63"/>
  <c r="M67" i="63"/>
  <c r="N66" i="63"/>
  <c r="M66" i="63"/>
  <c r="N65" i="63"/>
  <c r="M65" i="63"/>
  <c r="N64" i="63"/>
  <c r="M64" i="63"/>
  <c r="N63" i="63"/>
  <c r="M63" i="63"/>
  <c r="N62" i="63"/>
  <c r="M62" i="63"/>
  <c r="N61" i="63"/>
  <c r="M61" i="63"/>
  <c r="N60" i="63"/>
  <c r="M60" i="63"/>
  <c r="N59" i="63"/>
  <c r="M59" i="63"/>
  <c r="N58" i="63"/>
  <c r="M58" i="63"/>
  <c r="N57" i="63"/>
  <c r="M57" i="63"/>
  <c r="N56" i="63"/>
  <c r="M56" i="63"/>
  <c r="N55" i="63"/>
  <c r="M55" i="63"/>
  <c r="N54" i="63"/>
  <c r="M54" i="63"/>
  <c r="N53" i="63"/>
  <c r="M53" i="63"/>
  <c r="N52" i="63"/>
  <c r="M52" i="63"/>
  <c r="N51" i="63"/>
  <c r="M51" i="63"/>
  <c r="N50" i="63"/>
  <c r="M50" i="63"/>
  <c r="N49" i="63"/>
  <c r="M49" i="63"/>
  <c r="N48" i="63"/>
  <c r="M48" i="63"/>
  <c r="N47" i="63"/>
  <c r="M47" i="63"/>
  <c r="N46" i="63"/>
  <c r="M46" i="63"/>
  <c r="N45" i="63"/>
  <c r="M45" i="63"/>
  <c r="N44" i="63"/>
  <c r="M44" i="63"/>
  <c r="N43" i="63"/>
  <c r="M43" i="63"/>
  <c r="N42" i="63"/>
  <c r="M42" i="63"/>
  <c r="N41" i="63"/>
  <c r="M41" i="63"/>
  <c r="N40" i="63"/>
  <c r="M40" i="63"/>
  <c r="N39" i="63"/>
  <c r="M39" i="63"/>
  <c r="N38" i="63"/>
  <c r="M38" i="63"/>
  <c r="N37" i="63"/>
  <c r="M37" i="63"/>
  <c r="N36" i="63"/>
  <c r="M36" i="63"/>
  <c r="N35" i="63"/>
  <c r="M35" i="63"/>
  <c r="N34" i="63"/>
  <c r="M34" i="63"/>
  <c r="N32" i="63"/>
  <c r="M32" i="63"/>
  <c r="N31" i="63"/>
  <c r="M31" i="63"/>
  <c r="N30" i="63"/>
  <c r="M30" i="63"/>
  <c r="N29" i="63"/>
  <c r="M29" i="63"/>
  <c r="N28" i="63"/>
  <c r="M28" i="63"/>
  <c r="N26" i="63"/>
  <c r="M26" i="63"/>
  <c r="N25" i="63"/>
  <c r="M25" i="63"/>
  <c r="N24" i="63"/>
  <c r="M24" i="63"/>
  <c r="N23" i="63"/>
  <c r="M23" i="63"/>
  <c r="N22" i="63"/>
  <c r="M22" i="63"/>
  <c r="N21" i="63"/>
  <c r="M21" i="63"/>
  <c r="N20" i="63"/>
  <c r="M20" i="63"/>
  <c r="N19" i="63"/>
  <c r="M19" i="63"/>
  <c r="N18" i="63"/>
  <c r="M18" i="63"/>
  <c r="N17" i="63"/>
  <c r="M17" i="63"/>
  <c r="N16" i="63"/>
  <c r="M16" i="63"/>
  <c r="N15" i="63"/>
  <c r="M15" i="63"/>
  <c r="N14" i="63"/>
  <c r="M14" i="63"/>
  <c r="N13" i="63"/>
  <c r="M13" i="63"/>
  <c r="N12" i="63"/>
  <c r="M12" i="63"/>
  <c r="N11" i="63"/>
  <c r="M11" i="63"/>
  <c r="O268" i="62"/>
  <c r="N268" i="62"/>
  <c r="O267" i="62"/>
  <c r="N267" i="62"/>
  <c r="O265" i="62"/>
  <c r="N265" i="62"/>
  <c r="O264" i="62"/>
  <c r="N264" i="62"/>
  <c r="O263" i="62"/>
  <c r="N263" i="62"/>
  <c r="O262" i="62"/>
  <c r="N262" i="62"/>
  <c r="O261" i="62"/>
  <c r="N261" i="62"/>
  <c r="O260" i="62"/>
  <c r="N260" i="62"/>
  <c r="O259" i="62"/>
  <c r="N259" i="62"/>
  <c r="O258" i="62"/>
  <c r="N258" i="62"/>
  <c r="O257" i="62"/>
  <c r="N257" i="62"/>
  <c r="O256" i="62"/>
  <c r="N256" i="62"/>
  <c r="O254" i="62"/>
  <c r="N254" i="62"/>
  <c r="O253" i="62"/>
  <c r="N253" i="62"/>
  <c r="O252" i="62"/>
  <c r="N252" i="62"/>
  <c r="O251" i="62"/>
  <c r="N251" i="62"/>
  <c r="O250" i="62"/>
  <c r="N250" i="62"/>
  <c r="O249" i="62"/>
  <c r="N249" i="62"/>
  <c r="O248" i="62"/>
  <c r="N248" i="62"/>
  <c r="O247" i="62"/>
  <c r="N247" i="62"/>
  <c r="O246" i="62"/>
  <c r="N246" i="62"/>
  <c r="O245" i="62"/>
  <c r="N245" i="62"/>
  <c r="O244" i="62"/>
  <c r="N244" i="62"/>
  <c r="O243" i="62"/>
  <c r="N243" i="62"/>
  <c r="O241" i="62"/>
  <c r="N241" i="62"/>
  <c r="O240" i="62"/>
  <c r="N240" i="62"/>
  <c r="O239" i="62"/>
  <c r="N239" i="62"/>
  <c r="O238" i="62"/>
  <c r="N238" i="62"/>
  <c r="O237" i="62"/>
  <c r="N237" i="62"/>
  <c r="O236" i="62"/>
  <c r="N236" i="62"/>
  <c r="O235" i="62"/>
  <c r="N235" i="62"/>
  <c r="O234" i="62"/>
  <c r="N234" i="62"/>
  <c r="O233" i="62"/>
  <c r="N233" i="62"/>
  <c r="O232" i="62"/>
  <c r="N232" i="62"/>
  <c r="O231" i="62"/>
  <c r="N231" i="62"/>
  <c r="O230" i="62"/>
  <c r="N230" i="62"/>
  <c r="O229" i="62"/>
  <c r="N229" i="62"/>
  <c r="O228" i="62"/>
  <c r="N228" i="62"/>
  <c r="O227" i="62"/>
  <c r="N227" i="62"/>
  <c r="O226" i="62"/>
  <c r="N226" i="62"/>
  <c r="O225" i="62"/>
  <c r="N225" i="62"/>
  <c r="O224" i="62"/>
  <c r="N224" i="62"/>
  <c r="O223" i="62"/>
  <c r="N223" i="62"/>
  <c r="O222" i="62"/>
  <c r="N222" i="62"/>
  <c r="O221" i="62"/>
  <c r="N221" i="62"/>
  <c r="O220" i="62"/>
  <c r="N220" i="62"/>
  <c r="O218" i="62"/>
  <c r="N218" i="62"/>
  <c r="O217" i="62"/>
  <c r="N217" i="62"/>
  <c r="O266" i="62"/>
  <c r="N266" i="62"/>
  <c r="O216" i="62"/>
  <c r="N216" i="62"/>
  <c r="O215" i="62"/>
  <c r="N215" i="62"/>
  <c r="O214" i="62"/>
  <c r="N214" i="62"/>
  <c r="O213" i="62"/>
  <c r="N213" i="62"/>
  <c r="O212" i="62"/>
  <c r="N212" i="62"/>
  <c r="O211" i="62"/>
  <c r="N211" i="62"/>
  <c r="O210" i="62"/>
  <c r="N210" i="62"/>
  <c r="O209" i="62"/>
  <c r="N209" i="62"/>
  <c r="O208" i="62"/>
  <c r="N208" i="62"/>
  <c r="O207" i="62"/>
  <c r="N207" i="62"/>
  <c r="O255" i="62"/>
  <c r="N255" i="62"/>
  <c r="O206" i="62"/>
  <c r="N206" i="62"/>
  <c r="O205" i="62"/>
  <c r="N205" i="62"/>
  <c r="O204" i="62"/>
  <c r="N204" i="62"/>
  <c r="O203" i="62"/>
  <c r="N203" i="62"/>
  <c r="O202" i="62"/>
  <c r="N202" i="62"/>
  <c r="O201" i="62"/>
  <c r="N201" i="62"/>
  <c r="O200" i="62"/>
  <c r="N200" i="62"/>
  <c r="O199" i="62"/>
  <c r="N199" i="62"/>
  <c r="O198" i="62"/>
  <c r="N198" i="62"/>
  <c r="O197" i="62"/>
  <c r="N197" i="62"/>
  <c r="O196" i="62"/>
  <c r="N196" i="62"/>
  <c r="O242" i="62"/>
  <c r="N242" i="62"/>
  <c r="O195" i="62"/>
  <c r="N195" i="62"/>
  <c r="O194" i="62"/>
  <c r="N194" i="62"/>
  <c r="O193" i="62"/>
  <c r="N193" i="62"/>
  <c r="O192" i="62"/>
  <c r="N192" i="62"/>
  <c r="O191" i="62"/>
  <c r="N191" i="62"/>
  <c r="O190" i="62"/>
  <c r="N190" i="62"/>
  <c r="O189" i="62"/>
  <c r="N189" i="62"/>
  <c r="O188" i="62"/>
  <c r="N188" i="62"/>
  <c r="O186" i="62"/>
  <c r="N186" i="62"/>
  <c r="O185" i="62"/>
  <c r="N185" i="62"/>
  <c r="O184" i="62"/>
  <c r="N184" i="62"/>
  <c r="O183" i="62"/>
  <c r="N183" i="62"/>
  <c r="O182" i="62"/>
  <c r="N182" i="62"/>
  <c r="O181" i="62"/>
  <c r="N181" i="62"/>
  <c r="O180" i="62"/>
  <c r="N180" i="62"/>
  <c r="O179" i="62"/>
  <c r="N179" i="62"/>
  <c r="O178" i="62"/>
  <c r="N178" i="62"/>
  <c r="O177" i="62"/>
  <c r="N177" i="62"/>
  <c r="O176" i="62"/>
  <c r="N176" i="62"/>
  <c r="O175" i="62"/>
  <c r="N175" i="62"/>
  <c r="O174" i="62"/>
  <c r="N174" i="62"/>
  <c r="O173" i="62"/>
  <c r="N173" i="62"/>
  <c r="O172" i="62"/>
  <c r="N172" i="62"/>
  <c r="O171" i="62"/>
  <c r="N171" i="62"/>
  <c r="O170" i="62"/>
  <c r="N170" i="62"/>
  <c r="O169" i="62"/>
  <c r="N169" i="62"/>
  <c r="O168" i="62"/>
  <c r="N168" i="62"/>
  <c r="O167" i="62"/>
  <c r="N167" i="62"/>
  <c r="O166" i="62"/>
  <c r="N166" i="62"/>
  <c r="O165" i="62"/>
  <c r="N165" i="62"/>
  <c r="O164" i="62"/>
  <c r="N164" i="62"/>
  <c r="O163" i="62"/>
  <c r="N163" i="62"/>
  <c r="O162" i="62"/>
  <c r="N162" i="62"/>
  <c r="O161" i="62"/>
  <c r="N161" i="62"/>
  <c r="O160" i="62"/>
  <c r="N160" i="62"/>
  <c r="O159" i="62"/>
  <c r="N159" i="62"/>
  <c r="O158" i="62"/>
  <c r="N158" i="62"/>
  <c r="O157" i="62"/>
  <c r="N157" i="62"/>
  <c r="O156" i="62"/>
  <c r="N156" i="62"/>
  <c r="O155" i="62"/>
  <c r="N155" i="62"/>
  <c r="O154" i="62"/>
  <c r="N154" i="62"/>
  <c r="O153" i="62"/>
  <c r="N153" i="62"/>
  <c r="O152" i="62"/>
  <c r="N152" i="62"/>
  <c r="O151" i="62"/>
  <c r="N151" i="62"/>
  <c r="O150" i="62"/>
  <c r="N150" i="62"/>
  <c r="O149" i="62"/>
  <c r="N149" i="62"/>
  <c r="O148" i="62"/>
  <c r="N148" i="62"/>
  <c r="O147" i="62"/>
  <c r="N147" i="62"/>
  <c r="O146" i="62"/>
  <c r="N146" i="62"/>
  <c r="O145" i="62"/>
  <c r="N145" i="62"/>
  <c r="O144" i="62"/>
  <c r="N144" i="62"/>
  <c r="O143" i="62"/>
  <c r="N143" i="62"/>
  <c r="O142" i="62"/>
  <c r="N142" i="62"/>
  <c r="O141" i="62"/>
  <c r="N141" i="62"/>
  <c r="O140" i="62"/>
  <c r="N140" i="62"/>
  <c r="O139" i="62"/>
  <c r="N139" i="62"/>
  <c r="O138" i="62"/>
  <c r="N138" i="62"/>
  <c r="O137" i="62"/>
  <c r="N137" i="62"/>
  <c r="O136" i="62"/>
  <c r="N136" i="62"/>
  <c r="O135" i="62"/>
  <c r="N135" i="62"/>
  <c r="O134" i="62"/>
  <c r="N134" i="62"/>
  <c r="O133" i="62"/>
  <c r="N133" i="62"/>
  <c r="O132" i="62"/>
  <c r="N132" i="62"/>
  <c r="O131" i="62"/>
  <c r="N131" i="62"/>
  <c r="O130" i="62"/>
  <c r="N130" i="62"/>
  <c r="O129" i="62"/>
  <c r="N129" i="62"/>
  <c r="O128" i="62"/>
  <c r="N128" i="62"/>
  <c r="O127" i="62"/>
  <c r="N127" i="62"/>
  <c r="O126" i="62"/>
  <c r="N126" i="62"/>
  <c r="O125" i="62"/>
  <c r="N125" i="62"/>
  <c r="O124" i="62"/>
  <c r="N124" i="62"/>
  <c r="O123" i="62"/>
  <c r="N123" i="62"/>
  <c r="O122" i="62"/>
  <c r="N122" i="62"/>
  <c r="O121" i="62"/>
  <c r="N121" i="62"/>
  <c r="O120" i="62"/>
  <c r="N120" i="62"/>
  <c r="O119" i="62"/>
  <c r="N119" i="62"/>
  <c r="O118" i="62"/>
  <c r="N118" i="62"/>
  <c r="O116" i="62"/>
  <c r="N116" i="62"/>
  <c r="O115" i="62"/>
  <c r="N115" i="62"/>
  <c r="O114" i="62"/>
  <c r="N114" i="62"/>
  <c r="O113" i="62"/>
  <c r="N113" i="62"/>
  <c r="O112" i="62"/>
  <c r="N112" i="62"/>
  <c r="O111" i="62"/>
  <c r="N111" i="62"/>
  <c r="O110" i="62"/>
  <c r="N110" i="62"/>
  <c r="O109" i="62"/>
  <c r="N109" i="62"/>
  <c r="O108" i="62"/>
  <c r="N108" i="62"/>
  <c r="O107" i="62"/>
  <c r="N107" i="62"/>
  <c r="O106" i="62"/>
  <c r="N106" i="62"/>
  <c r="O105" i="62"/>
  <c r="N105" i="62"/>
  <c r="O104" i="62"/>
  <c r="N104" i="62"/>
  <c r="O103" i="62"/>
  <c r="N103" i="62"/>
  <c r="O102" i="62"/>
  <c r="N102" i="62"/>
  <c r="O101" i="62"/>
  <c r="N101" i="62"/>
  <c r="O100" i="62"/>
  <c r="N100" i="62"/>
  <c r="O99" i="62"/>
  <c r="N99" i="62"/>
  <c r="O98" i="62"/>
  <c r="N98" i="62"/>
  <c r="O97" i="62"/>
  <c r="N97" i="62"/>
  <c r="O96" i="62"/>
  <c r="N96" i="62"/>
  <c r="O95" i="62"/>
  <c r="N95" i="62"/>
  <c r="O94" i="62"/>
  <c r="N94" i="62"/>
  <c r="O93" i="62"/>
  <c r="N93" i="62"/>
  <c r="O92" i="62"/>
  <c r="N92" i="62"/>
  <c r="O91" i="62"/>
  <c r="N91" i="62"/>
  <c r="O90" i="62"/>
  <c r="N90" i="62"/>
  <c r="O89" i="62"/>
  <c r="N89" i="62"/>
  <c r="O88" i="62"/>
  <c r="N88" i="62"/>
  <c r="O87" i="62"/>
  <c r="N87" i="62"/>
  <c r="O86" i="62"/>
  <c r="N86" i="62"/>
  <c r="O85" i="62"/>
  <c r="N85" i="62"/>
  <c r="O84" i="62"/>
  <c r="N84" i="62"/>
  <c r="O83" i="62"/>
  <c r="N83" i="62"/>
  <c r="O82" i="62"/>
  <c r="N82" i="62"/>
  <c r="O81" i="62"/>
  <c r="N81" i="62"/>
  <c r="O80" i="62"/>
  <c r="N80" i="62"/>
  <c r="O79" i="62"/>
  <c r="N79" i="62"/>
  <c r="O78" i="62"/>
  <c r="N78" i="62"/>
  <c r="O77" i="62"/>
  <c r="N77" i="62"/>
  <c r="O76" i="62"/>
  <c r="N76" i="62"/>
  <c r="O75" i="62"/>
  <c r="N75" i="62"/>
  <c r="O74" i="62"/>
  <c r="N74" i="62"/>
  <c r="O73" i="62"/>
  <c r="N73" i="62"/>
  <c r="O72" i="62"/>
  <c r="N72" i="62"/>
  <c r="O71" i="62"/>
  <c r="N71" i="62"/>
  <c r="O70" i="62"/>
  <c r="N70" i="62"/>
  <c r="O69" i="62"/>
  <c r="N69" i="62"/>
  <c r="O68" i="62"/>
  <c r="N68" i="62"/>
  <c r="O67" i="62"/>
  <c r="N67" i="62"/>
  <c r="O66" i="62"/>
  <c r="N66" i="62"/>
  <c r="O65" i="62"/>
  <c r="N65" i="62"/>
  <c r="O64" i="62"/>
  <c r="N64" i="62"/>
  <c r="O63" i="62"/>
  <c r="N63" i="62"/>
  <c r="O62" i="62"/>
  <c r="N62" i="62"/>
  <c r="O61" i="62"/>
  <c r="N61" i="62"/>
  <c r="O60" i="62"/>
  <c r="N60" i="62"/>
  <c r="O59" i="62"/>
  <c r="N59" i="62"/>
  <c r="O58" i="62"/>
  <c r="N58" i="62"/>
  <c r="O57" i="62"/>
  <c r="N57" i="62"/>
  <c r="O56" i="62"/>
  <c r="N56" i="62"/>
  <c r="O55" i="62"/>
  <c r="N55" i="62"/>
  <c r="O54" i="62"/>
  <c r="N54" i="62"/>
  <c r="O53" i="62"/>
  <c r="N53" i="62"/>
  <c r="O52" i="62"/>
  <c r="N52" i="62"/>
  <c r="O51" i="62"/>
  <c r="N51" i="62"/>
  <c r="O50" i="62"/>
  <c r="N50" i="62"/>
  <c r="O49" i="62"/>
  <c r="N49" i="62"/>
  <c r="O47" i="62"/>
  <c r="N47" i="62"/>
  <c r="O46" i="62"/>
  <c r="N46" i="62"/>
  <c r="O45" i="62"/>
  <c r="N45" i="62"/>
  <c r="O44" i="62"/>
  <c r="N44" i="62"/>
  <c r="O43" i="62"/>
  <c r="N43" i="62"/>
  <c r="O42" i="62"/>
  <c r="N42" i="62"/>
  <c r="O41" i="62"/>
  <c r="N41" i="62"/>
  <c r="O40" i="62"/>
  <c r="N40" i="62"/>
  <c r="O39" i="62"/>
  <c r="N39" i="62"/>
  <c r="O38" i="62"/>
  <c r="N38" i="62"/>
  <c r="O37" i="62"/>
  <c r="N37" i="62"/>
  <c r="O36" i="62"/>
  <c r="N36" i="62"/>
  <c r="O35" i="62"/>
  <c r="N35" i="62"/>
  <c r="O34" i="62"/>
  <c r="N34" i="62"/>
  <c r="O33" i="62"/>
  <c r="N33" i="62"/>
  <c r="O32" i="62"/>
  <c r="N32" i="62"/>
  <c r="O31" i="62"/>
  <c r="N31" i="62"/>
  <c r="O30" i="62"/>
  <c r="N30" i="62"/>
  <c r="O29" i="62"/>
  <c r="N29" i="62"/>
  <c r="O28" i="62"/>
  <c r="N28" i="62"/>
  <c r="O27" i="62"/>
  <c r="N27" i="62"/>
  <c r="O26" i="62"/>
  <c r="N26" i="62"/>
  <c r="O25" i="62"/>
  <c r="N25" i="62"/>
  <c r="O24" i="62"/>
  <c r="N24" i="62"/>
  <c r="O23" i="62"/>
  <c r="N23" i="62"/>
  <c r="O22" i="62"/>
  <c r="N22" i="62"/>
  <c r="O21" i="62"/>
  <c r="N21" i="62"/>
  <c r="O20" i="62"/>
  <c r="N20" i="62"/>
  <c r="O19" i="62"/>
  <c r="N19" i="62"/>
  <c r="O18" i="62"/>
  <c r="N18" i="62"/>
  <c r="O17" i="62"/>
  <c r="N17" i="62"/>
  <c r="O16" i="62"/>
  <c r="N16" i="62"/>
  <c r="O15" i="62"/>
  <c r="N15" i="62"/>
  <c r="O14" i="62"/>
  <c r="N14" i="62"/>
  <c r="O13" i="62"/>
  <c r="N13" i="62"/>
  <c r="O12" i="62"/>
  <c r="N12" i="62"/>
  <c r="O11" i="62"/>
  <c r="N11" i="62"/>
  <c r="U361" i="61"/>
  <c r="T361" i="61"/>
  <c r="U360" i="61"/>
  <c r="T360" i="61"/>
  <c r="U359" i="61"/>
  <c r="T359" i="61"/>
  <c r="U358" i="61"/>
  <c r="T358" i="61"/>
  <c r="U357" i="61"/>
  <c r="T357" i="61"/>
  <c r="U356" i="61"/>
  <c r="T356" i="61"/>
  <c r="U355" i="61"/>
  <c r="T355" i="61"/>
  <c r="U354" i="61"/>
  <c r="T354" i="61"/>
  <c r="U353" i="61"/>
  <c r="T353" i="61"/>
  <c r="U352" i="61"/>
  <c r="T352" i="61"/>
  <c r="U351" i="61"/>
  <c r="T351" i="61"/>
  <c r="U350" i="61"/>
  <c r="T350" i="61"/>
  <c r="U349" i="61"/>
  <c r="T349" i="61"/>
  <c r="U348" i="61"/>
  <c r="T348" i="61"/>
  <c r="U347" i="61"/>
  <c r="T347" i="61"/>
  <c r="U346" i="61"/>
  <c r="T346" i="61"/>
  <c r="U345" i="61"/>
  <c r="T345" i="61"/>
  <c r="U344" i="61"/>
  <c r="T344" i="61"/>
  <c r="U343" i="61"/>
  <c r="T343" i="61"/>
  <c r="U342" i="61"/>
  <c r="T342" i="61"/>
  <c r="U341" i="61"/>
  <c r="T341" i="61"/>
  <c r="U340" i="61"/>
  <c r="T340" i="61"/>
  <c r="U339" i="61"/>
  <c r="T339" i="61"/>
  <c r="U338" i="61"/>
  <c r="T338" i="61"/>
  <c r="U337" i="61"/>
  <c r="T337" i="61"/>
  <c r="U336" i="61"/>
  <c r="T336" i="61"/>
  <c r="U335" i="61"/>
  <c r="T335" i="61"/>
  <c r="U334" i="61"/>
  <c r="T334" i="61"/>
  <c r="U333" i="61"/>
  <c r="T333" i="61"/>
  <c r="U332" i="61"/>
  <c r="T332" i="61"/>
  <c r="U331" i="61"/>
  <c r="T331" i="61"/>
  <c r="U330" i="61"/>
  <c r="T330" i="61"/>
  <c r="U329" i="61"/>
  <c r="T329" i="61"/>
  <c r="U328" i="61"/>
  <c r="T328" i="61"/>
  <c r="U327" i="61"/>
  <c r="T327" i="61"/>
  <c r="U326" i="61"/>
  <c r="T326" i="61"/>
  <c r="U325" i="61"/>
  <c r="T325" i="61"/>
  <c r="U324" i="61"/>
  <c r="T324" i="61"/>
  <c r="U323" i="61"/>
  <c r="T323" i="61"/>
  <c r="U322" i="61"/>
  <c r="T322" i="61"/>
  <c r="U321" i="61"/>
  <c r="T321" i="61"/>
  <c r="U320" i="61"/>
  <c r="T320" i="61"/>
  <c r="U319" i="61"/>
  <c r="T319" i="61"/>
  <c r="U318" i="61"/>
  <c r="T318" i="61"/>
  <c r="U317" i="61"/>
  <c r="T317" i="61"/>
  <c r="U316" i="61"/>
  <c r="T316" i="61"/>
  <c r="U315" i="61"/>
  <c r="T315" i="61"/>
  <c r="U314" i="61"/>
  <c r="T314" i="61"/>
  <c r="U313" i="61"/>
  <c r="T313" i="61"/>
  <c r="U312" i="61"/>
  <c r="T312" i="61"/>
  <c r="U311" i="61"/>
  <c r="T311" i="61"/>
  <c r="U310" i="61"/>
  <c r="T310" i="61"/>
  <c r="U309" i="61"/>
  <c r="T309" i="61"/>
  <c r="U308" i="61"/>
  <c r="T308" i="61"/>
  <c r="U307" i="61"/>
  <c r="T307" i="61"/>
  <c r="U306" i="61"/>
  <c r="T306" i="61"/>
  <c r="U305" i="61"/>
  <c r="T305" i="61"/>
  <c r="U304" i="61"/>
  <c r="T304" i="61"/>
  <c r="U303" i="61"/>
  <c r="T303" i="61"/>
  <c r="U302" i="61"/>
  <c r="T302" i="61"/>
  <c r="U301" i="61"/>
  <c r="T301" i="61"/>
  <c r="U300" i="61"/>
  <c r="T300" i="61"/>
  <c r="U299" i="61"/>
  <c r="T299" i="61"/>
  <c r="U298" i="61"/>
  <c r="T298" i="61"/>
  <c r="U297" i="61"/>
  <c r="T297" i="61"/>
  <c r="U296" i="61"/>
  <c r="T296" i="61"/>
  <c r="U295" i="61"/>
  <c r="T295" i="61"/>
  <c r="U294" i="61"/>
  <c r="T294" i="61"/>
  <c r="U293" i="61"/>
  <c r="T293" i="61"/>
  <c r="U292" i="61"/>
  <c r="T292" i="61"/>
  <c r="U291" i="61"/>
  <c r="T291" i="61"/>
  <c r="U290" i="61"/>
  <c r="T290" i="61"/>
  <c r="U289" i="61"/>
  <c r="T289" i="61"/>
  <c r="U288" i="61"/>
  <c r="T288" i="61"/>
  <c r="U287" i="61"/>
  <c r="T287" i="61"/>
  <c r="U286" i="61"/>
  <c r="T286" i="61"/>
  <c r="U285" i="61"/>
  <c r="T285" i="61"/>
  <c r="U284" i="61"/>
  <c r="T284" i="61"/>
  <c r="U283" i="61"/>
  <c r="T283" i="61"/>
  <c r="U282" i="61"/>
  <c r="T282" i="61"/>
  <c r="U281" i="61"/>
  <c r="T281" i="61"/>
  <c r="U280" i="61"/>
  <c r="T280" i="61"/>
  <c r="U279" i="61"/>
  <c r="T279" i="61"/>
  <c r="U278" i="61"/>
  <c r="T278" i="61"/>
  <c r="U277" i="61"/>
  <c r="T277" i="61"/>
  <c r="U276" i="61"/>
  <c r="T276" i="61"/>
  <c r="U275" i="61"/>
  <c r="T275" i="61"/>
  <c r="U274" i="61"/>
  <c r="T274" i="61"/>
  <c r="U273" i="61"/>
  <c r="T273" i="61"/>
  <c r="U272" i="61"/>
  <c r="T272" i="61"/>
  <c r="U271" i="61"/>
  <c r="T271" i="61"/>
  <c r="U269" i="61"/>
  <c r="T269" i="61"/>
  <c r="U268" i="61"/>
  <c r="T268" i="61"/>
  <c r="U267" i="61"/>
  <c r="T267" i="61"/>
  <c r="U266" i="61"/>
  <c r="T266" i="61"/>
  <c r="U265" i="61"/>
  <c r="T265" i="61"/>
  <c r="U264" i="61"/>
  <c r="T264" i="61"/>
  <c r="U263" i="61"/>
  <c r="T263" i="61"/>
  <c r="U262" i="61"/>
  <c r="T262" i="61"/>
  <c r="U261" i="61"/>
  <c r="T261" i="61"/>
  <c r="U260" i="61"/>
  <c r="T260" i="61"/>
  <c r="U259" i="61"/>
  <c r="T259" i="61"/>
  <c r="U258" i="61"/>
  <c r="T258" i="61"/>
  <c r="U256" i="61"/>
  <c r="T256" i="61"/>
  <c r="U255" i="61"/>
  <c r="T255" i="61"/>
  <c r="U254" i="61"/>
  <c r="T254" i="61"/>
  <c r="U253" i="61"/>
  <c r="T253" i="61"/>
  <c r="U252" i="61"/>
  <c r="T252" i="61"/>
  <c r="U250" i="61"/>
  <c r="T250" i="61"/>
  <c r="U249" i="61"/>
  <c r="T249" i="61"/>
  <c r="U248" i="61"/>
  <c r="T248" i="61"/>
  <c r="U247" i="61"/>
  <c r="T247" i="61"/>
  <c r="U246" i="61"/>
  <c r="T246" i="61"/>
  <c r="U245" i="61"/>
  <c r="T245" i="61"/>
  <c r="U244" i="61"/>
  <c r="T244" i="61"/>
  <c r="U243" i="61"/>
  <c r="T243" i="61"/>
  <c r="U242" i="61"/>
  <c r="T242" i="61"/>
  <c r="U241" i="61"/>
  <c r="T241" i="61"/>
  <c r="U240" i="61"/>
  <c r="T240" i="61"/>
  <c r="U239" i="61"/>
  <c r="T239" i="61"/>
  <c r="U238" i="61"/>
  <c r="T238" i="61"/>
  <c r="U237" i="61"/>
  <c r="T237" i="61"/>
  <c r="U236" i="61"/>
  <c r="T236" i="61"/>
  <c r="U235" i="61"/>
  <c r="T235" i="61"/>
  <c r="U234" i="61"/>
  <c r="T234" i="61"/>
  <c r="U233" i="61"/>
  <c r="T233" i="61"/>
  <c r="U232" i="61"/>
  <c r="T232" i="61"/>
  <c r="U231" i="61"/>
  <c r="T231" i="61"/>
  <c r="U230" i="61"/>
  <c r="T230" i="61"/>
  <c r="U229" i="61"/>
  <c r="T229" i="61"/>
  <c r="U228" i="61"/>
  <c r="T228" i="61"/>
  <c r="U227" i="61"/>
  <c r="T227" i="61"/>
  <c r="U226" i="61"/>
  <c r="T226" i="61"/>
  <c r="U225" i="61"/>
  <c r="T225" i="61"/>
  <c r="U224" i="61"/>
  <c r="T224" i="61"/>
  <c r="U223" i="61"/>
  <c r="T223" i="61"/>
  <c r="U222" i="61"/>
  <c r="T222" i="61"/>
  <c r="U221" i="61"/>
  <c r="T221" i="61"/>
  <c r="U220" i="61"/>
  <c r="T220" i="61"/>
  <c r="U219" i="61"/>
  <c r="T219" i="61"/>
  <c r="U218" i="61"/>
  <c r="T218" i="61"/>
  <c r="U217" i="61"/>
  <c r="T217" i="61"/>
  <c r="U216" i="61"/>
  <c r="T216" i="61"/>
  <c r="U215" i="61"/>
  <c r="T215" i="61"/>
  <c r="U214" i="61"/>
  <c r="T214" i="61"/>
  <c r="U213" i="61"/>
  <c r="T213" i="61"/>
  <c r="U212" i="61"/>
  <c r="T212" i="61"/>
  <c r="U211" i="61"/>
  <c r="T211" i="61"/>
  <c r="U210" i="61"/>
  <c r="T210" i="61"/>
  <c r="U209" i="61"/>
  <c r="T209" i="61"/>
  <c r="U208" i="61"/>
  <c r="T208" i="61"/>
  <c r="U207" i="61"/>
  <c r="T207" i="61"/>
  <c r="U206" i="61"/>
  <c r="T206" i="61"/>
  <c r="U205" i="61"/>
  <c r="T205" i="61"/>
  <c r="U204" i="61"/>
  <c r="T204" i="61"/>
  <c r="U203" i="61"/>
  <c r="T203" i="61"/>
  <c r="U202" i="61"/>
  <c r="T202" i="61"/>
  <c r="U201" i="61"/>
  <c r="T201" i="61"/>
  <c r="U200" i="61"/>
  <c r="T200" i="61"/>
  <c r="U199" i="61"/>
  <c r="T199" i="61"/>
  <c r="U198" i="61"/>
  <c r="T198" i="61"/>
  <c r="U197" i="61"/>
  <c r="T197" i="61"/>
  <c r="U196" i="61"/>
  <c r="T196" i="61"/>
  <c r="U195" i="61"/>
  <c r="T195" i="61"/>
  <c r="U194" i="61"/>
  <c r="T194" i="61"/>
  <c r="U193" i="61"/>
  <c r="T193" i="61"/>
  <c r="U192" i="61"/>
  <c r="T192" i="61"/>
  <c r="U191" i="61"/>
  <c r="T191" i="61"/>
  <c r="U190" i="61"/>
  <c r="T190" i="61"/>
  <c r="U189" i="61"/>
  <c r="T189" i="61"/>
  <c r="U188" i="61"/>
  <c r="T188" i="61"/>
  <c r="U187" i="61"/>
  <c r="T187" i="61"/>
  <c r="U186" i="61"/>
  <c r="T186" i="61"/>
  <c r="U185" i="61"/>
  <c r="T185" i="61"/>
  <c r="U184" i="61"/>
  <c r="T184" i="61"/>
  <c r="U183" i="61"/>
  <c r="T183" i="61"/>
  <c r="U182" i="61"/>
  <c r="T182" i="61"/>
  <c r="U181" i="61"/>
  <c r="T181" i="61"/>
  <c r="U180" i="61"/>
  <c r="T180" i="61"/>
  <c r="U179" i="61"/>
  <c r="T179" i="61"/>
  <c r="U178" i="61"/>
  <c r="T178" i="61"/>
  <c r="U177" i="61"/>
  <c r="T177" i="61"/>
  <c r="U176" i="61"/>
  <c r="T176" i="61"/>
  <c r="U175" i="61"/>
  <c r="T175" i="61"/>
  <c r="U174" i="61"/>
  <c r="T174" i="61"/>
  <c r="U173" i="61"/>
  <c r="T173" i="61"/>
  <c r="U172" i="61"/>
  <c r="T172" i="61"/>
  <c r="U171" i="61"/>
  <c r="T171" i="61"/>
  <c r="U170" i="61"/>
  <c r="T170" i="61"/>
  <c r="U169" i="61"/>
  <c r="T169" i="61"/>
  <c r="U168" i="61"/>
  <c r="T168" i="61"/>
  <c r="U166" i="61"/>
  <c r="T166" i="61"/>
  <c r="U165" i="61"/>
  <c r="T165" i="61"/>
  <c r="U164" i="61"/>
  <c r="T164" i="61"/>
  <c r="U163" i="61"/>
  <c r="T163" i="61"/>
  <c r="U162" i="61"/>
  <c r="T162" i="61"/>
  <c r="U161" i="61"/>
  <c r="T161" i="61"/>
  <c r="U160" i="61"/>
  <c r="T160" i="61"/>
  <c r="U159" i="61"/>
  <c r="T159" i="61"/>
  <c r="U158" i="61"/>
  <c r="T158" i="61"/>
  <c r="U157" i="61"/>
  <c r="T157" i="61"/>
  <c r="U156" i="61"/>
  <c r="T156" i="61"/>
  <c r="U155" i="61"/>
  <c r="T155" i="61"/>
  <c r="U154" i="61"/>
  <c r="T154" i="61"/>
  <c r="U153" i="61"/>
  <c r="T153" i="61"/>
  <c r="U152" i="61"/>
  <c r="T152" i="61"/>
  <c r="U151" i="61"/>
  <c r="T151" i="61"/>
  <c r="U150" i="61"/>
  <c r="T150" i="61"/>
  <c r="U149" i="61"/>
  <c r="T149" i="61"/>
  <c r="U148" i="61"/>
  <c r="T148" i="61"/>
  <c r="U147" i="61"/>
  <c r="T147" i="61"/>
  <c r="U146" i="61"/>
  <c r="T146" i="61"/>
  <c r="U145" i="61"/>
  <c r="T145" i="61"/>
  <c r="U144" i="61"/>
  <c r="T144" i="61"/>
  <c r="U143" i="61"/>
  <c r="T143" i="61"/>
  <c r="U142" i="61"/>
  <c r="T142" i="61"/>
  <c r="U141" i="61"/>
  <c r="T141" i="61"/>
  <c r="U140" i="61"/>
  <c r="T140" i="61"/>
  <c r="U139" i="61"/>
  <c r="T139" i="61"/>
  <c r="U138" i="61"/>
  <c r="T138" i="61"/>
  <c r="U137" i="61"/>
  <c r="T137" i="61"/>
  <c r="U136" i="61"/>
  <c r="T136" i="61"/>
  <c r="U135" i="61"/>
  <c r="T135" i="61"/>
  <c r="U134" i="61"/>
  <c r="T134" i="61"/>
  <c r="U133" i="61"/>
  <c r="T133" i="61"/>
  <c r="U132" i="61"/>
  <c r="T132" i="61"/>
  <c r="U131" i="61"/>
  <c r="T131" i="61"/>
  <c r="U130" i="61"/>
  <c r="T130" i="61"/>
  <c r="U129" i="61"/>
  <c r="T129" i="61"/>
  <c r="U128" i="61"/>
  <c r="T128" i="61"/>
  <c r="U127" i="61"/>
  <c r="T127" i="61"/>
  <c r="U126" i="61"/>
  <c r="T126" i="61"/>
  <c r="U125" i="61"/>
  <c r="T125" i="61"/>
  <c r="U124" i="61"/>
  <c r="T124" i="61"/>
  <c r="U123" i="61"/>
  <c r="T123" i="61"/>
  <c r="U122" i="61"/>
  <c r="T122" i="61"/>
  <c r="U121" i="61"/>
  <c r="T121" i="61"/>
  <c r="U120" i="61"/>
  <c r="T120" i="61"/>
  <c r="U119" i="61"/>
  <c r="T119" i="61"/>
  <c r="U118" i="61"/>
  <c r="T118" i="61"/>
  <c r="U117" i="61"/>
  <c r="T117" i="61"/>
  <c r="U116" i="61"/>
  <c r="T116" i="61"/>
  <c r="U115" i="61"/>
  <c r="T115" i="61"/>
  <c r="U114" i="61"/>
  <c r="T114" i="61"/>
  <c r="U113" i="61"/>
  <c r="T113" i="61"/>
  <c r="U112" i="61"/>
  <c r="T112" i="61"/>
  <c r="U111" i="61"/>
  <c r="T111" i="61"/>
  <c r="U110" i="61"/>
  <c r="T110" i="61"/>
  <c r="U109" i="61"/>
  <c r="T109" i="61"/>
  <c r="U108" i="61"/>
  <c r="T108" i="61"/>
  <c r="U107" i="61"/>
  <c r="T107" i="61"/>
  <c r="U106" i="61"/>
  <c r="T106" i="61"/>
  <c r="U105" i="61"/>
  <c r="T105" i="61"/>
  <c r="U104" i="61"/>
  <c r="T104" i="61"/>
  <c r="U103" i="61"/>
  <c r="T103" i="61"/>
  <c r="U102" i="61"/>
  <c r="T102" i="61"/>
  <c r="U101" i="61"/>
  <c r="T101" i="61"/>
  <c r="U100" i="61"/>
  <c r="T100" i="61"/>
  <c r="U99" i="61"/>
  <c r="T99" i="61"/>
  <c r="U98" i="61"/>
  <c r="T98" i="61"/>
  <c r="U97" i="61"/>
  <c r="T97" i="61"/>
  <c r="U96" i="61"/>
  <c r="T96" i="61"/>
  <c r="U95" i="61"/>
  <c r="T95" i="61"/>
  <c r="U94" i="61"/>
  <c r="T94" i="61"/>
  <c r="U93" i="61"/>
  <c r="T93" i="61"/>
  <c r="U92" i="61"/>
  <c r="T92" i="61"/>
  <c r="U91" i="61"/>
  <c r="T91" i="61"/>
  <c r="U90" i="61"/>
  <c r="T90" i="61"/>
  <c r="U89" i="61"/>
  <c r="T89" i="61"/>
  <c r="U88" i="61"/>
  <c r="T88" i="61"/>
  <c r="U87" i="61"/>
  <c r="T87" i="61"/>
  <c r="U86" i="61"/>
  <c r="T86" i="61"/>
  <c r="U85" i="61"/>
  <c r="T85" i="61"/>
  <c r="U84" i="61"/>
  <c r="T84" i="61"/>
  <c r="U83" i="61"/>
  <c r="T83" i="61"/>
  <c r="U82" i="61"/>
  <c r="T82" i="61"/>
  <c r="U81" i="61"/>
  <c r="T81" i="61"/>
  <c r="U80" i="61"/>
  <c r="T80" i="61"/>
  <c r="U79" i="61"/>
  <c r="T79" i="61"/>
  <c r="U78" i="61"/>
  <c r="T78" i="61"/>
  <c r="U77" i="61"/>
  <c r="T77" i="61"/>
  <c r="U76" i="61"/>
  <c r="T76" i="61"/>
  <c r="U75" i="61"/>
  <c r="T75" i="61"/>
  <c r="U74" i="61"/>
  <c r="T74" i="61"/>
  <c r="U73" i="61"/>
  <c r="T73" i="61"/>
  <c r="U72" i="61"/>
  <c r="T72" i="61"/>
  <c r="U71" i="61"/>
  <c r="T71" i="61"/>
  <c r="U70" i="61"/>
  <c r="T70" i="61"/>
  <c r="U69" i="61"/>
  <c r="T69" i="61"/>
  <c r="U68" i="61"/>
  <c r="T68" i="61"/>
  <c r="U67" i="61"/>
  <c r="T67" i="61"/>
  <c r="U66" i="61"/>
  <c r="T66" i="61"/>
  <c r="U65" i="61"/>
  <c r="T65" i="61"/>
  <c r="U64" i="61"/>
  <c r="T64" i="61"/>
  <c r="U63" i="61"/>
  <c r="T63" i="61"/>
  <c r="U62" i="61"/>
  <c r="T62" i="61"/>
  <c r="U61" i="61"/>
  <c r="T61" i="61"/>
  <c r="U60" i="61"/>
  <c r="T60" i="61"/>
  <c r="U59" i="61"/>
  <c r="T59" i="61"/>
  <c r="U58" i="61"/>
  <c r="T58" i="61"/>
  <c r="U57" i="61"/>
  <c r="T57" i="61"/>
  <c r="U56" i="61"/>
  <c r="T56" i="61"/>
  <c r="U55" i="61"/>
  <c r="T55" i="61"/>
  <c r="U54" i="61"/>
  <c r="T54" i="61"/>
  <c r="U53" i="61"/>
  <c r="T53" i="61"/>
  <c r="U52" i="61"/>
  <c r="T52" i="61"/>
  <c r="U51" i="61"/>
  <c r="T51" i="61"/>
  <c r="U50" i="61"/>
  <c r="T50" i="61"/>
  <c r="U49" i="61"/>
  <c r="T49" i="61"/>
  <c r="U48" i="61"/>
  <c r="T48" i="61"/>
  <c r="U47" i="61"/>
  <c r="T47" i="61"/>
  <c r="U46" i="61"/>
  <c r="T46" i="61"/>
  <c r="U45" i="61"/>
  <c r="T45" i="61"/>
  <c r="U44" i="61"/>
  <c r="T44" i="61"/>
  <c r="U43" i="61"/>
  <c r="T43" i="61"/>
  <c r="U42" i="61"/>
  <c r="T42" i="61"/>
  <c r="U41" i="61"/>
  <c r="T41" i="61"/>
  <c r="U40" i="61"/>
  <c r="T40" i="61"/>
  <c r="U39" i="61"/>
  <c r="T39" i="61"/>
  <c r="U38" i="61"/>
  <c r="T38" i="61"/>
  <c r="U37" i="61"/>
  <c r="T37" i="61"/>
  <c r="U36" i="61"/>
  <c r="T36" i="61"/>
  <c r="U35" i="61"/>
  <c r="T35" i="61"/>
  <c r="U34" i="61"/>
  <c r="T34" i="61"/>
  <c r="U33" i="61"/>
  <c r="T33" i="61"/>
  <c r="U32" i="61"/>
  <c r="T32" i="61"/>
  <c r="U31" i="61"/>
  <c r="T31" i="61"/>
  <c r="U30" i="61"/>
  <c r="T30" i="61"/>
  <c r="U29" i="61"/>
  <c r="T29" i="61"/>
  <c r="U28" i="61"/>
  <c r="T28" i="61"/>
  <c r="U27" i="61"/>
  <c r="T27" i="61"/>
  <c r="U26" i="61"/>
  <c r="T26" i="61"/>
  <c r="U25" i="61"/>
  <c r="T25" i="61"/>
  <c r="U24" i="61"/>
  <c r="T24" i="61"/>
  <c r="U23" i="61"/>
  <c r="T23" i="61"/>
  <c r="U22" i="61"/>
  <c r="T22" i="61"/>
  <c r="U21" i="61"/>
  <c r="T21" i="61"/>
  <c r="U20" i="61"/>
  <c r="T20" i="61"/>
  <c r="U19" i="61"/>
  <c r="T19" i="61"/>
  <c r="U18" i="61"/>
  <c r="T18" i="61"/>
  <c r="U17" i="61"/>
  <c r="T17" i="61"/>
  <c r="U16" i="61"/>
  <c r="T16" i="61"/>
  <c r="U15" i="61"/>
  <c r="T15" i="61"/>
  <c r="U14" i="61"/>
  <c r="T14" i="61"/>
  <c r="U13" i="61"/>
  <c r="T13" i="61"/>
  <c r="U12" i="61"/>
  <c r="T12" i="61"/>
  <c r="U11" i="61"/>
  <c r="T11" i="61"/>
  <c r="R42" i="59"/>
  <c r="Q42" i="59"/>
  <c r="R41" i="59"/>
  <c r="Q41" i="59"/>
  <c r="R40" i="59"/>
  <c r="Q40" i="59"/>
  <c r="R38" i="59"/>
  <c r="Q38" i="59"/>
  <c r="R37" i="59"/>
  <c r="Q37" i="59"/>
  <c r="R36" i="59"/>
  <c r="Q36" i="59"/>
  <c r="R35" i="59"/>
  <c r="Q35" i="59"/>
  <c r="R34" i="59"/>
  <c r="Q34" i="59"/>
  <c r="R33" i="59"/>
  <c r="Q33" i="59"/>
  <c r="R32" i="59"/>
  <c r="Q32" i="59"/>
  <c r="R31" i="59"/>
  <c r="Q31" i="59"/>
  <c r="R30" i="59"/>
  <c r="Q30" i="59"/>
  <c r="R29" i="59"/>
  <c r="Q29" i="59"/>
  <c r="R28" i="59"/>
  <c r="Q28" i="59"/>
  <c r="R27" i="59"/>
  <c r="Q27" i="59"/>
  <c r="R26" i="59"/>
  <c r="Q26" i="59"/>
  <c r="R25" i="59"/>
  <c r="Q25" i="59"/>
  <c r="R24" i="59"/>
  <c r="Q24" i="59"/>
  <c r="R23" i="59"/>
  <c r="Q23" i="59"/>
  <c r="R22" i="59"/>
  <c r="Q22" i="59"/>
  <c r="R20" i="59"/>
  <c r="Q20" i="59"/>
  <c r="R19" i="59"/>
  <c r="Q19" i="59"/>
  <c r="R18" i="59"/>
  <c r="Q18" i="59"/>
  <c r="R17" i="59"/>
  <c r="Q17" i="59"/>
  <c r="R16" i="59"/>
  <c r="Q16" i="59"/>
  <c r="R15" i="59"/>
  <c r="Q15" i="59"/>
  <c r="R14" i="59"/>
  <c r="Q14" i="59"/>
  <c r="R13" i="59"/>
  <c r="Q13" i="59"/>
  <c r="R12" i="59"/>
  <c r="Q12" i="59"/>
  <c r="R11" i="59"/>
  <c r="Q11" i="59"/>
  <c r="L54" i="58"/>
  <c r="K54" i="58"/>
  <c r="L53" i="58"/>
  <c r="K53" i="58"/>
  <c r="L52" i="58"/>
  <c r="K52" i="58"/>
  <c r="L51" i="58"/>
  <c r="K51" i="58"/>
  <c r="L50" i="58"/>
  <c r="K50" i="58"/>
  <c r="L49" i="58"/>
  <c r="K49" i="58"/>
  <c r="L48" i="58"/>
  <c r="K48" i="58"/>
  <c r="L47" i="58"/>
  <c r="K47" i="58"/>
  <c r="L46" i="58"/>
  <c r="K46" i="58"/>
  <c r="L45" i="58"/>
  <c r="K45" i="58"/>
  <c r="L44" i="58"/>
  <c r="K44" i="58"/>
  <c r="L43" i="58"/>
  <c r="K43" i="58"/>
  <c r="L42" i="58"/>
  <c r="K42" i="58"/>
  <c r="L41" i="58"/>
  <c r="K41" i="58"/>
  <c r="L40" i="58"/>
  <c r="K40" i="58"/>
  <c r="L39" i="58"/>
  <c r="K39" i="58"/>
  <c r="L38" i="58"/>
  <c r="K38" i="58"/>
  <c r="L37" i="58"/>
  <c r="K37" i="58"/>
  <c r="L36" i="58"/>
  <c r="K36" i="58"/>
  <c r="L35" i="58"/>
  <c r="K35" i="58"/>
  <c r="L34" i="58"/>
  <c r="K34" i="58"/>
  <c r="L33" i="58"/>
  <c r="K33" i="58"/>
  <c r="L32" i="58"/>
  <c r="K32" i="58"/>
  <c r="L31" i="58"/>
  <c r="K31" i="58"/>
  <c r="L30" i="58"/>
  <c r="K30" i="58"/>
  <c r="L29" i="58"/>
  <c r="K29" i="58"/>
  <c r="L28" i="58"/>
  <c r="K28" i="58"/>
  <c r="L27" i="58"/>
  <c r="K27" i="58"/>
  <c r="L26" i="58"/>
  <c r="K26" i="58"/>
  <c r="L25" i="58"/>
  <c r="K25" i="58"/>
  <c r="L24" i="58"/>
  <c r="K24" i="58"/>
  <c r="L23" i="58"/>
  <c r="K23" i="58"/>
  <c r="L22" i="58"/>
  <c r="K22" i="58"/>
  <c r="L21" i="58"/>
  <c r="K21" i="58"/>
  <c r="L19" i="58"/>
  <c r="K19" i="58"/>
  <c r="L18" i="58"/>
  <c r="K18" i="58"/>
  <c r="L17" i="58"/>
  <c r="K17" i="58"/>
  <c r="L16" i="58"/>
  <c r="K16" i="58"/>
  <c r="L15" i="58"/>
  <c r="K15" i="58"/>
  <c r="L14" i="58"/>
  <c r="K14" i="58"/>
  <c r="L13" i="58"/>
  <c r="K13" i="58"/>
  <c r="L12" i="58"/>
  <c r="K12" i="58"/>
  <c r="L11" i="58"/>
  <c r="K11" i="58"/>
  <c r="L10" i="58"/>
  <c r="K10" i="5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4">
    <s v="Migdal Hashkaot Neches Boded"/>
    <s v="{[Time].[Hie Time].[Yom].&amp;[20230930]}"/>
    <s v="{[Medida].[Medida].&amp;[2]}"/>
    <s v="{[Keren].[Keren].[All]}"/>
    <s v="{[Cheshbon KM].[Hie Peilut].[Chevra].&amp;[397]&amp;[Kod_Peilut_L7_397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4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2].&amp;[NechesBoded_L2_104]&amp;[NechesBoded_L1_101]"/>
    <s v="[Neches].[Hie Neches Boded].[Neches Boded L2].&amp;[NechesBoded_L2_106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25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 si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3" si="24">
        <n x="1" s="1"/>
        <n x="22"/>
        <n x="23"/>
      </t>
    </mdx>
    <mdx n="0" f="v">
      <t c="3" si="24">
        <n x="1" s="1"/>
        <n x="25"/>
        <n x="23"/>
      </t>
    </mdx>
    <mdx n="0" f="v">
      <t c="3" si="24">
        <n x="1" s="1"/>
        <n x="26"/>
        <n x="23"/>
      </t>
    </mdx>
    <mdx n="0" f="v">
      <t c="3" si="24">
        <n x="1" s="1"/>
        <n x="27"/>
        <n x="23"/>
      </t>
    </mdx>
    <mdx n="0" f="v">
      <t c="3" si="24">
        <n x="1" s="1"/>
        <n x="28"/>
        <n x="23"/>
      </t>
    </mdx>
    <mdx n="0" f="v">
      <t c="3" si="24">
        <n x="1" s="1"/>
        <n x="29"/>
        <n x="23"/>
      </t>
    </mdx>
    <mdx n="0" f="v">
      <t c="3" si="24">
        <n x="1" s="1"/>
        <n x="30"/>
        <n x="23"/>
      </t>
    </mdx>
    <mdx n="0" f="v">
      <t c="3" si="24">
        <n x="1" s="1"/>
        <n x="31"/>
        <n x="23"/>
      </t>
    </mdx>
    <mdx n="0" f="v">
      <t c="3" si="24">
        <n x="1" s="1"/>
        <n x="32"/>
        <n x="23"/>
      </t>
    </mdx>
    <mdx n="0" f="v">
      <t c="3" si="24">
        <n x="1" s="1"/>
        <n x="33"/>
        <n x="23"/>
      </t>
    </mdx>
  </mdxMetadata>
  <valueMetadata count="25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</valueMetadata>
</metadata>
</file>

<file path=xl/sharedStrings.xml><?xml version="1.0" encoding="utf-8"?>
<sst xmlns="http://schemas.openxmlformats.org/spreadsheetml/2006/main" count="11467" uniqueCount="3468">
  <si>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</si>
  <si>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</si>
  <si>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</si>
  <si>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</si>
  <si>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</si>
  <si>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</si>
  <si>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</si>
  <si>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</si>
  <si>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</si>
  <si>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</si>
  <si>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</si>
  <si>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</si>
  <si>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</si>
  <si>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</si>
  <si>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</si>
  <si>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</si>
  <si>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</si>
  <si>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</si>
  <si>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</si>
  <si>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</si>
  <si>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</si>
  <si>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</si>
  <si>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</si>
  <si>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</si>
  <si>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</si>
  <si>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</si>
  <si>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</si>
  <si>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</si>
  <si>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</si>
  <si>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</si>
  <si>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</si>
  <si>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</si>
  <si>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</si>
  <si>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</si>
  <si>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</si>
  <si>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</si>
  <si>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</si>
  <si>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</si>
  <si>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</si>
  <si>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</si>
  <si>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</si>
  <si>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</si>
  <si>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</si>
  <si>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</si>
  <si>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</si>
  <si>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</si>
  <si>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</si>
  <si>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</si>
  <si>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</si>
  <si>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</si>
  <si>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</si>
  <si>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</si>
  <si>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</si>
  <si>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</si>
  <si>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</si>
  <si>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</si>
  <si>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</si>
  <si>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</si>
  <si>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</si>
  <si>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</si>
  <si>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</si>
  <si>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</si>
  <si>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</si>
  <si>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</si>
  <si>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</si>
  <si>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</si>
  <si>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</si>
  <si>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</si>
  <si>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</si>
  <si>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</si>
  <si>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</si>
  <si>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</si>
  <si>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</si>
  <si>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</si>
  <si>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</si>
  <si>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</si>
  <si>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</si>
  <si>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</si>
  <si>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</si>
  <si>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</si>
  <si>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</si>
  <si>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</si>
  <si>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</si>
  <si>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</si>
  <si>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</si>
  <si>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</si>
  <si>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</si>
  <si>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</si>
  <si>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</si>
  <si>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</si>
  <si>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</si>
  <si>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</si>
  <si>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</si>
  <si>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</si>
  <si>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</si>
  <si>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</si>
  <si>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</si>
  <si>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</si>
  <si>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</si>
  <si>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</si>
  <si>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</si>
  <si>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</si>
  <si>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</si>
  <si>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</si>
  <si>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</si>
  <si>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</si>
  <si>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</si>
  <si>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</si>
  <si>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</si>
  <si>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</si>
  <si>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</si>
  <si>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</si>
  <si>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</si>
  <si>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</si>
  <si>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</si>
  <si>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</si>
  <si>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</si>
  <si>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</si>
  <si>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</si>
  <si>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</si>
  <si>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</si>
  <si>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</si>
  <si>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</si>
  <si>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</si>
  <si>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</si>
  <si>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</si>
  <si>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</si>
  <si>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</si>
  <si>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</si>
  <si>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</si>
  <si>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</si>
  <si>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</si>
  <si>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</si>
  <si>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</si>
  <si>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</si>
  <si>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</si>
  <si>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</si>
  <si>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</si>
  <si>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</si>
  <si>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</si>
  <si>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</si>
  <si>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</si>
  <si>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</si>
  <si>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</si>
  <si>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</si>
  <si>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</si>
  <si>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</si>
  <si>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</si>
  <si>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</si>
  <si>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</si>
  <si>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</si>
  <si>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</si>
  <si>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</si>
  <si>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</si>
  <si>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</si>
  <si>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</si>
  <si>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</si>
  <si>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</si>
  <si>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</si>
  <si>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</si>
  <si>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</si>
  <si>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</si>
  <si>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</si>
  <si>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</si>
  <si>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</si>
  <si>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</si>
  <si>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</si>
  <si>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</si>
  <si>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</si>
  <si>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</si>
  <si>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</si>
  <si>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</si>
  <si>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</si>
  <si>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</si>
  <si>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</si>
  <si>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</si>
  <si>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</si>
  <si>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</si>
  <si>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</si>
  <si>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</si>
  <si>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</si>
  <si>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</si>
  <si>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</si>
  <si>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</si>
  <si>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</si>
  <si>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</si>
  <si>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</si>
  <si>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</si>
  <si>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</si>
  <si>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</si>
  <si>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</si>
  <si>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</si>
  <si>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</si>
  <si>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גידור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</si>
  <si>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</si>
  <si>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</si>
  <si>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</si>
  <si>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</si>
  <si>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</si>
  <si>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</si>
  <si>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אופציות בישראל: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</si>
  <si>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</si>
  <si>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</si>
  <si>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</si>
  <si>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</si>
  <si>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</si>
  <si>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</si>
  <si>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</si>
  <si>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</si>
  <si>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</si>
  <si>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</si>
  <si>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</si>
  <si>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</si>
  <si>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</si>
  <si>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</si>
  <si>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</si>
  <si>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</si>
  <si>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</si>
  <si>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</si>
  <si>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</si>
  <si>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</si>
  <si>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</si>
  <si>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</si>
  <si>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</si>
  <si>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</si>
  <si>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</si>
  <si>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</si>
  <si>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</si>
  <si>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</si>
  <si>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30/09/2023</t>
  </si>
  <si>
    <t>מגדל מקפת קרנות פנסיה וקופות גמל בע"מ</t>
  </si>
  <si>
    <t>מגדל מקפת אישית (מספר אוצר 162) - מסלול לבני 50 ומטה</t>
  </si>
  <si>
    <t>מ.ק.מ. 414</t>
  </si>
  <si>
    <t>8240418</t>
  </si>
  <si>
    <t>RF</t>
  </si>
  <si>
    <t>מקמ 214</t>
  </si>
  <si>
    <t>8240210</t>
  </si>
  <si>
    <t>מקמ 314</t>
  </si>
  <si>
    <t>8240319</t>
  </si>
  <si>
    <t>מקמ 524</t>
  </si>
  <si>
    <t>8240525</t>
  </si>
  <si>
    <t>מקמ 614</t>
  </si>
  <si>
    <t>8240616</t>
  </si>
  <si>
    <t>מקמ 914</t>
  </si>
  <si>
    <t>8240913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</si>
  <si>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</si>
  <si>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</si>
  <si>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</si>
  <si>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</si>
  <si>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</si>
  <si>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</si>
  <si>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</si>
  <si>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</si>
  <si>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</si>
  <si>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</si>
  <si>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</si>
  <si>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</si>
  <si>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</si>
  <si>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</si>
  <si>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</si>
  <si>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</si>
  <si>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</si>
  <si>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</si>
  <si>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</si>
  <si>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</si>
  <si>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</si>
  <si>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</si>
  <si>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</si>
  <si>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</si>
  <si>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</si>
  <si>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</si>
  <si>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</si>
  <si>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</si>
  <si>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</si>
  <si>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</si>
  <si>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ממשלתי שקלי 229</t>
  </si>
  <si>
    <t>1194802</t>
  </si>
  <si>
    <t>ISRAEL 4.5 2120</t>
  </si>
  <si>
    <t>US46513JB593</t>
  </si>
  <si>
    <t>A+</t>
  </si>
  <si>
    <t>FITCH</t>
  </si>
  <si>
    <t>לאומי אגח 179</t>
  </si>
  <si>
    <t>520018078</t>
  </si>
  <si>
    <t>בנקים</t>
  </si>
  <si>
    <t>Aaa.il</t>
  </si>
  <si>
    <t>מז טפ הנפק 45</t>
  </si>
  <si>
    <t>520032046</t>
  </si>
  <si>
    <t>מז טפ הנפק 49</t>
  </si>
  <si>
    <t>מז טפ הנפק 52</t>
  </si>
  <si>
    <t>מקורות אגח 11</t>
  </si>
  <si>
    <t>520010869</t>
  </si>
  <si>
    <t>ilAAA</t>
  </si>
  <si>
    <t>מעלות S&amp;P</t>
  </si>
  <si>
    <t>נמלי ישראל אגחא</t>
  </si>
  <si>
    <t>513569780</t>
  </si>
  <si>
    <t>נדל"ן מניב בישראל</t>
  </si>
  <si>
    <t>פועלים אגח 200</t>
  </si>
  <si>
    <t>520000118</t>
  </si>
  <si>
    <t>פועלים אגח 202</t>
  </si>
  <si>
    <t>פועלים אגח 203</t>
  </si>
  <si>
    <t>חשמל אגח 27</t>
  </si>
  <si>
    <t>520000472</t>
  </si>
  <si>
    <t>אנרגיה</t>
  </si>
  <si>
    <t>Aa1.il</t>
  </si>
  <si>
    <t>חשמל אגח 29</t>
  </si>
  <si>
    <t>חשמל אגח 31</t>
  </si>
  <si>
    <t>חשמל אגח 32</t>
  </si>
  <si>
    <t>חשמל אגח 33</t>
  </si>
  <si>
    <t>חשמל אגח 34</t>
  </si>
  <si>
    <t>חשמל אגח 35</t>
  </si>
  <si>
    <t>נתיבי גז אגח ד</t>
  </si>
  <si>
    <t>513436394</t>
  </si>
  <si>
    <t>עזריאלי אגח ב</t>
  </si>
  <si>
    <t>510960719</t>
  </si>
  <si>
    <t>ilAA+</t>
  </si>
  <si>
    <t>עזריאלי אגח ד</t>
  </si>
  <si>
    <t>עזריאלי אגח ה</t>
  </si>
  <si>
    <t>עזריאלי אגח ו</t>
  </si>
  <si>
    <t>עזריאלי אגח ז</t>
  </si>
  <si>
    <t>עזריאלי אגח ח</t>
  </si>
  <si>
    <t>אמות אגח ד</t>
  </si>
  <si>
    <t>520026683</t>
  </si>
  <si>
    <t>Aa2.il</t>
  </si>
  <si>
    <t>אמות אגח ו</t>
  </si>
  <si>
    <t>אמות אגח ח</t>
  </si>
  <si>
    <t>ארפורט אגח ה</t>
  </si>
  <si>
    <t>511659401</t>
  </si>
  <si>
    <t>ilAA</t>
  </si>
  <si>
    <t>ארפורט אגח ט</t>
  </si>
  <si>
    <t>ארפורט אגח יא</t>
  </si>
  <si>
    <t>ביג אגח ח*</t>
  </si>
  <si>
    <t>513623314</t>
  </si>
  <si>
    <t>ביג אגח יא*</t>
  </si>
  <si>
    <t>ביג אגח יד*</t>
  </si>
  <si>
    <t>גב ים אגח ו</t>
  </si>
  <si>
    <t>520001736</t>
  </si>
  <si>
    <t>גב ים אגח ט</t>
  </si>
  <si>
    <t>גב ים אגח י</t>
  </si>
  <si>
    <t>הפניקס אגח 5</t>
  </si>
  <si>
    <t>520017450</t>
  </si>
  <si>
    <t>ביטוח</t>
  </si>
  <si>
    <t>ישרס אגח טו</t>
  </si>
  <si>
    <t>520017807</t>
  </si>
  <si>
    <t>ישרס אגח יח</t>
  </si>
  <si>
    <t>לאומי התח נד402</t>
  </si>
  <si>
    <t>לאומי התח נד403</t>
  </si>
  <si>
    <t>לאומי התח נד404</t>
  </si>
  <si>
    <t>לאומי התח נד405</t>
  </si>
  <si>
    <t>מבנה אגח יז*</t>
  </si>
  <si>
    <t>520024126</t>
  </si>
  <si>
    <t>מבנה אגח כ*</t>
  </si>
  <si>
    <t>מבנה אגח כג*</t>
  </si>
  <si>
    <t>מבנה אגח כד*</t>
  </si>
  <si>
    <t>מבנה אגח כה*</t>
  </si>
  <si>
    <t>מליסרון אגח ו*</t>
  </si>
  <si>
    <t>520037789</t>
  </si>
  <si>
    <t>מליסרון אגח טז*</t>
  </si>
  <si>
    <t>מליסרון אגח י*</t>
  </si>
  <si>
    <t>מליסרון אגח יד*</t>
  </si>
  <si>
    <t>מליסרון אגח יז*</t>
  </si>
  <si>
    <t>מליסרון אגח יח*</t>
  </si>
  <si>
    <t>מליסרון אגח יט*</t>
  </si>
  <si>
    <t>מליסרון אגח כ*</t>
  </si>
  <si>
    <t>מליסרון אגח כא*</t>
  </si>
  <si>
    <t>פועלים הת נדח ח</t>
  </si>
  <si>
    <t>פועלים הת נדח ט</t>
  </si>
  <si>
    <t>פועלים הת נדח י</t>
  </si>
  <si>
    <t>פועלים התח נד ה</t>
  </si>
  <si>
    <t>פועלים התח נד ו</t>
  </si>
  <si>
    <t>פועלים התח נד ז</t>
  </si>
  <si>
    <t>רבוע נדלן אגח ח*</t>
  </si>
  <si>
    <t>513765859</t>
  </si>
  <si>
    <t>ריט 1 אגח ד*</t>
  </si>
  <si>
    <t>513821488</t>
  </si>
  <si>
    <t>ריט 1 אגח ה*</t>
  </si>
  <si>
    <t>ריט 1 אגח ו*</t>
  </si>
  <si>
    <t>ריט 1 אגח ז*</t>
  </si>
  <si>
    <t>שלמה החז אגח יח</t>
  </si>
  <si>
    <t>520034372</t>
  </si>
  <si>
    <t>שלמה החז אגח כ</t>
  </si>
  <si>
    <t>אדמה אגח ב</t>
  </si>
  <si>
    <t>520043605</t>
  </si>
  <si>
    <t>כימיה, גומי ופלסטיק</t>
  </si>
  <si>
    <t>ilAA-</t>
  </si>
  <si>
    <t>בזק אגח 10</t>
  </si>
  <si>
    <t>520031931</t>
  </si>
  <si>
    <t>Aa3.il</t>
  </si>
  <si>
    <t>בזק אגח 12</t>
  </si>
  <si>
    <t>בזק אגח 14</t>
  </si>
  <si>
    <t>ביג אגח ז*</t>
  </si>
  <si>
    <t>ביג אגח ט*</t>
  </si>
  <si>
    <t>ביג אגח טו*</t>
  </si>
  <si>
    <t>ביג אגח יב*</t>
  </si>
  <si>
    <t>ביג אגח יח*</t>
  </si>
  <si>
    <t>ביג אגח כ*</t>
  </si>
  <si>
    <t>בינל הנפ התח כו</t>
  </si>
  <si>
    <t>513141879</t>
  </si>
  <si>
    <t>בינל הנפ התח כז</t>
  </si>
  <si>
    <t>בינל הנפק התחכה</t>
  </si>
  <si>
    <t>דיסקונט מנ נד ו</t>
  </si>
  <si>
    <t>520029935</t>
  </si>
  <si>
    <t>דיסקונט מנ נד ז</t>
  </si>
  <si>
    <t>דיסקונט מנ נד ח</t>
  </si>
  <si>
    <t>דיסקונט מנ נד ט</t>
  </si>
  <si>
    <t>הראל הנפק אגח ז</t>
  </si>
  <si>
    <t>513834200</t>
  </si>
  <si>
    <t>ישרס אגח טז</t>
  </si>
  <si>
    <t>ישרס אגח יג</t>
  </si>
  <si>
    <t>ישרס אגח יט</t>
  </si>
  <si>
    <t>כלל מימון אגח ט</t>
  </si>
  <si>
    <t>513754069</t>
  </si>
  <si>
    <t>מגה אור אגח ח*</t>
  </si>
  <si>
    <t>513257873</t>
  </si>
  <si>
    <t>מז טפ הנפ הת 53</t>
  </si>
  <si>
    <t>מז טפ הנפ הת 65</t>
  </si>
  <si>
    <t>מז טפ הנפק הת48</t>
  </si>
  <si>
    <t>מז טפ הנפק הת50</t>
  </si>
  <si>
    <t>סלע נדלן אגח ב</t>
  </si>
  <si>
    <t>513992529</t>
  </si>
  <si>
    <t>סלע נדלן אגח ג</t>
  </si>
  <si>
    <t>סלע נדלן אגח ד</t>
  </si>
  <si>
    <t>פניקס הון אגח ה</t>
  </si>
  <si>
    <t>514290345</t>
  </si>
  <si>
    <t>רבוע נדלן אגח ו*</t>
  </si>
  <si>
    <t>רבוע נדלן אגח ט*</t>
  </si>
  <si>
    <t>אלבר אגח יז'</t>
  </si>
  <si>
    <t>512025891</t>
  </si>
  <si>
    <t>ilA+</t>
  </si>
  <si>
    <t>אלבר אגח יט</t>
  </si>
  <si>
    <t>אלדן תחבו אגח ה</t>
  </si>
  <si>
    <t>510454333</t>
  </si>
  <si>
    <t>אלדן תחבו אגח ז</t>
  </si>
  <si>
    <t>אלדן תחבו אגח ח</t>
  </si>
  <si>
    <t>אלון רבוע כחול אגח ט</t>
  </si>
  <si>
    <t>520042847</t>
  </si>
  <si>
    <t>השקעה ואחזקות</t>
  </si>
  <si>
    <t>גירון אגח ו</t>
  </si>
  <si>
    <t>520044520</t>
  </si>
  <si>
    <t>A1.il</t>
  </si>
  <si>
    <t>גירון אגח ז</t>
  </si>
  <si>
    <t>גירון אגח ח</t>
  </si>
  <si>
    <t>ג'נרישן קפ אגחב*</t>
  </si>
  <si>
    <t>515846558</t>
  </si>
  <si>
    <t>ג'נרישן קפ אגחג*</t>
  </si>
  <si>
    <t>מגה אור אגח ו*</t>
  </si>
  <si>
    <t>מגה אור אגח ז*</t>
  </si>
  <si>
    <t>מגה אור אגח ט*</t>
  </si>
  <si>
    <t>מגה אור אגח י*</t>
  </si>
  <si>
    <t>מגה אור אגח יא*</t>
  </si>
  <si>
    <t>מימון ישיר אגחג*</t>
  </si>
  <si>
    <t>513893123</t>
  </si>
  <si>
    <t>אשראי חוץ בנקאי</t>
  </si>
  <si>
    <t>מימון ישיר אגחד*</t>
  </si>
  <si>
    <t>מימון ישיר אגחה*</t>
  </si>
  <si>
    <t>מימון ישיר אגחו*</t>
  </si>
  <si>
    <t>מניבים ריט אגחב*</t>
  </si>
  <si>
    <t>515327120</t>
  </si>
  <si>
    <t>מניבים ריט אגחג*</t>
  </si>
  <si>
    <t>מניבים ריט אגחד*</t>
  </si>
  <si>
    <t>סלקום אגח ח*</t>
  </si>
  <si>
    <t>511930125</t>
  </si>
  <si>
    <t>פז נפט אגח ו*</t>
  </si>
  <si>
    <t>510216054</t>
  </si>
  <si>
    <t>פז נפט אגח ז*</t>
  </si>
  <si>
    <t>אפי נכסים אגח ח</t>
  </si>
  <si>
    <t>510560188</t>
  </si>
  <si>
    <t>נדל"ן מניב בחו"ל</t>
  </si>
  <si>
    <t>A2.il</t>
  </si>
  <si>
    <t>אפי נכסים אגח טו</t>
  </si>
  <si>
    <t>אפי נכסים אגחיא</t>
  </si>
  <si>
    <t>אפי נכסים אגחיג</t>
  </si>
  <si>
    <t>אפי נכסים אגחיד</t>
  </si>
  <si>
    <t>אשטרום קבוצה אגח ד</t>
  </si>
  <si>
    <t>510381601</t>
  </si>
  <si>
    <t>בנייה</t>
  </si>
  <si>
    <t>ilA</t>
  </si>
  <si>
    <t>אשטרום קבוצה אגח ה</t>
  </si>
  <si>
    <t>ג'י סיטי אגח טו*</t>
  </si>
  <si>
    <t>520033234</t>
  </si>
  <si>
    <t>הכשרת ישוב אג21</t>
  </si>
  <si>
    <t>520020116</t>
  </si>
  <si>
    <t>נכסים ובנין אגח י</t>
  </si>
  <si>
    <t>520025438</t>
  </si>
  <si>
    <t>או פי סי אגח ב*</t>
  </si>
  <si>
    <t>514401702</t>
  </si>
  <si>
    <t>ilA-</t>
  </si>
  <si>
    <t>ג'י סיטי אגח יב*</t>
  </si>
  <si>
    <t>A3.il</t>
  </si>
  <si>
    <t>ג'י סיטי אגח יג*</t>
  </si>
  <si>
    <t>ג'י סיטי אגח יד*</t>
  </si>
  <si>
    <t>הכשרת הישוב אג24</t>
  </si>
  <si>
    <t>הכשרת ישוב אג23</t>
  </si>
  <si>
    <t>מגוריט אגח ב</t>
  </si>
  <si>
    <t>515434074</t>
  </si>
  <si>
    <t>מגוריט אגח ג</t>
  </si>
  <si>
    <t>מגוריט אגח ד</t>
  </si>
  <si>
    <t>מגוריט אגח ה</t>
  </si>
  <si>
    <t>פתאל החזקות אגח ד*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</si>
  <si>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</si>
  <si>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</si>
  <si>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</si>
  <si>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</si>
  <si>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</si>
  <si>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</si>
  <si>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</si>
  <si>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520038332</t>
  </si>
  <si>
    <t>משק אנרג אגח א</t>
  </si>
  <si>
    <t>516167343</t>
  </si>
  <si>
    <t>נופר אנרג אגח א*</t>
  </si>
  <si>
    <t>514599943</t>
  </si>
  <si>
    <t>אנרגיה מתחדשת</t>
  </si>
  <si>
    <t>קרדן אןוי אגח ב*</t>
  </si>
  <si>
    <t>NV1239114</t>
  </si>
  <si>
    <t>דיסק מנ אגח יד</t>
  </si>
  <si>
    <t>פועלים אגח 100</t>
  </si>
  <si>
    <t>תעש אוירית אגחד</t>
  </si>
  <si>
    <t>520027194</t>
  </si>
  <si>
    <t>ביטחוניות</t>
  </si>
  <si>
    <t>אייסיאל אגח ז*</t>
  </si>
  <si>
    <t>520027830</t>
  </si>
  <si>
    <t>אמות אגח ה</t>
  </si>
  <si>
    <t>אמות אגח ז</t>
  </si>
  <si>
    <t>גב ים אגח ח</t>
  </si>
  <si>
    <t>הראל השקעות אגח א</t>
  </si>
  <si>
    <t>520033986</t>
  </si>
  <si>
    <t>וילאר אגח ח</t>
  </si>
  <si>
    <t>520038910</t>
  </si>
  <si>
    <t>ישראמקו אגח ג*</t>
  </si>
  <si>
    <t>550010003</t>
  </si>
  <si>
    <t>שופרסל אגח ז*</t>
  </si>
  <si>
    <t>520022732</t>
  </si>
  <si>
    <t>רשתות שיווק</t>
  </si>
  <si>
    <t>שלמה החז אגח יז</t>
  </si>
  <si>
    <t>שלמה החז אגח יט</t>
  </si>
  <si>
    <t>בזק אגח 13</t>
  </si>
  <si>
    <t>בזק אגח 9</t>
  </si>
  <si>
    <t>גמא אגח 3</t>
  </si>
  <si>
    <t>512711789</t>
  </si>
  <si>
    <t>הראל הנפ אגח טו</t>
  </si>
  <si>
    <t>הראל הנפ אגח טז</t>
  </si>
  <si>
    <t>הראל הנפ אגח יב</t>
  </si>
  <si>
    <t>הראל הנפ אגח יד</t>
  </si>
  <si>
    <t>הראל הנפ אגח יח</t>
  </si>
  <si>
    <t>כלל ביטוח אגח א</t>
  </si>
  <si>
    <t>520036120</t>
  </si>
  <si>
    <t>כלל מימו אגח יא</t>
  </si>
  <si>
    <t>כלל מימון אגח י</t>
  </si>
  <si>
    <t>כללביט אגח יב</t>
  </si>
  <si>
    <t>מנורה הון התח ה</t>
  </si>
  <si>
    <t>513937714</t>
  </si>
  <si>
    <t>מנורה הון התח ז</t>
  </si>
  <si>
    <t>פניקס הון אגח ח</t>
  </si>
  <si>
    <t>פניקס הון אגח ט</t>
  </si>
  <si>
    <t>פניקס הון אגחיא</t>
  </si>
  <si>
    <t>קרסו אגח ג</t>
  </si>
  <si>
    <t>514065283</t>
  </si>
  <si>
    <t>קרסו מוט' אגח א</t>
  </si>
  <si>
    <t>קרסו מוט' אגח ב</t>
  </si>
  <si>
    <t>קרסו מוט' אגח ד</t>
  </si>
  <si>
    <t>אלבר אגח יח</t>
  </si>
  <si>
    <t>אלבר אגח כ</t>
  </si>
  <si>
    <t>אלדן תחבו אגח ו</t>
  </si>
  <si>
    <t>אלדן תחבו אגח ט</t>
  </si>
  <si>
    <t>אלון רבוע כחול סדרה ח</t>
  </si>
  <si>
    <t>אלקטרה אגח ד*</t>
  </si>
  <si>
    <t>520028911</t>
  </si>
  <si>
    <t>אלקטרה אגח ה*</t>
  </si>
  <si>
    <t>בזן אגח ה</t>
  </si>
  <si>
    <t>520036658</t>
  </si>
  <si>
    <t>בזן אגח י</t>
  </si>
  <si>
    <t>דמרי אגח ז*</t>
  </si>
  <si>
    <t>511399388</t>
  </si>
  <si>
    <t>דמרי אגח ט*</t>
  </si>
  <si>
    <t>דמרי אגח י*</t>
  </si>
  <si>
    <t>ממן אגח ב</t>
  </si>
  <si>
    <t>520036435</t>
  </si>
  <si>
    <t>סלקום אגח ט*</t>
  </si>
  <si>
    <t>סלקום אגח יא*</t>
  </si>
  <si>
    <t>סלקום אגח יב*</t>
  </si>
  <si>
    <t>סלקום אגח יג*</t>
  </si>
  <si>
    <t>פז נפט ד*</t>
  </si>
  <si>
    <t>פז נפט אגח ח*</t>
  </si>
  <si>
    <t>פרטנר אגח ו*</t>
  </si>
  <si>
    <t>520044314</t>
  </si>
  <si>
    <t>פרטנר אגח ז*</t>
  </si>
  <si>
    <t>שפיר הנדס אגח א*</t>
  </si>
  <si>
    <t>514892801</t>
  </si>
  <si>
    <t>מתכת ומוצרי בניה</t>
  </si>
  <si>
    <t>שפיר הנדס אגח ב*</t>
  </si>
  <si>
    <t>שפיר הנדס אגח ג*</t>
  </si>
  <si>
    <t>אזורים אגח 13*</t>
  </si>
  <si>
    <t>520025990</t>
  </si>
  <si>
    <t>אזורים אגח 14*</t>
  </si>
  <si>
    <t>איידיאייהנ הת ה</t>
  </si>
  <si>
    <t>514486042</t>
  </si>
  <si>
    <t>אנלייט אנר אג ג*</t>
  </si>
  <si>
    <t>520041146</t>
  </si>
  <si>
    <t>אנלייט אנר אגחו*</t>
  </si>
  <si>
    <t>אנרג'יקס אג ב*</t>
  </si>
  <si>
    <t>513901371</t>
  </si>
  <si>
    <t>אנרג'יקס אגח א*</t>
  </si>
  <si>
    <t>אפריקה מג אגח ה*</t>
  </si>
  <si>
    <t>520034760</t>
  </si>
  <si>
    <t>אשטרום קבוצה אגח ג</t>
  </si>
  <si>
    <t>פתאל אירו אגח א</t>
  </si>
  <si>
    <t>515328250</t>
  </si>
  <si>
    <t>פתאל אירו אגח ג</t>
  </si>
  <si>
    <t>פתאל אירו אגח ד</t>
  </si>
  <si>
    <t>קרסו נדלן אגח א*</t>
  </si>
  <si>
    <t>510488190</t>
  </si>
  <si>
    <t>או פי סי אגח ג*</t>
  </si>
  <si>
    <t>אקרו אגח א</t>
  </si>
  <si>
    <t>511996803</t>
  </si>
  <si>
    <t>גי. סי.טי  אגח יז*</t>
  </si>
  <si>
    <t>פתאל החז אגח ב*</t>
  </si>
  <si>
    <t>פתאל החז אגח ג*</t>
  </si>
  <si>
    <t>קרדן נדלן אגח ה</t>
  </si>
  <si>
    <t>520041005</t>
  </si>
  <si>
    <t>שיכון ובינוי אנרגיה אגח א*</t>
  </si>
  <si>
    <t>510459928</t>
  </si>
  <si>
    <t>אלומיי אגח ג</t>
  </si>
  <si>
    <t>520039868</t>
  </si>
  <si>
    <t>אלומיי קפיטל אגח ה</t>
  </si>
  <si>
    <t>אנלייט אנר אגחה*</t>
  </si>
  <si>
    <t>ריט אזורים אג ב*</t>
  </si>
  <si>
    <t>516117181</t>
  </si>
  <si>
    <t>אלביט מע' אגח ג</t>
  </si>
  <si>
    <t>520043027</t>
  </si>
  <si>
    <t>אלביט מע' אגח ד</t>
  </si>
  <si>
    <t>ישראמקו אגח א*</t>
  </si>
  <si>
    <t>ישראמקו אגח ב*</t>
  </si>
  <si>
    <t>ISRELE 3.75 02/32</t>
  </si>
  <si>
    <t>IL0060004004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</si>
  <si>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</si>
  <si>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</si>
  <si>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</si>
  <si>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</si>
  <si>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</si>
  <si>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</si>
  <si>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</si>
  <si>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</si>
  <si>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</si>
  <si>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</si>
  <si>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</si>
  <si>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</si>
  <si>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</si>
  <si>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</si>
  <si>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520000522</t>
  </si>
  <si>
    <t>ENOIGA 8.5 09/33</t>
  </si>
  <si>
    <t>IL0011971442</t>
  </si>
  <si>
    <t>ENERGY</t>
  </si>
  <si>
    <t>BB-</t>
  </si>
  <si>
    <t>TEVA 4.375 2030</t>
  </si>
  <si>
    <t>XS2406607171</t>
  </si>
  <si>
    <t>520013954</t>
  </si>
  <si>
    <t>פארמה</t>
  </si>
  <si>
    <t>TEVA 7.375 09/29</t>
  </si>
  <si>
    <t>XS2592804434</t>
  </si>
  <si>
    <t>TEVA 8.125 09/31</t>
  </si>
  <si>
    <t>US88167AAR23</t>
  </si>
  <si>
    <t>ALVGR 4.252 07/52</t>
  </si>
  <si>
    <t>DE000A30VJZ6</t>
  </si>
  <si>
    <t>Insurance</t>
  </si>
  <si>
    <t>SRENVX 4.5 24/44</t>
  </si>
  <si>
    <t>XS1108784510</t>
  </si>
  <si>
    <t>A</t>
  </si>
  <si>
    <t>ZURNVX 3 04/51</t>
  </si>
  <si>
    <t>XS2283177561</t>
  </si>
  <si>
    <t>A2</t>
  </si>
  <si>
    <t>Moodys</t>
  </si>
  <si>
    <t>ZURNVX 3.5 05/52</t>
  </si>
  <si>
    <t>XS2416978190</t>
  </si>
  <si>
    <t>ALVGR 3.2 PERP</t>
  </si>
  <si>
    <t>US018820AB64</t>
  </si>
  <si>
    <t>A3</t>
  </si>
  <si>
    <t>AXASA 4.25 03/43</t>
  </si>
  <si>
    <t>XS2487052487</t>
  </si>
  <si>
    <t>A-</t>
  </si>
  <si>
    <t>FABSJV 5.875 01/34</t>
  </si>
  <si>
    <t>US350930AA10</t>
  </si>
  <si>
    <t>Other</t>
  </si>
  <si>
    <t>SHBASS 4.625 08/32</t>
  </si>
  <si>
    <t>XS2523511165</t>
  </si>
  <si>
    <t>Banks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</si>
  <si>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</si>
  <si>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</si>
  <si>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</si>
  <si>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</si>
  <si>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</si>
  <si>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</si>
  <si>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</si>
  <si>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</si>
  <si>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</si>
  <si>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</si>
  <si>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</si>
  <si>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</si>
  <si>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</si>
  <si>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</si>
  <si>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Baa2</t>
  </si>
  <si>
    <t>C 6.174 05/34</t>
  </si>
  <si>
    <t>US17327CAR43</t>
  </si>
  <si>
    <t>GM 6.4 01/09/2033</t>
  </si>
  <si>
    <t>US37045XED49</t>
  </si>
  <si>
    <t>Automobiles &amp; Components</t>
  </si>
  <si>
    <t>INTNED 4.125 08/33</t>
  </si>
  <si>
    <t>XS2524746687</t>
  </si>
  <si>
    <t>MQGAU 6.798 01/33</t>
  </si>
  <si>
    <t>USQ568A9SS79</t>
  </si>
  <si>
    <t>Diversified Financials</t>
  </si>
  <si>
    <t>PRU 6 09/52</t>
  </si>
  <si>
    <t>US744320BK76</t>
  </si>
  <si>
    <t>STLA 6.375 09/32</t>
  </si>
  <si>
    <t>USU85861AE97</t>
  </si>
  <si>
    <t>TD 8.125 10/82</t>
  </si>
  <si>
    <t>US89117F8Z56</t>
  </si>
  <si>
    <t>ACAFP 7.25 PERP</t>
  </si>
  <si>
    <t>FR001400F067</t>
  </si>
  <si>
    <t>BACR 7.119 06/34</t>
  </si>
  <si>
    <t>US06738ECH62</t>
  </si>
  <si>
    <t>BCRED 2.625 12/26</t>
  </si>
  <si>
    <t>US09261HAD98</t>
  </si>
  <si>
    <t>BCRED 7.05 09/25</t>
  </si>
  <si>
    <t>US09261HBA41</t>
  </si>
  <si>
    <t>ENBCN 5.5 07/77</t>
  </si>
  <si>
    <t>US29250NAS45</t>
  </si>
  <si>
    <t>ENBCN 6 01/27 01/77</t>
  </si>
  <si>
    <t>US29250NAN57</t>
  </si>
  <si>
    <t>ENELIM 6.625 PERP</t>
  </si>
  <si>
    <t>XS2576550243</t>
  </si>
  <si>
    <t>UTILITIES</t>
  </si>
  <si>
    <t>FS KKR CAPITAL 4.25 2/25 01/25</t>
  </si>
  <si>
    <t>US30313RAA77</t>
  </si>
  <si>
    <t>FSK 3.125 10/28</t>
  </si>
  <si>
    <t>US302635AK33</t>
  </si>
  <si>
    <t>IBSEM 4.875 PERP</t>
  </si>
  <si>
    <t>XS2580221658</t>
  </si>
  <si>
    <t>J 5.9 03/33</t>
  </si>
  <si>
    <t>US469814AA50</t>
  </si>
  <si>
    <t>Commercial &amp; Professional Services</t>
  </si>
  <si>
    <t>KD 3.15 10/31</t>
  </si>
  <si>
    <t>US50155QAL41</t>
  </si>
  <si>
    <t>Software &amp; Services</t>
  </si>
  <si>
    <t>LKQ 6.25 6/33</t>
  </si>
  <si>
    <t>US501889AE98</t>
  </si>
  <si>
    <t>Consumer Durables &amp; Apparel</t>
  </si>
  <si>
    <t>MTZ 4.5 08/28</t>
  </si>
  <si>
    <t>US576323AP42</t>
  </si>
  <si>
    <t>NGLS 4 01/32</t>
  </si>
  <si>
    <t>US87612BBU52</t>
  </si>
  <si>
    <t>NGLS 6.875 01/29</t>
  </si>
  <si>
    <t>US87612BBN10</t>
  </si>
  <si>
    <t>NSANY 7.05 09/15/28 CORP</t>
  </si>
  <si>
    <t>USU6547TAF76</t>
  </si>
  <si>
    <t>NWG 7.416 06/33</t>
  </si>
  <si>
    <t>XS2563349765</t>
  </si>
  <si>
    <t>ORCINC 4.7 02/27</t>
  </si>
  <si>
    <t>US69120VAF85</t>
  </si>
  <si>
    <t>owl rock 7.95 06/28</t>
  </si>
  <si>
    <t>US69120VAR24</t>
  </si>
  <si>
    <t>SEB 6.875 PERP</t>
  </si>
  <si>
    <t>XS2479344561</t>
  </si>
  <si>
    <t>Baa3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</si>
  <si>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</si>
  <si>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</si>
  <si>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</si>
  <si>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</si>
  <si>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</si>
  <si>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</si>
  <si>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</si>
  <si>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VW 4.625 PERP 06/28</t>
  </si>
  <si>
    <t>XS1799939027</t>
  </si>
  <si>
    <t>VW 7.875</t>
  </si>
  <si>
    <t>XS2675884733</t>
  </si>
  <si>
    <t>WBD 4.279 03/15/32</t>
  </si>
  <si>
    <t>US55903VBC63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</si>
  <si>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</si>
  <si>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</si>
  <si>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</si>
  <si>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</si>
  <si>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</si>
  <si>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</si>
  <si>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</si>
  <si>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</si>
  <si>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</si>
  <si>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BAYNGR 6.625 09/25/2083</t>
  </si>
  <si>
    <t>XS2684826014</t>
  </si>
  <si>
    <t>Health Care Equipment &amp; Services</t>
  </si>
  <si>
    <t>BNP 7.75 PERP</t>
  </si>
  <si>
    <t>USF1067PAC08</t>
  </si>
  <si>
    <t>Ba1</t>
  </si>
  <si>
    <t>BRITEL 8.375 09/28</t>
  </si>
  <si>
    <t>XS2636324274</t>
  </si>
  <si>
    <t>F 6.1 08/32</t>
  </si>
  <si>
    <t>US345370DB39</t>
  </si>
  <si>
    <t>F 6.125 05/15/28</t>
  </si>
  <si>
    <t>XS2623496085</t>
  </si>
  <si>
    <t>F 7.35 11/27</t>
  </si>
  <si>
    <t>US345397C353</t>
  </si>
  <si>
    <t>INTNED 7.5 PERP</t>
  </si>
  <si>
    <t>XS2585240984</t>
  </si>
  <si>
    <t>MATTEL 3.75 04/29</t>
  </si>
  <si>
    <t>US577081BF84</t>
  </si>
  <si>
    <t>NWSA 5.125 02/32</t>
  </si>
  <si>
    <t>US65249BAB53</t>
  </si>
  <si>
    <t>RRX 6.4 4/2033</t>
  </si>
  <si>
    <t>US758750AF08</t>
  </si>
  <si>
    <t>SWEDA 7.625 PERP</t>
  </si>
  <si>
    <t>XS2580715147</t>
  </si>
  <si>
    <t>TRPCN 5.3 03/77</t>
  </si>
  <si>
    <t>US89356BAC28</t>
  </si>
  <si>
    <t>VODAFONE 4.125 06/81</t>
  </si>
  <si>
    <t>US92857WBW91</t>
  </si>
  <si>
    <t>VODAFONE 6.25 10/78 10/24</t>
  </si>
  <si>
    <t>XS1888180640</t>
  </si>
  <si>
    <t>VODAFONE 6.5 08/84</t>
  </si>
  <si>
    <t>XS2630490717</t>
  </si>
  <si>
    <t>ZFFNGR 5.75 08/26</t>
  </si>
  <si>
    <t>XS2582404724</t>
  </si>
  <si>
    <t>ZFFNGR 6.125 03/29</t>
  </si>
  <si>
    <t>XS2681541327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</si>
  <si>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</si>
  <si>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</si>
  <si>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</si>
  <si>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</si>
  <si>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</si>
  <si>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</si>
  <si>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</si>
  <si>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</si>
  <si>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GPK 3.75 02/30</t>
  </si>
  <si>
    <t>US38869AAD90</t>
  </si>
  <si>
    <t>HESM 5.125 06/28</t>
  </si>
  <si>
    <t>US428104AA14</t>
  </si>
  <si>
    <t>HILTON DOMESTIC 4 05/31</t>
  </si>
  <si>
    <t>US432833AL52</t>
  </si>
  <si>
    <t>Hotels Restaurants &amp; Leisure</t>
  </si>
  <si>
    <t>SOCGEN 7.875 PERP</t>
  </si>
  <si>
    <t>FR001400F877</t>
  </si>
  <si>
    <t>TELEFO 6.135 PER</t>
  </si>
  <si>
    <t>XS2582389156</t>
  </si>
  <si>
    <t>TELEFO 7.125 PERP</t>
  </si>
  <si>
    <t>XS2462605671</t>
  </si>
  <si>
    <t>ASGN 4.625 15/05/2028</t>
  </si>
  <si>
    <t>US00191UAA07</t>
  </si>
  <si>
    <t>BACR 8.875</t>
  </si>
  <si>
    <t>XS2492482828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</si>
  <si>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</si>
  <si>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</si>
  <si>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</si>
  <si>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</si>
  <si>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</si>
  <si>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</si>
  <si>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</si>
  <si>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</si>
  <si>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</si>
  <si>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ATRFIN 2.625 09/27</t>
  </si>
  <si>
    <t>XS2294495838</t>
  </si>
  <si>
    <t>B1</t>
  </si>
  <si>
    <t>CCO HOLDINGS 4.75 03/30 09/24</t>
  </si>
  <si>
    <t>US1248EPCD32</t>
  </si>
  <si>
    <t>CHTR 7.375 03/31</t>
  </si>
  <si>
    <t>US1248EPCT83</t>
  </si>
  <si>
    <t>EDF 6 PREP 01/26</t>
  </si>
  <si>
    <t>FR0011401728</t>
  </si>
  <si>
    <t>B+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</si>
  <si>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</si>
  <si>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</si>
  <si>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</si>
  <si>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</si>
  <si>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</si>
  <si>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</si>
  <si>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</si>
  <si>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סה"כ תל אביב 35</t>
  </si>
  <si>
    <t>או פי סי אנרגיה*</t>
  </si>
  <si>
    <t>1141571</t>
  </si>
  <si>
    <t>אורמת טכנו*</t>
  </si>
  <si>
    <t>1134402</t>
  </si>
  <si>
    <t>880326081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</si>
  <si>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</si>
  <si>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</si>
  <si>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</si>
  <si>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</si>
  <si>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</si>
  <si>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</si>
  <si>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</si>
  <si>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</si>
  <si>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</si>
  <si>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</si>
  <si>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</si>
  <si>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</si>
  <si>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</si>
  <si>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</si>
  <si>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</si>
  <si>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</si>
  <si>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</si>
  <si>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</si>
  <si>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</si>
  <si>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</si>
  <si>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</si>
  <si>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</si>
  <si>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</si>
  <si>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</si>
  <si>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ביג*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</si>
  <si>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</si>
  <si>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</si>
  <si>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</si>
  <si>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</si>
  <si>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</si>
  <si>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</si>
  <si>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</si>
  <si>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דלק קבוצה</t>
  </si>
  <si>
    <t>1084128</t>
  </si>
  <si>
    <t>520044322</t>
  </si>
  <si>
    <t>הפניקס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</si>
  <si>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</si>
  <si>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</si>
  <si>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</si>
  <si>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</si>
  <si>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</si>
  <si>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</si>
  <si>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</si>
  <si>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</si>
  <si>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</si>
  <si>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</si>
  <si>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</si>
  <si>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</si>
  <si>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</si>
  <si>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</si>
  <si>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</si>
  <si>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</si>
  <si>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</si>
  <si>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</si>
  <si>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</si>
  <si>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</si>
  <si>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</si>
  <si>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</si>
  <si>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</si>
  <si>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</si>
  <si>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</si>
  <si>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</si>
  <si>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</si>
  <si>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</si>
  <si>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</si>
  <si>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</si>
  <si>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</si>
  <si>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</si>
  <si>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</si>
  <si>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</si>
  <si>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</si>
  <si>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</si>
  <si>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</si>
  <si>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</si>
  <si>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</si>
  <si>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</si>
  <si>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</si>
  <si>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</si>
  <si>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</si>
  <si>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אאורה</t>
  </si>
  <si>
    <t>373019</t>
  </si>
  <si>
    <t>520038274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</si>
  <si>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</si>
  <si>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</si>
  <si>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</si>
  <si>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</si>
  <si>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</si>
  <si>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</si>
  <si>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</si>
  <si>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</si>
  <si>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</si>
  <si>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</si>
  <si>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</si>
  <si>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</si>
  <si>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</si>
  <si>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</si>
  <si>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צריכה*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</si>
  <si>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</si>
  <si>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</si>
  <si>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</si>
  <si>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</si>
  <si>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</si>
  <si>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</si>
  <si>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</si>
  <si>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</si>
  <si>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</si>
  <si>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</si>
  <si>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</si>
  <si>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</si>
  <si>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בזא*</t>
  </si>
  <si>
    <t>1198910</t>
  </si>
  <si>
    <t>513775163</t>
  </si>
  <si>
    <t>בזן</t>
  </si>
  <si>
    <t>2590248</t>
  </si>
  <si>
    <t>ג'י סיטי*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</si>
  <si>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</si>
  <si>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</si>
  <si>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</si>
  <si>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</si>
  <si>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</si>
  <si>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</si>
  <si>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</si>
  <si>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</si>
  <si>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</si>
  <si>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</si>
  <si>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</si>
  <si>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</si>
  <si>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</si>
  <si>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</si>
  <si>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</si>
  <si>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</si>
  <si>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</si>
  <si>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</si>
  <si>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</si>
  <si>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</si>
  <si>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הכשרת הישוב</t>
  </si>
  <si>
    <t>612010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</si>
  <si>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</si>
  <si>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</si>
  <si>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</si>
  <si>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</si>
  <si>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</si>
  <si>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</si>
  <si>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</si>
  <si>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</si>
  <si>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</si>
  <si>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</si>
  <si>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</si>
  <si>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</si>
  <si>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</si>
  <si>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</si>
  <si>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</si>
  <si>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</si>
  <si>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</si>
  <si>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</si>
  <si>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</si>
  <si>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</si>
  <si>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</si>
  <si>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</si>
  <si>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</si>
  <si>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</si>
  <si>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</si>
  <si>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מגדלי תיכון</t>
  </si>
  <si>
    <t>1131523</t>
  </si>
  <si>
    <t>512719485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</si>
  <si>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</si>
  <si>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</si>
  <si>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</si>
  <si>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</si>
  <si>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</si>
  <si>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</si>
  <si>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</si>
  <si>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</si>
  <si>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</si>
  <si>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</si>
  <si>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</si>
  <si>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מנורה מב החז</t>
  </si>
  <si>
    <t>566018</t>
  </si>
  <si>
    <t>520007469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</si>
  <si>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</si>
  <si>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</si>
  <si>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</si>
  <si>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</si>
  <si>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</si>
  <si>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</si>
  <si>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</si>
  <si>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</si>
  <si>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</si>
  <si>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</si>
  <si>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</si>
  <si>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</si>
  <si>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</si>
  <si>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</si>
  <si>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</si>
  <si>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</si>
  <si>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</si>
  <si>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</si>
  <si>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</si>
  <si>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</si>
  <si>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</si>
  <si>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</si>
  <si>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</si>
  <si>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</si>
  <si>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</si>
  <si>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</si>
  <si>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</si>
  <si>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</si>
  <si>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</si>
  <si>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</si>
  <si>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</si>
  <si>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</si>
  <si>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</si>
  <si>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</si>
  <si>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</si>
  <si>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</si>
  <si>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</si>
  <si>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</si>
  <si>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</si>
  <si>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</si>
  <si>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</si>
  <si>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</si>
  <si>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</si>
  <si>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</si>
  <si>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</si>
  <si>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פרשקובסקי*</t>
  </si>
  <si>
    <t>1102128</t>
  </si>
  <si>
    <t>513817817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</si>
  <si>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</si>
  <si>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</si>
  <si>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</si>
  <si>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</si>
  <si>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</si>
  <si>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</si>
  <si>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</si>
  <si>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</si>
  <si>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</si>
  <si>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</si>
  <si>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</si>
  <si>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</si>
  <si>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</si>
  <si>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</si>
  <si>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</si>
  <si>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</si>
  <si>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</si>
  <si>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</si>
  <si>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</si>
  <si>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</si>
  <si>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</si>
  <si>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</si>
  <si>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שופרסל*</t>
  </si>
  <si>
    <t>777037</t>
  </si>
  <si>
    <t>תדיראן גרופ*</t>
  </si>
  <si>
    <t>258012</t>
  </si>
  <si>
    <t>520036732</t>
  </si>
  <si>
    <t>תורפז*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</si>
  <si>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</si>
  <si>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</si>
  <si>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</si>
  <si>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</si>
  <si>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</si>
  <si>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</si>
  <si>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</si>
  <si>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</si>
  <si>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</si>
  <si>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</si>
  <si>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</si>
  <si>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</si>
  <si>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</si>
  <si>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</si>
  <si>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</si>
  <si>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</si>
  <si>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</si>
  <si>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</si>
  <si>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</si>
  <si>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</si>
  <si>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</si>
  <si>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</si>
  <si>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</si>
  <si>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</si>
  <si>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</si>
  <si>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</si>
  <si>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</si>
  <si>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</si>
  <si>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</si>
  <si>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</si>
  <si>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</si>
  <si>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</si>
  <si>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</si>
  <si>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</si>
  <si>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</si>
  <si>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</si>
  <si>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</si>
  <si>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</si>
  <si>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</si>
  <si>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</si>
  <si>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</si>
  <si>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</si>
  <si>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</si>
  <si>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</si>
  <si>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</si>
  <si>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</si>
  <si>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</si>
  <si>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</si>
  <si>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</si>
  <si>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</si>
  <si>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</si>
  <si>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</si>
  <si>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</si>
  <si>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</si>
  <si>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</si>
  <si>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</si>
  <si>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</si>
  <si>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</si>
  <si>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</si>
  <si>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</si>
  <si>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</si>
  <si>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</si>
  <si>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</si>
  <si>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</si>
  <si>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</si>
  <si>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</si>
  <si>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</si>
  <si>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</si>
  <si>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</si>
  <si>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</si>
  <si>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</si>
  <si>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</si>
  <si>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</si>
  <si>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</si>
  <si>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</si>
  <si>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</si>
  <si>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</si>
  <si>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</si>
  <si>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</si>
  <si>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</si>
  <si>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גניגר*</t>
  </si>
  <si>
    <t>1095892</t>
  </si>
  <si>
    <t>512416991</t>
  </si>
  <si>
    <t>הולמס פלייס*</t>
  </si>
  <si>
    <t>1142587</t>
  </si>
  <si>
    <t>512466723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</si>
  <si>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</si>
  <si>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</si>
  <si>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</si>
  <si>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</si>
  <si>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</si>
  <si>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</si>
  <si>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</si>
  <si>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</si>
  <si>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</si>
  <si>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</si>
  <si>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</si>
  <si>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</si>
  <si>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</si>
  <si>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</si>
  <si>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</si>
  <si>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</si>
  <si>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</si>
  <si>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</si>
  <si>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</si>
  <si>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</si>
  <si>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</si>
  <si>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</si>
  <si>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</si>
  <si>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</si>
  <si>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</si>
  <si>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</si>
  <si>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</si>
  <si>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</si>
  <si>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</si>
  <si>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</si>
  <si>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</si>
  <si>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</si>
  <si>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</si>
  <si>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</si>
  <si>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</si>
  <si>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</si>
  <si>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</si>
  <si>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</si>
  <si>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</si>
  <si>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</si>
  <si>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</si>
  <si>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</si>
  <si>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</si>
  <si>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</si>
  <si>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</si>
  <si>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</si>
  <si>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</si>
  <si>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</si>
  <si>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</si>
  <si>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</si>
  <si>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</si>
  <si>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</si>
  <si>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</si>
  <si>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</si>
  <si>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</si>
  <si>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</si>
  <si>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</si>
  <si>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</si>
  <si>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</si>
  <si>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</si>
  <si>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</si>
  <si>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</si>
  <si>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</si>
  <si>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</si>
  <si>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</si>
  <si>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</si>
  <si>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</si>
  <si>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</si>
  <si>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</si>
  <si>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</si>
  <si>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</si>
  <si>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</si>
  <si>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</si>
  <si>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</si>
  <si>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</si>
  <si>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</si>
  <si>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</si>
  <si>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</si>
  <si>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</si>
  <si>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</si>
  <si>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</si>
  <si>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</si>
  <si>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</si>
  <si>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</si>
  <si>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</si>
  <si>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</si>
  <si>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</si>
  <si>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</si>
  <si>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</si>
  <si>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</si>
  <si>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</si>
  <si>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</si>
  <si>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</si>
  <si>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</si>
  <si>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</si>
  <si>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</si>
  <si>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</si>
  <si>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</si>
  <si>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</si>
  <si>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</si>
  <si>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קרדן נדלן</t>
  </si>
  <si>
    <t>1118447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</si>
  <si>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</si>
  <si>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</si>
  <si>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</si>
  <si>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</si>
  <si>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</si>
  <si>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</si>
  <si>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</si>
  <si>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</si>
  <si>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</si>
  <si>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</si>
  <si>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</si>
  <si>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</si>
  <si>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</si>
  <si>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</si>
  <si>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</si>
  <si>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</si>
  <si>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</si>
  <si>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</si>
  <si>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</si>
  <si>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</si>
  <si>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</si>
  <si>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</si>
  <si>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</si>
  <si>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ARBE ROBOTICS</t>
  </si>
  <si>
    <t>IL0011796625</t>
  </si>
  <si>
    <t>NASDAQ</t>
  </si>
  <si>
    <t>515333128</t>
  </si>
  <si>
    <t>Technology Hardware &amp; Equipment</t>
  </si>
  <si>
    <t>BRENMILLER ENERGY LTD*</t>
  </si>
  <si>
    <t>IL0011415309</t>
  </si>
  <si>
    <t>514720374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</si>
  <si>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</si>
  <si>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</si>
  <si>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</si>
  <si>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</si>
  <si>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</si>
  <si>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</si>
  <si>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</si>
  <si>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</si>
  <si>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</si>
  <si>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</si>
  <si>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</si>
  <si>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</si>
  <si>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ENLIGHT*</t>
  </si>
  <si>
    <t>IL0007200111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</si>
  <si>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</si>
  <si>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</si>
  <si>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</si>
  <si>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</si>
  <si>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</si>
  <si>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</si>
  <si>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</si>
  <si>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</si>
  <si>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</si>
  <si>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</si>
  <si>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</si>
  <si>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</si>
  <si>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</si>
  <si>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</si>
  <si>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</si>
  <si>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</si>
  <si>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</si>
  <si>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</si>
  <si>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</si>
  <si>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</si>
  <si>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MOBILEYE NV</t>
  </si>
  <si>
    <t>US60741F1049</t>
  </si>
  <si>
    <t>560030876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</si>
  <si>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</si>
  <si>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</si>
  <si>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</si>
  <si>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</si>
  <si>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</si>
  <si>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</si>
  <si>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</si>
  <si>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</si>
  <si>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</si>
  <si>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</si>
  <si>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</si>
  <si>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</si>
  <si>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</si>
  <si>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</si>
  <si>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</si>
  <si>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</si>
  <si>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</si>
  <si>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</si>
  <si>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</si>
  <si>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</si>
  <si>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</si>
  <si>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</si>
  <si>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513865329</t>
  </si>
  <si>
    <t>Semiconductors &amp; Semiconductor Equipment</t>
  </si>
  <si>
    <t>SPLITIT PAYMENTS</t>
  </si>
  <si>
    <t>IL0011570806</t>
  </si>
  <si>
    <t>514193291</t>
  </si>
  <si>
    <t>STRATASYS</t>
  </si>
  <si>
    <t>IL0011267213</t>
  </si>
  <si>
    <t>512607698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</si>
  <si>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</si>
  <si>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</si>
  <si>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</si>
  <si>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</si>
  <si>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</si>
  <si>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</si>
  <si>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</si>
  <si>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VERINT SYSTEMS</t>
  </si>
  <si>
    <t>US92343X1000</t>
  </si>
  <si>
    <t>WIX.COM LTD</t>
  </si>
  <si>
    <t>IL0011301780</t>
  </si>
  <si>
    <t>513881177</t>
  </si>
  <si>
    <t>ZIM Integrated Shipping Services</t>
  </si>
  <si>
    <t>IL0065100930</t>
  </si>
  <si>
    <t>520015041</t>
  </si>
  <si>
    <t>Transportation</t>
  </si>
  <si>
    <t>ADOBE INC</t>
  </si>
  <si>
    <t>US00724F1012</t>
  </si>
  <si>
    <t>AGCO CORP</t>
  </si>
  <si>
    <t>US0010841023</t>
  </si>
  <si>
    <t>AIRBUS</t>
  </si>
  <si>
    <t>NL0000235190</t>
  </si>
  <si>
    <t>ALPHABET INC CL C</t>
  </si>
  <si>
    <t>US02079K1079</t>
  </si>
  <si>
    <t>AMAZON.COM INC</t>
  </si>
  <si>
    <t>US0231351067</t>
  </si>
  <si>
    <t>APPLIED MATERIALS INC</t>
  </si>
  <si>
    <t>US0382221051</t>
  </si>
  <si>
    <t>AROUNDTOWN</t>
  </si>
  <si>
    <t>LU1673108939</t>
  </si>
  <si>
    <t>ASML HOLDING NV</t>
  </si>
  <si>
    <t>NL0010273215</t>
  </si>
  <si>
    <t>BANK OF AMERICA CORP</t>
  </si>
  <si>
    <t>US0605051046</t>
  </si>
  <si>
    <t>Berkshire Hathaway INC CL A</t>
  </si>
  <si>
    <t>US0846701086</t>
  </si>
  <si>
    <t>BLACKROCK</t>
  </si>
  <si>
    <t>US09247X1019</t>
  </si>
  <si>
    <t>BOEING</t>
  </si>
  <si>
    <t>US0970231058</t>
  </si>
  <si>
    <t>BROADCOM LTD</t>
  </si>
  <si>
    <t>US11135F1012</t>
  </si>
  <si>
    <t>BYTE ACQUISITION</t>
  </si>
  <si>
    <t>KYG1R25Q1059</t>
  </si>
  <si>
    <t>CIE FINAN RICHEMONT</t>
  </si>
  <si>
    <t>CH0210483332</t>
  </si>
  <si>
    <t>פרנק שווצרי</t>
  </si>
  <si>
    <t>COSTCO WHOLESALE</t>
  </si>
  <si>
    <t>US22160K1051</t>
  </si>
  <si>
    <t>Food &amp; Staples Retailing</t>
  </si>
  <si>
    <t>CROWDSTRIKE HOLDINGS INC  A</t>
  </si>
  <si>
    <t>US22788C1053</t>
  </si>
  <si>
    <t>D.R. HORTON INC</t>
  </si>
  <si>
    <t>US23331A1097</t>
  </si>
  <si>
    <t>DATADOG INC  CLASS A</t>
  </si>
  <si>
    <t>US23804L1035</t>
  </si>
  <si>
    <t>DYNATRACE INC</t>
  </si>
  <si>
    <t>US2681501092</t>
  </si>
  <si>
    <t>EIFFAGE</t>
  </si>
  <si>
    <t>FR0000130452</t>
  </si>
  <si>
    <t>FORTINET</t>
  </si>
  <si>
    <t>US34959E1091</t>
  </si>
  <si>
    <t>GOLDMAN SACHS GROUP INC</t>
  </si>
  <si>
    <t>US38141G1040</t>
  </si>
  <si>
    <t>JPMORGAN CHASE</t>
  </si>
  <si>
    <t>US46625H1005</t>
  </si>
  <si>
    <t>LENNAR CORP A</t>
  </si>
  <si>
    <t>US5260571048</t>
  </si>
  <si>
    <t>LVMH MOET HENNESSY LOUIS VUI</t>
  </si>
  <si>
    <t>FR0000121014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</si>
  <si>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</si>
  <si>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</si>
  <si>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</si>
  <si>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</si>
  <si>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</si>
  <si>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</si>
  <si>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</si>
  <si>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</si>
  <si>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NETAPP INC</t>
  </si>
  <si>
    <t>US64110D1046</t>
  </si>
  <si>
    <t>NETFLIX INC</t>
  </si>
  <si>
    <t>US64110L1061</t>
  </si>
  <si>
    <t>NVIDIA CORP</t>
  </si>
  <si>
    <t>US67066G1040</t>
  </si>
  <si>
    <t>PALO ALTO NETWORKS</t>
  </si>
  <si>
    <t>US6974351057</t>
  </si>
  <si>
    <t>PAYONEER GLOBAL INC</t>
  </si>
  <si>
    <t>US70451X1046</t>
  </si>
  <si>
    <t>PFIZER INC</t>
  </si>
  <si>
    <t>US7170811035</t>
  </si>
  <si>
    <t>PURE STORAGE INC  CLASS A</t>
  </si>
  <si>
    <t>US74624M1027</t>
  </si>
  <si>
    <t>SAMSUNG ELECTR GDR REG</t>
  </si>
  <si>
    <t>US7960508882</t>
  </si>
  <si>
    <t>SENTINELONE INC  CLASS A</t>
  </si>
  <si>
    <t>US81730H1095</t>
  </si>
  <si>
    <t>Taboola</t>
  </si>
  <si>
    <t>IL0011754137</t>
  </si>
  <si>
    <t>TAIWAN SEMICONDUCTOR</t>
  </si>
  <si>
    <t>US8740391003</t>
  </si>
  <si>
    <t>TALKSPACE INC US</t>
  </si>
  <si>
    <t>US87427V1035</t>
  </si>
  <si>
    <t>TESLA INC</t>
  </si>
  <si>
    <t>US88160R1014</t>
  </si>
  <si>
    <t>VINCI SA</t>
  </si>
  <si>
    <t>FR0000125486</t>
  </si>
  <si>
    <t>VISA</t>
  </si>
  <si>
    <t>US92826C8394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</si>
  <si>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</si>
  <si>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</si>
  <si>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</si>
  <si>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</si>
  <si>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</si>
  <si>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</si>
  <si>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</si>
  <si>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</si>
  <si>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</si>
  <si>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</si>
  <si>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</si>
  <si>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</si>
  <si>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</si>
  <si>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</si>
  <si>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</si>
  <si>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</si>
  <si>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</si>
  <si>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</si>
  <si>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</si>
  <si>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</si>
  <si>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</si>
  <si>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</si>
  <si>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</si>
  <si>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סל תא ביטוח</t>
  </si>
  <si>
    <t>1197698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</si>
  <si>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</si>
  <si>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</si>
  <si>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</si>
  <si>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</si>
  <si>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</si>
  <si>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</si>
  <si>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</si>
  <si>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</si>
  <si>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</si>
  <si>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</si>
  <si>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</si>
  <si>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קסם תשואות</t>
  </si>
  <si>
    <t>1146950</t>
  </si>
  <si>
    <t>תכלית סל תל בונד תשואות</t>
  </si>
  <si>
    <t>1145259</t>
  </si>
  <si>
    <t>AMUNDI INDEX MSCI EM UCITS</t>
  </si>
  <si>
    <t>LU1437017350</t>
  </si>
  <si>
    <t>AMUNDI MSCI EM MKT 2</t>
  </si>
  <si>
    <t>LU2573967036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</si>
  <si>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</si>
  <si>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</si>
  <si>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</si>
  <si>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</si>
  <si>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</si>
  <si>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</si>
  <si>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</si>
  <si>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</si>
  <si>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</si>
  <si>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</si>
  <si>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HORIZONS S&amp;P/TSX 60 INDEX</t>
  </si>
  <si>
    <t>CA44056G1054</t>
  </si>
  <si>
    <t>HSBC MSCI EMERGING MARKETS</t>
  </si>
  <si>
    <t>IE00B5SSQT16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</si>
  <si>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</si>
  <si>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</si>
  <si>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</si>
  <si>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</si>
  <si>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</si>
  <si>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</si>
  <si>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</si>
  <si>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</si>
  <si>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</si>
  <si>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</si>
  <si>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</si>
  <si>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</si>
  <si>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</si>
  <si>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</si>
  <si>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</si>
  <si>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</si>
  <si>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</si>
  <si>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</si>
  <si>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</si>
  <si>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</si>
  <si>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</si>
  <si>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</si>
  <si>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</si>
  <si>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</si>
  <si>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</si>
  <si>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</si>
  <si>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</si>
  <si>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US MEDICAL DEVICES A</t>
  </si>
  <si>
    <t>IE00BMX0DF60</t>
  </si>
  <si>
    <t>ISHR EUR600 IND GDS&amp;SERV (DE)</t>
  </si>
  <si>
    <t>DE000A0H08J9</t>
  </si>
  <si>
    <t>LYXOR CORE EURSTX 600 DR</t>
  </si>
  <si>
    <t>LU0908500753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</si>
  <si>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</si>
  <si>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</si>
  <si>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</si>
  <si>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</si>
  <si>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</si>
  <si>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</si>
  <si>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SOURCE S&amp;P 500 UCITS ETF</t>
  </si>
  <si>
    <t>IE00B3YCGJ38</t>
  </si>
  <si>
    <t>SPDR EMERGING MARKETS</t>
  </si>
  <si>
    <t>IE00B469F816</t>
  </si>
  <si>
    <t>SPDR EUROPE ENERGY</t>
  </si>
  <si>
    <t>IE00BKWQ0F09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</si>
  <si>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</si>
  <si>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</si>
  <si>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</si>
  <si>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</si>
  <si>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</si>
  <si>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</si>
  <si>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</si>
  <si>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</si>
  <si>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</si>
  <si>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</si>
  <si>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VANECK SEMICONDUCTOR ETF</t>
  </si>
  <si>
    <t>US92189F6768</t>
  </si>
  <si>
    <t>VANGUARD AUST SHARES IDX ETF</t>
  </si>
  <si>
    <t>AU000000VAS1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</si>
  <si>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</si>
  <si>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</si>
  <si>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</si>
  <si>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</si>
  <si>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</si>
  <si>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</si>
  <si>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</si>
  <si>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</si>
  <si>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</si>
  <si>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</si>
  <si>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</si>
  <si>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</si>
  <si>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</si>
  <si>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B-</t>
  </si>
  <si>
    <t>REAL ESTATE CREDIT INV</t>
  </si>
  <si>
    <t>GB00B0HW5366</t>
  </si>
  <si>
    <t>Cheyne Real Estate Debt Fund Class X</t>
  </si>
  <si>
    <t>KYG210181668</t>
  </si>
  <si>
    <t>AWI ASH WO INDIA OPP FD DUSD*</t>
  </si>
  <si>
    <t>IE00BH3N4915</t>
  </si>
  <si>
    <t>GS INDIA EQ IUSDA</t>
  </si>
  <si>
    <t>LU0333811072</t>
  </si>
  <si>
    <t>VANGUARD IS EM.MKTS STK.IDX</t>
  </si>
  <si>
    <t>IE00BFPM9H50</t>
  </si>
  <si>
    <t>כתבי אופציה בישראל</t>
  </si>
  <si>
    <t>מניבים ריט אפ 4*</t>
  </si>
  <si>
    <t>1199322</t>
  </si>
  <si>
    <t>סיפיה אופציה 1*</t>
  </si>
  <si>
    <t>1182005</t>
  </si>
  <si>
    <t>כתבי אופציה בחו"ל</t>
  </si>
  <si>
    <t>BYTE ACQUISITION CORP</t>
  </si>
  <si>
    <t>KYG1R25Q1133</t>
  </si>
  <si>
    <t>INNOVID EQY WARRANT</t>
  </si>
  <si>
    <t>US4576791168</t>
  </si>
  <si>
    <t>BC 3460 NOV 2023</t>
  </si>
  <si>
    <t>84573880</t>
  </si>
  <si>
    <t>BP 3460 NOV 2023</t>
  </si>
  <si>
    <t>84574946</t>
  </si>
  <si>
    <t>BZC 420.00 NOV 2023</t>
  </si>
  <si>
    <t>84590926</t>
  </si>
  <si>
    <t>BZP 420.00 NOV 2023</t>
  </si>
  <si>
    <t>84591189</t>
  </si>
  <si>
    <t>KWEB US 11/17/23 C33</t>
  </si>
  <si>
    <t>SPXW 12/29/23 P4000</t>
  </si>
  <si>
    <t>SPXW 12/29/23 P4400</t>
  </si>
  <si>
    <t>MSCI EMGMKT DEC23</t>
  </si>
  <si>
    <t>MESZ3</t>
  </si>
  <si>
    <t>NASDAQ 100 DEC23</t>
  </si>
  <si>
    <t>NQZ3</t>
  </si>
  <si>
    <t>S&amp;P500 EMINI FUT DEC23</t>
  </si>
  <si>
    <t>ESZ3</t>
  </si>
  <si>
    <t>TOPIX FUTR DEC23</t>
  </si>
  <si>
    <t>TPZ3</t>
  </si>
  <si>
    <t>US 10YR ULTRA FUT DEC23</t>
  </si>
  <si>
    <t>UXYZ3</t>
  </si>
  <si>
    <t>מבטיח תשואה 01.02.2028</t>
  </si>
  <si>
    <t>מבטיח תשואה 01.03.2028</t>
  </si>
  <si>
    <t>מבטיח תשואה 01.05.2028</t>
  </si>
  <si>
    <t>מבטיח תשואה 01.06.2028</t>
  </si>
  <si>
    <t>מבטיח תשואה 01.07.2028</t>
  </si>
  <si>
    <t>מבטיח תשואה 01.08.2028</t>
  </si>
  <si>
    <t>מבטיח תשואה 01.09.2028</t>
  </si>
  <si>
    <t>ערד   4.8%   סדרה  8751  2024</t>
  </si>
  <si>
    <t>8287518</t>
  </si>
  <si>
    <t>ערד   4.8%   סדרה  8752   2024</t>
  </si>
  <si>
    <t>8287526</t>
  </si>
  <si>
    <t>ערד   8754    4%</t>
  </si>
  <si>
    <t>98287542</t>
  </si>
  <si>
    <t>ערד 2024 סדרה 8761</t>
  </si>
  <si>
    <t>8287617</t>
  </si>
  <si>
    <t>ערד 2025 סדרה 8765</t>
  </si>
  <si>
    <t>8287658</t>
  </si>
  <si>
    <t>ערד 2025 סדרה 8769</t>
  </si>
  <si>
    <t>8287690</t>
  </si>
  <si>
    <t>ערד 2025 סדרה 8771</t>
  </si>
  <si>
    <t>8287716</t>
  </si>
  <si>
    <t>ערד 8786_1/2027</t>
  </si>
  <si>
    <t>71116487</t>
  </si>
  <si>
    <t>ערד 8790 2027 4.8%</t>
  </si>
  <si>
    <t>ערד 8792</t>
  </si>
  <si>
    <t>8287928</t>
  </si>
  <si>
    <t>ערד 8793</t>
  </si>
  <si>
    <t>87930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</si>
  <si>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</si>
  <si>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</si>
  <si>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</si>
  <si>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</si>
  <si>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</si>
  <si>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</si>
  <si>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</si>
  <si>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</si>
  <si>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</si>
  <si>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</si>
  <si>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</si>
  <si>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</si>
  <si>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</si>
  <si>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</si>
  <si>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</si>
  <si>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</si>
  <si>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</si>
  <si>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</si>
  <si>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</si>
  <si>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</si>
  <si>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</si>
  <si>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88061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</si>
  <si>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</si>
  <si>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</si>
  <si>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</si>
  <si>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</si>
  <si>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</si>
  <si>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</si>
  <si>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</si>
  <si>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</si>
  <si>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</si>
  <si>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</si>
  <si>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</si>
  <si>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</si>
  <si>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</si>
  <si>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</si>
  <si>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</si>
  <si>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</si>
  <si>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</si>
  <si>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</si>
  <si>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</si>
  <si>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</si>
  <si>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</si>
  <si>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</si>
  <si>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</si>
  <si>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</si>
  <si>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</si>
  <si>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</si>
  <si>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</si>
  <si>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</si>
  <si>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</si>
  <si>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</si>
  <si>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</si>
  <si>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</si>
  <si>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</si>
  <si>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</si>
  <si>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</si>
  <si>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</si>
  <si>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8826</t>
  </si>
  <si>
    <t>9882700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</si>
  <si>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</si>
  <si>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</si>
  <si>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</si>
  <si>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</si>
  <si>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</si>
  <si>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</si>
  <si>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</si>
  <si>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</si>
  <si>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</si>
  <si>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</si>
  <si>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</si>
  <si>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</si>
  <si>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</si>
  <si>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</si>
  <si>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</si>
  <si>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</si>
  <si>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</si>
  <si>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</si>
  <si>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</si>
  <si>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</si>
  <si>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</si>
  <si>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</si>
  <si>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</si>
  <si>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</si>
  <si>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</si>
  <si>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</si>
  <si>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</si>
  <si>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</si>
  <si>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</si>
  <si>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</si>
  <si>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</si>
  <si>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</si>
  <si>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</si>
  <si>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</si>
  <si>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</si>
  <si>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</si>
  <si>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</si>
  <si>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</si>
  <si>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</si>
  <si>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</si>
  <si>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8852</t>
  </si>
  <si>
    <t>8852000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</si>
  <si>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</si>
  <si>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</si>
  <si>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</si>
  <si>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</si>
  <si>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</si>
  <si>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</si>
  <si>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</si>
  <si>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</si>
  <si>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</si>
  <si>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</si>
  <si>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</si>
  <si>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</si>
  <si>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</si>
  <si>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</si>
  <si>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</si>
  <si>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</si>
  <si>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</si>
  <si>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</si>
  <si>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</si>
  <si>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</si>
  <si>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</si>
  <si>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</si>
  <si>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</si>
  <si>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</si>
  <si>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</si>
  <si>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</si>
  <si>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</si>
  <si>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</si>
  <si>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8868</t>
  </si>
  <si>
    <t>88680000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</si>
  <si>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</si>
  <si>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</si>
  <si>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</si>
  <si>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</si>
  <si>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</si>
  <si>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</si>
  <si>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</si>
  <si>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</si>
  <si>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</si>
  <si>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</si>
  <si>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8875</t>
  </si>
  <si>
    <t>88750000</t>
  </si>
  <si>
    <t>ערד 8876</t>
  </si>
  <si>
    <t>88760000</t>
  </si>
  <si>
    <t>ערד 8877</t>
  </si>
  <si>
    <t>88770000</t>
  </si>
  <si>
    <t>ערד 8878</t>
  </si>
  <si>
    <t>88780000</t>
  </si>
  <si>
    <t>ערד 8879</t>
  </si>
  <si>
    <t>88790000</t>
  </si>
  <si>
    <t>ערד 8880</t>
  </si>
  <si>
    <t>88800000</t>
  </si>
  <si>
    <t>ערד 8881</t>
  </si>
  <si>
    <t>88810000</t>
  </si>
  <si>
    <t>ערד 8882</t>
  </si>
  <si>
    <t>88820000</t>
  </si>
  <si>
    <t>ערד 8883</t>
  </si>
  <si>
    <t>88830000</t>
  </si>
  <si>
    <t>ערד 8884</t>
  </si>
  <si>
    <t>88840000</t>
  </si>
  <si>
    <t>ערד 8888</t>
  </si>
  <si>
    <t>88880000</t>
  </si>
  <si>
    <t>ערד 8889</t>
  </si>
  <si>
    <t>88890000</t>
  </si>
  <si>
    <t>ערד 8892</t>
  </si>
  <si>
    <t>88920000</t>
  </si>
  <si>
    <t>ערד 8893</t>
  </si>
  <si>
    <t>88930000</t>
  </si>
  <si>
    <t>ערד 8894</t>
  </si>
  <si>
    <t>88940000</t>
  </si>
  <si>
    <t>ערד 8895</t>
  </si>
  <si>
    <t>88950000</t>
  </si>
  <si>
    <t>ערד 8896</t>
  </si>
  <si>
    <t>88960000</t>
  </si>
  <si>
    <t>ערד 8897</t>
  </si>
  <si>
    <t>88970000</t>
  </si>
  <si>
    <t>ערד 8898</t>
  </si>
  <si>
    <t>88980000</t>
  </si>
  <si>
    <t>ערד 8899</t>
  </si>
  <si>
    <t>88990000</t>
  </si>
  <si>
    <t>ערד 8900</t>
  </si>
  <si>
    <t>89000000</t>
  </si>
  <si>
    <t>ערד 8901</t>
  </si>
  <si>
    <t>89010000</t>
  </si>
  <si>
    <t>ערד 8903</t>
  </si>
  <si>
    <t>89030000</t>
  </si>
  <si>
    <t>ערד 8904</t>
  </si>
  <si>
    <t>89040000</t>
  </si>
  <si>
    <t>ערד 8905</t>
  </si>
  <si>
    <t>89050000</t>
  </si>
  <si>
    <t>ערד 8908</t>
  </si>
  <si>
    <t>89080000</t>
  </si>
  <si>
    <t>ערד סדרה 2024  8758  4.8%</t>
  </si>
  <si>
    <t>8287583</t>
  </si>
  <si>
    <t>ערד סדרה 2024  8759  4.8%</t>
  </si>
  <si>
    <t>8287591</t>
  </si>
  <si>
    <t>ערד סדרה 2024  8760  4.8%</t>
  </si>
  <si>
    <t>8287609</t>
  </si>
  <si>
    <t>ערד סדרה 8753 2024 4.8%</t>
  </si>
  <si>
    <t>8287534</t>
  </si>
  <si>
    <t>ערד סדרה 8755 2024 4.8%</t>
  </si>
  <si>
    <t>8287559</t>
  </si>
  <si>
    <t>ערד סדרה 8756 2024 4.8%</t>
  </si>
  <si>
    <t>8287567</t>
  </si>
  <si>
    <t>ערד סדרה 8757 2024 4.8%</t>
  </si>
  <si>
    <t>8287575</t>
  </si>
  <si>
    <t>ערד סדרה 8762 %4.8 2025</t>
  </si>
  <si>
    <t>8287625</t>
  </si>
  <si>
    <t>ערד סדרה 8763 %4.8 2025</t>
  </si>
  <si>
    <t>8287633</t>
  </si>
  <si>
    <t>ערד סדרה 8764 %4.8 2025</t>
  </si>
  <si>
    <t>8287641</t>
  </si>
  <si>
    <t>ערד סדרה 8766 2025 4.8%</t>
  </si>
  <si>
    <t>8287666</t>
  </si>
  <si>
    <t>ערד סדרה 8768 2025 4.8%</t>
  </si>
  <si>
    <t>8287682</t>
  </si>
  <si>
    <t>ערד סדרה 8770   2025   4.8%</t>
  </si>
  <si>
    <t>8287708</t>
  </si>
  <si>
    <t>ערד סדרה 8772 4.8% 2025</t>
  </si>
  <si>
    <t>8287724</t>
  </si>
  <si>
    <t>ערד סדרה 8773 4.8% 2025</t>
  </si>
  <si>
    <t>8287732</t>
  </si>
  <si>
    <t>ערד סדרה 8774 2026 4.8%</t>
  </si>
  <si>
    <t>8287740</t>
  </si>
  <si>
    <t>ערד סדרה 8775 2026 4.8%</t>
  </si>
  <si>
    <t>8287757</t>
  </si>
  <si>
    <t>ערד סדרה 8776 2026 4.8%</t>
  </si>
  <si>
    <t>8287765</t>
  </si>
  <si>
    <t>ערד סדרה 8777 2026 4.8%</t>
  </si>
  <si>
    <t>8287773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</si>
  <si>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</si>
  <si>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</si>
  <si>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</si>
  <si>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</si>
  <si>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</si>
  <si>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</si>
  <si>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</si>
  <si>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</si>
  <si>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</si>
  <si>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</si>
  <si>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</si>
  <si>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87890</t>
  </si>
  <si>
    <t>ערד סדרה 8810 2029 4.8%</t>
  </si>
  <si>
    <t>71121438</t>
  </si>
  <si>
    <t>ערד8911</t>
  </si>
  <si>
    <t>89110000</t>
  </si>
  <si>
    <t>מקורות אג סדרה 6 ל.ס 4.9%</t>
  </si>
  <si>
    <t>1100908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</si>
  <si>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</si>
  <si>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</si>
  <si>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</si>
  <si>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</si>
  <si>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</si>
  <si>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</si>
  <si>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</si>
  <si>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</si>
  <si>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</si>
  <si>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אגד אגח 1 רצף מוסדיים</t>
  </si>
  <si>
    <t>1198787</t>
  </si>
  <si>
    <t>570012377</t>
  </si>
  <si>
    <t>יהב כתב התחייבות סדרה ד (לס)  לא ברצף</t>
  </si>
  <si>
    <t>6620300</t>
  </si>
  <si>
    <t>520020421</t>
  </si>
  <si>
    <t>אלון  חברה לדלק ל.ס</t>
  </si>
  <si>
    <t>1101567</t>
  </si>
  <si>
    <t>520041690</t>
  </si>
  <si>
    <t>מימון ישיר אג"ח 16  רצף מוסדיים</t>
  </si>
  <si>
    <t>1198340</t>
  </si>
  <si>
    <t>516100120</t>
  </si>
  <si>
    <t>לאומי אגח א  רצף מוסדיים</t>
  </si>
  <si>
    <t>1198639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</si>
  <si>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</si>
  <si>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</si>
  <si>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</si>
  <si>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</si>
  <si>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</si>
  <si>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</si>
  <si>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</si>
  <si>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</si>
  <si>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</si>
  <si>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</si>
  <si>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</si>
  <si>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</si>
  <si>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מקס פיננסים אגח ד  רצף מוסדים</t>
  </si>
  <si>
    <t>1197953</t>
  </si>
  <si>
    <t>512905423</t>
  </si>
  <si>
    <t>אול יר אגח ג לא סחיר</t>
  </si>
  <si>
    <t>1841580</t>
  </si>
  <si>
    <t>אול יר אגח ה ל א סחיר</t>
  </si>
  <si>
    <t>Agritask Ltd</t>
  </si>
  <si>
    <t>513717694</t>
  </si>
  <si>
    <t>Behalf</t>
  </si>
  <si>
    <t>514610450</t>
  </si>
  <si>
    <t>BioSight Ltd</t>
  </si>
  <si>
    <t>512852559</t>
  </si>
  <si>
    <t>Continuity Software Ltd</t>
  </si>
  <si>
    <t>513644005</t>
  </si>
  <si>
    <t>Cynerio Israel Ltd</t>
  </si>
  <si>
    <t>515746212</t>
  </si>
  <si>
    <t>Distree Ltd</t>
  </si>
  <si>
    <t>516596848</t>
  </si>
  <si>
    <t>Essence Infra and Construction*</t>
  </si>
  <si>
    <t>520034505</t>
  </si>
  <si>
    <t>FutureCides</t>
  </si>
  <si>
    <t>516544111</t>
  </si>
  <si>
    <t>GES אקוויטי</t>
  </si>
  <si>
    <t>511325326</t>
  </si>
  <si>
    <t>GES הלוואת בעלים</t>
  </si>
  <si>
    <t>Lightricks</t>
  </si>
  <si>
    <t>514879071</t>
  </si>
  <si>
    <t>NeoManna Ltd</t>
  </si>
  <si>
    <t>516561917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</si>
  <si>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</si>
  <si>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</si>
  <si>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</si>
  <si>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</si>
  <si>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</si>
  <si>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</si>
  <si>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</si>
  <si>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</si>
  <si>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</si>
  <si>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</si>
  <si>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</si>
  <si>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</si>
  <si>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</si>
  <si>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</si>
  <si>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</si>
  <si>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</si>
  <si>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</si>
  <si>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</si>
  <si>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</si>
  <si>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אפקון קרן אירופה שותף כללי*</t>
  </si>
  <si>
    <t>516404811</t>
  </si>
  <si>
    <t>פרויקט תענך   אקוויטי</t>
  </si>
  <si>
    <t>540278835</t>
  </si>
  <si>
    <t>פרויקט תענך   הלוואת בעלים</t>
  </si>
  <si>
    <t>1735 MARKET INVESTOR HOLDC MAKEFET*</t>
  </si>
  <si>
    <t>240 West 35th Street  mkf*</t>
  </si>
  <si>
    <t>494382</t>
  </si>
  <si>
    <t>425 Lexington*</t>
  </si>
  <si>
    <t>901 Fifth Seattle*</t>
  </si>
  <si>
    <t>Eschborn Plaza*</t>
  </si>
  <si>
    <t>FinTLV Opportunity 2 LP</t>
  </si>
  <si>
    <t>Fu Gen AG</t>
  </si>
  <si>
    <t>Global Energy Generation LLC*</t>
  </si>
  <si>
    <t>Lendbuzz Inc</t>
  </si>
  <si>
    <t>Mammoth North LP*</t>
  </si>
  <si>
    <t>Mammoth South LP*</t>
  </si>
  <si>
    <t>Migdal WORE 2021 1 Holdings*</t>
  </si>
  <si>
    <t>NORDIC POWER 2*</t>
  </si>
  <si>
    <t>NORDIC POWER 3*</t>
  </si>
  <si>
    <t>NORDIC POWER 4*</t>
  </si>
  <si>
    <t>OHA Private Credit Advisors</t>
  </si>
  <si>
    <t>OPC Power Ventures LP</t>
  </si>
  <si>
    <t>ORDH</t>
  </si>
  <si>
    <t>ReLog*</t>
  </si>
  <si>
    <t>Rialto Elite Portfolio makefet*</t>
  </si>
  <si>
    <t>508308</t>
  </si>
  <si>
    <t>ROBIN*</t>
  </si>
  <si>
    <t>505145</t>
  </si>
  <si>
    <t>Sacramento 353*</t>
  </si>
  <si>
    <t>SPVNI 2 Next 2021 LP</t>
  </si>
  <si>
    <t>Sunbit</t>
  </si>
  <si>
    <t>Tanfield 1*</t>
  </si>
  <si>
    <t>USBT INVESTOR HOLDCO 2 LP*</t>
  </si>
  <si>
    <t>white oak 2*</t>
  </si>
  <si>
    <t>white oak 3 mkf*</t>
  </si>
  <si>
    <t>494381</t>
  </si>
  <si>
    <t>חברת Earnix</t>
  </si>
  <si>
    <t>עסקת Danforth*</t>
  </si>
  <si>
    <t>סה"כ קרנות השקעה</t>
  </si>
  <si>
    <t>סה"כ קרנות השקעה בישראל</t>
  </si>
  <si>
    <t>Arkin Bio Ventures II L.P</t>
  </si>
  <si>
    <t>Cynet Security LTD (ISR)</t>
  </si>
  <si>
    <t>F2 Capital Partners 3 LP</t>
  </si>
  <si>
    <t>F2 Select I LP</t>
  </si>
  <si>
    <t>Greenfield Partners II L.P</t>
  </si>
  <si>
    <t>Stage One Venture Capital Fund IV</t>
  </si>
  <si>
    <t>StageOne S.P.V R.S</t>
  </si>
  <si>
    <t>Noked Long L.P</t>
  </si>
  <si>
    <t>JTLV III LIMITED PARTNERSHIP</t>
  </si>
  <si>
    <t>ריאליטי קרן השקעות בנדל"ן IV</t>
  </si>
  <si>
    <t>Diagnostic Robotics Ltd</t>
  </si>
  <si>
    <t>F2 Capital Partners II, L.P.</t>
  </si>
  <si>
    <t>FIMI ISRAEL OPPORTUNITY 6</t>
  </si>
  <si>
    <t>FIMI Israel Opportunity VII</t>
  </si>
  <si>
    <t>Fortissimo Capital Fund V L.P.</t>
  </si>
  <si>
    <t>Gad</t>
  </si>
  <si>
    <t>GESM Via Maris Limited Partnership</t>
  </si>
  <si>
    <t>Green Lantern GL II LP</t>
  </si>
  <si>
    <t>Kedma Capital III</t>
  </si>
  <si>
    <t>Noy 4 Infrastructure and energy</t>
  </si>
  <si>
    <t>Panorays. Ltd (ISR)</t>
  </si>
  <si>
    <t>Pitango Venture Capital Fund VIII, L.P.</t>
  </si>
  <si>
    <t>RAM COASTAL ENERGY LIMITED PARTNERSHIP</t>
  </si>
  <si>
    <t>S.H. SKY 3 L.P</t>
  </si>
  <si>
    <t>S.H. SKY 4 L.P</t>
  </si>
  <si>
    <t>S.H. SKY II L.P.s</t>
  </si>
  <si>
    <t>TENE GROWTH CAPITAL IV</t>
  </si>
  <si>
    <t>Vintage fund of funds ISRAEL V</t>
  </si>
  <si>
    <t>Yesodot Gimmel</t>
  </si>
  <si>
    <t>Yesodot Senior Co Invest</t>
  </si>
  <si>
    <t>סה"כ קרנות השקעה בחו"ל</t>
  </si>
  <si>
    <t>AT-BAY, Inc.</t>
  </si>
  <si>
    <t>Augury Inc.</t>
  </si>
  <si>
    <t>BVP Forge Institutional L.P</t>
  </si>
  <si>
    <t>floLIVE</t>
  </si>
  <si>
    <t>Greenfield Partners Fund III LP</t>
  </si>
  <si>
    <t>Group 11 Fund IV</t>
  </si>
  <si>
    <t>Group 11 Fund V</t>
  </si>
  <si>
    <t>Insight Partners XI</t>
  </si>
  <si>
    <t>Insight Partners XII LP</t>
  </si>
  <si>
    <t>Israel Secondary fund III L.P</t>
  </si>
  <si>
    <t>JoyTunes Ltd.</t>
  </si>
  <si>
    <t>Lightricks Ltd.</t>
  </si>
  <si>
    <t>Minute Media Inc.</t>
  </si>
  <si>
    <t>R Software Inc.</t>
  </si>
  <si>
    <t>Zeev Opportunity Fund I</t>
  </si>
  <si>
    <t>קרנות גידור</t>
  </si>
  <si>
    <t>ION TECH FEEDER FUND</t>
  </si>
  <si>
    <t>KYG4939W1188</t>
  </si>
  <si>
    <t>LUCID ALTERNATIVE u 7/23</t>
  </si>
  <si>
    <t>LUCID ALTERNATIVE U 8/23</t>
  </si>
  <si>
    <t>Blackstone Real Estate Partners IX.F L.P</t>
  </si>
  <si>
    <t>Brookfield SREP III F3</t>
  </si>
  <si>
    <t>Co Invest Antlia BSREP III</t>
  </si>
  <si>
    <t>Electra America Multifamily III</t>
  </si>
  <si>
    <t>ELECTRA AMERICA PRINCIPAL HOSPITALITY</t>
  </si>
  <si>
    <t>Faropoint III FEEDER 6</t>
  </si>
  <si>
    <t>Portfolio EDGE</t>
  </si>
  <si>
    <t>Waterton Residential P V XIII</t>
  </si>
  <si>
    <t>חשבון ריט WATERTON EDGE</t>
  </si>
  <si>
    <t>83North FXV III, L.P.</t>
  </si>
  <si>
    <t>Accelmed Partners II</t>
  </si>
  <si>
    <t>ACE IV*</t>
  </si>
  <si>
    <t>ACE V*</t>
  </si>
  <si>
    <t>ADLS</t>
  </si>
  <si>
    <t>Advent International GPE IX L.P</t>
  </si>
  <si>
    <t>Advent International GPE X B L.P</t>
  </si>
  <si>
    <t>AIOF II Woolly Co Invest Fund L.P</t>
  </si>
  <si>
    <t>Ambition HOLDINGS OFFSHORE LP</t>
  </si>
  <si>
    <t>Andreessen Horowitz Fund VII, L.P.</t>
  </si>
  <si>
    <t>Andreessen Horowitz Fund VIII</t>
  </si>
  <si>
    <t>Andreessen Horowitz LSV Fund II, L.P.</t>
  </si>
  <si>
    <t>Andreessen Horowitz LSV Fund III</t>
  </si>
  <si>
    <t>AP IX Connect Holdings L.P</t>
  </si>
  <si>
    <t>APCS LP*</t>
  </si>
  <si>
    <t>Apollo Natural Resources Partners II LP</t>
  </si>
  <si>
    <t>Apollo Overseas Partners IX L.P</t>
  </si>
  <si>
    <t>ARCLIGHT AEP FEEDER FUND VII LLC</t>
  </si>
  <si>
    <t>ArcLight Fund VII AIV L.P</t>
  </si>
  <si>
    <t>Arcmont SLF II</t>
  </si>
  <si>
    <t>Ares Private Capital Solutions II*</t>
  </si>
  <si>
    <t>Artemis*</t>
  </si>
  <si>
    <t>Astorg MidCap</t>
  </si>
  <si>
    <t>Astorg VII</t>
  </si>
  <si>
    <t>Astorg VII Co Invest ERT</t>
  </si>
  <si>
    <t>Astorg VII Co Invest LGC</t>
  </si>
  <si>
    <t>Astorg VIII</t>
  </si>
  <si>
    <t>Audax Direct Lending Solutions Fund II</t>
  </si>
  <si>
    <t>BCP V Brand Co Invest LP</t>
  </si>
  <si>
    <t>BCP V DEXKO CO INVEST LP</t>
  </si>
  <si>
    <t>Boom Co invest B LP</t>
  </si>
  <si>
    <t>Brookfield Capital Partners Fund VI</t>
  </si>
  <si>
    <t>Brookfield Capital Partners V</t>
  </si>
  <si>
    <t>Brookfield coinv JCI</t>
  </si>
  <si>
    <t>Brookfield HSO Co Invest L.P</t>
  </si>
  <si>
    <t>CAPSII</t>
  </si>
  <si>
    <t>CAPSII co inv</t>
  </si>
  <si>
    <t>Caretech*</t>
  </si>
  <si>
    <t>Cary Group*</t>
  </si>
  <si>
    <t>CDL II</t>
  </si>
  <si>
    <t>Cerity Partners</t>
  </si>
  <si>
    <t>Cherry Bekaert</t>
  </si>
  <si>
    <t>Cheyne Co Invest 2023 1 SP</t>
  </si>
  <si>
    <t>Cheyne Real Estate Credit Holdings VII</t>
  </si>
  <si>
    <t>Clayton Dubilier &amp; Rice XI L.P</t>
  </si>
  <si>
    <t>CMPVIIC</t>
  </si>
  <si>
    <t>Concorde Co Invest L.P.</t>
  </si>
  <si>
    <t>Copenhagen Energy Transition</t>
  </si>
  <si>
    <t>Copenhagen Infrastructure III F2</t>
  </si>
  <si>
    <t>Copenhagen Infrastructure Partners IV F2</t>
  </si>
  <si>
    <t>Court Square Capital Lancet Holdings L.P</t>
  </si>
  <si>
    <t>Court Square IV</t>
  </si>
  <si>
    <t>Creandum VI Select</t>
  </si>
  <si>
    <t>CRECH V</t>
  </si>
  <si>
    <t>Crescent Direct Lending III</t>
  </si>
  <si>
    <t>CSC TS HOLDINGS L.P</t>
  </si>
  <si>
    <t>CVC Capital partners VIII</t>
  </si>
  <si>
    <t>DB Sunshine Holdings</t>
  </si>
  <si>
    <t>DIF VII</t>
  </si>
  <si>
    <t>DIF VII CO INVEST PROJECT 1 C.V</t>
  </si>
  <si>
    <t>DIRECT LENDING FUND IV (EUR) SLP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</si>
  <si>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</si>
  <si>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</si>
  <si>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</si>
  <si>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</si>
  <si>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</si>
  <si>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</si>
  <si>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EIP Renewables invest SCS</t>
  </si>
  <si>
    <t>Euromoney*</t>
  </si>
  <si>
    <t>European Camping Group ECG*</t>
  </si>
  <si>
    <t>Fitzgerald Fund US LP</t>
  </si>
  <si>
    <t>Francisco Partners VI</t>
  </si>
  <si>
    <t>General Catalyst Group XI - Creation</t>
  </si>
  <si>
    <t>General Catalyst Group XI - Ignition</t>
  </si>
  <si>
    <t>General Catalyst Group XI -Endurance</t>
  </si>
  <si>
    <t>GIP CAPS II Panther Co Investment L.P</t>
  </si>
  <si>
    <t>GIP CAPS II REX Co Investment Fund L.P</t>
  </si>
  <si>
    <t>GIP GEMINI FUND CAYMAN FEEDER II LP</t>
  </si>
  <si>
    <t>GIP IV Gutenberg Co Invest SCsp</t>
  </si>
  <si>
    <t>GIP IV Seaway Energy</t>
  </si>
  <si>
    <t>GIP OAK CO INVEST L.P</t>
  </si>
  <si>
    <t>Girasol Investments S.A</t>
  </si>
  <si>
    <t>Global Infrastructure Partners Core C</t>
  </si>
  <si>
    <t>Global Infrastructure Partners IV L.P</t>
  </si>
  <si>
    <t>GTCR Fund XII/A&amp;B LP</t>
  </si>
  <si>
    <t>H.I.G. Advantage Buyout Fund, L.P.</t>
  </si>
  <si>
    <t>HarbourVest Partners Co-Investment Fund IV L.P.</t>
  </si>
  <si>
    <t>Havea*</t>
  </si>
  <si>
    <t>Horsley Bridge XII Ventures</t>
  </si>
  <si>
    <t>ICG Real Estate Debt VI</t>
  </si>
  <si>
    <t>ICG Senior Debt Partners Fund 5 A SCSp</t>
  </si>
  <si>
    <t>ICGLV</t>
  </si>
  <si>
    <t>IFM GLOBAL INFRASTRUCTURE C</t>
  </si>
  <si>
    <t>IK Small Cap Fund II No.1 SCSp</t>
  </si>
  <si>
    <t>InfraRed Infrastructure Fund V</t>
  </si>
  <si>
    <t>InnovateMR</t>
  </si>
  <si>
    <t>Insight Venture Partners X, L.P.</t>
  </si>
  <si>
    <t>InterMed Group</t>
  </si>
  <si>
    <t>Investindustrial VII L.P.</t>
  </si>
  <si>
    <t>ISF III Overflow Fund L.P</t>
  </si>
  <si>
    <t>ISQ Global infrastructure Fund III</t>
  </si>
  <si>
    <t>ISQ Kio Co Invest Fund L.P</t>
  </si>
  <si>
    <t>itm8*</t>
  </si>
  <si>
    <t>JP Morgan IIF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</si>
  <si>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</si>
  <si>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</si>
  <si>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</si>
  <si>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</si>
  <si>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</si>
  <si>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</si>
  <si>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</si>
  <si>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Kelso Investment Associates X, L.P.</t>
  </si>
  <si>
    <t>KKR CAVALRY CO INVEST BLOCKER PARENT</t>
  </si>
  <si>
    <t>KKR THOR CO INVEST LP</t>
  </si>
  <si>
    <t>Klirmark III</t>
  </si>
  <si>
    <t>Klirmark Opportunity Fund IV</t>
  </si>
  <si>
    <t>KSO</t>
  </si>
  <si>
    <t>Lightspeed Venture Partners Select IV, L.P.</t>
  </si>
  <si>
    <t>Lightspeed Venture Partners XIII, L.P.</t>
  </si>
  <si>
    <t>LS POWER FUND IV F2</t>
  </si>
  <si>
    <t>Magna Legal Services</t>
  </si>
  <si>
    <t>MCP V</t>
  </si>
  <si>
    <t>MIE III Co Investment Fund II S.L.P</t>
  </si>
  <si>
    <t>Mirasol Co Invest Fund L.P</t>
  </si>
  <si>
    <t>Monarch MCP VI</t>
  </si>
  <si>
    <t>MORE B 1</t>
  </si>
  <si>
    <t>MTDL</t>
  </si>
  <si>
    <t>NCA Co Invest L.P</t>
  </si>
  <si>
    <t>Ned Stevens</t>
  </si>
  <si>
    <t>Nirvana Holdings I LP</t>
  </si>
  <si>
    <t>Oak Hill Advisors   OCREDIT</t>
  </si>
  <si>
    <t>Odevo*</t>
  </si>
  <si>
    <t>ORCC III</t>
  </si>
  <si>
    <t>Pantheon Global Co Inv Opportunities V</t>
  </si>
  <si>
    <t>Pantheon Global Secondary Fund VI</t>
  </si>
  <si>
    <t>Paragon Fund III Feeder Limited</t>
  </si>
  <si>
    <t>Patria Private Equity Fund VI</t>
  </si>
  <si>
    <t>PCSIII LP</t>
  </si>
  <si>
    <t>PERMIRA VII L.P.2 SCSP</t>
  </si>
  <si>
    <t>Permira VIII   2 SCSp</t>
  </si>
  <si>
    <t>PGCO IV Co mingled Fund SCSP</t>
  </si>
  <si>
    <t>Point Nine Annex II GmbH &amp; Co. KG</t>
  </si>
  <si>
    <t>Point Nine VI</t>
  </si>
  <si>
    <t>Pontifax (Israel) VI L.P.</t>
  </si>
  <si>
    <t>PORCUPINE HOLDINGS (OFFSHORE) LP</t>
  </si>
  <si>
    <t>PPCSIV</t>
  </si>
  <si>
    <t>Project Stream Co Invest Fund L.P</t>
  </si>
  <si>
    <t>Proofpoint Co Invest Fund L.P</t>
  </si>
  <si>
    <t>Proxima Co Invest L.P</t>
  </si>
  <si>
    <t>SDP IV</t>
  </si>
  <si>
    <t>SDPIII</t>
  </si>
  <si>
    <t>SLF1</t>
  </si>
  <si>
    <t>SONNEDIX</t>
  </si>
  <si>
    <t>Spark Capital Growth Fund IV</t>
  </si>
  <si>
    <t>Spark Capital VII</t>
  </si>
  <si>
    <t>Spectrum</t>
  </si>
  <si>
    <t>SPECTRUM co inv   Mayberry LP</t>
  </si>
  <si>
    <t>SPECTRUM co inv   Saavi LP</t>
  </si>
  <si>
    <t>Sportority Limited (UK)</t>
  </si>
  <si>
    <t>Strategic Investors Fund IX L.P</t>
  </si>
  <si>
    <t>Strategic Investors Fund VIII LP</t>
  </si>
  <si>
    <t>Strategic Investors Fund X</t>
  </si>
  <si>
    <t>Sun Capital Partners VII, L.P.</t>
  </si>
  <si>
    <t>TDLIV</t>
  </si>
  <si>
    <t>Thoma Bravo Discover Fund II, L.P.</t>
  </si>
  <si>
    <t>Thoma Bravo Fund XIII</t>
  </si>
  <si>
    <t>Thoma Bravo Fund XIV A</t>
  </si>
  <si>
    <t>Thor Investment Trust 1</t>
  </si>
  <si>
    <t>Tikehau Direct Lending V</t>
  </si>
  <si>
    <t>TPG Asia VII L.P</t>
  </si>
  <si>
    <t>Trilantic Europe VI SCSp</t>
  </si>
  <si>
    <t>Vintage Fund of Funds V ACCESS</t>
  </si>
  <si>
    <t>Vintage Fund of Funds VI Access</t>
  </si>
  <si>
    <t>Vintage Fund of Funds VII (Access) LP</t>
  </si>
  <si>
    <t>Warburg Pincus China II L.P</t>
  </si>
  <si>
    <t>Warburg Pincus China LP</t>
  </si>
  <si>
    <t>Whitehorse IV</t>
  </si>
  <si>
    <t>WHITEHORSE LIQUIDITY PARTNERS GPSOF</t>
  </si>
  <si>
    <t>Whitehorse Liquidity Partners V</t>
  </si>
  <si>
    <t>WHLP Kennedy (A) LP</t>
  </si>
  <si>
    <t>WSREDII</t>
  </si>
  <si>
    <t>Zeev Ventures VI, L.P.</t>
  </si>
  <si>
    <t>סה"כ כתבי אופציה בישראל:</t>
  </si>
  <si>
    <t>ג'י סיטי בע"מ*</t>
  </si>
  <si>
    <t>נוסטרומו אופ*</t>
  </si>
  <si>
    <t>אופציה על מניה לא סחירה Agritask</t>
  </si>
  <si>
    <t>₪ / מט"ח</t>
  </si>
  <si>
    <t>C +USD/-ILS 3.74 11-02 (11)</t>
  </si>
  <si>
    <t>10003973</t>
  </si>
  <si>
    <t>P -USD/+ILS 3.5725 11-02 (11)</t>
  </si>
  <si>
    <t>10003974</t>
  </si>
  <si>
    <t>P -USD/+ILS 3.7 12-11 (11)</t>
  </si>
  <si>
    <t>10004069</t>
  </si>
  <si>
    <t>10004068</t>
  </si>
  <si>
    <t>P -USD/+ILS 3.7 12-11 (20)</t>
  </si>
  <si>
    <t>10004078</t>
  </si>
  <si>
    <t>10004088</t>
  </si>
  <si>
    <t>או פי סי אנרגיה</t>
  </si>
  <si>
    <t>10000668</t>
  </si>
  <si>
    <t>10000669</t>
  </si>
  <si>
    <t>10000632</t>
  </si>
  <si>
    <t>10000677</t>
  </si>
  <si>
    <t>10000676</t>
  </si>
  <si>
    <t>10000667</t>
  </si>
  <si>
    <t>10000757</t>
  </si>
  <si>
    <t>10000643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</si>
  <si>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</si>
  <si>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</si>
  <si>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</si>
  <si>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</si>
  <si>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</si>
  <si>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</si>
  <si>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</si>
  <si>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</si>
  <si>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</si>
  <si>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</si>
  <si>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</si>
  <si>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</si>
  <si>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</si>
  <si>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</si>
  <si>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</si>
  <si>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</si>
  <si>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</si>
  <si>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</si>
  <si>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</si>
  <si>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 12-10-23 (12) -438</t>
  </si>
  <si>
    <t>10002508</t>
  </si>
  <si>
    <t>+ILS/-USD 3.3413 12-10-23 (11) -437</t>
  </si>
  <si>
    <t>10003357</t>
  </si>
  <si>
    <t>+ILS/-USD 3.3736 19-10-23 (94) -435</t>
  </si>
  <si>
    <t>10003396</t>
  </si>
  <si>
    <t>+ILS/-USD 3.374 19-10-23 (10) -420</t>
  </si>
  <si>
    <t>10000837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</si>
  <si>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</si>
  <si>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</si>
  <si>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</si>
  <si>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</si>
  <si>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</si>
  <si>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</si>
  <si>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</si>
  <si>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</si>
  <si>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</si>
  <si>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</si>
  <si>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</si>
  <si>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</si>
  <si>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3.3945 23-10-23 (20) -455</t>
  </si>
  <si>
    <t>10003405</t>
  </si>
  <si>
    <t>+ILS/-USD 3.3954 19-10-23 (20) -446</t>
  </si>
  <si>
    <t>10000839</t>
  </si>
  <si>
    <t>+ILS/-USD 3.397 23-10-23 (10) -455</t>
  </si>
  <si>
    <t>10003401</t>
  </si>
  <si>
    <t>+ILS/-USD 3.4 23-10-23 (12) -457</t>
  </si>
  <si>
    <t>10003403</t>
  </si>
  <si>
    <t>+ILS/-USD 3.4241 25-10-23 (20) -449</t>
  </si>
  <si>
    <t>10000112</t>
  </si>
  <si>
    <t>+ILS/-USD 3.4242 25-10-23 (10) -448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</si>
  <si>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</si>
  <si>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</si>
  <si>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</si>
  <si>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</si>
  <si>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</si>
  <si>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</si>
  <si>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</si>
  <si>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</si>
  <si>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</si>
  <si>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</si>
  <si>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</si>
  <si>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</si>
  <si>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</si>
  <si>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 17-10-23 (12) -467</t>
  </si>
  <si>
    <t>10002510</t>
  </si>
  <si>
    <t>+ILS/-USD 3.432 17-10-23 (93) -460</t>
  </si>
  <si>
    <t>10003380</t>
  </si>
  <si>
    <t>+ILS/-USD 3.432 24-10-23 (10) -448</t>
  </si>
  <si>
    <t>10000841</t>
  </si>
  <si>
    <t>+ILS/-USD 3.4335 16-10-23 (11) -465</t>
  </si>
  <si>
    <t>10003372</t>
  </si>
  <si>
    <t>+ILS/-USD 3.4336 16-10-23 (94) -464</t>
  </si>
  <si>
    <t>10003376</t>
  </si>
  <si>
    <t>+ILS/-USD 3.478 30-10-23 (10) -430</t>
  </si>
  <si>
    <t>10002525</t>
  </si>
  <si>
    <t>+ILS/-USD 3.488 26-10-23 (12) -481</t>
  </si>
  <si>
    <t>10000864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</si>
  <si>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</si>
  <si>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</si>
  <si>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</si>
  <si>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</si>
  <si>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</si>
  <si>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</si>
  <si>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</si>
  <si>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</si>
  <si>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</si>
  <si>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10002528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</si>
  <si>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</si>
  <si>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</si>
  <si>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</si>
  <si>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</si>
  <si>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</si>
  <si>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</si>
  <si>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3.515 02-11-23 (12) -448</t>
  </si>
  <si>
    <t>10002530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</si>
  <si>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</si>
  <si>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</si>
  <si>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</si>
  <si>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</si>
  <si>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</si>
  <si>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</si>
  <si>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</si>
  <si>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</si>
  <si>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10003603</t>
  </si>
  <si>
    <t>10000713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</si>
  <si>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</si>
  <si>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</si>
  <si>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</si>
  <si>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</si>
  <si>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</si>
  <si>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</si>
  <si>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</si>
  <si>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</si>
  <si>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</si>
  <si>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</si>
  <si>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</si>
  <si>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10000748</t>
  </si>
  <si>
    <t>+ILS/-USD 3.55 15-11-23 (12) -462</t>
  </si>
  <si>
    <t>10000887</t>
  </si>
  <si>
    <t>+ILS/-USD 3.5501 30-10-23 (10) -344</t>
  </si>
  <si>
    <t>10002553</t>
  </si>
  <si>
    <t>+ILS/-USD 3.555 22-11-23 (11) -400</t>
  </si>
  <si>
    <t>10003615</t>
  </si>
  <si>
    <t>10000717</t>
  </si>
  <si>
    <t>+ILS/-USD 3.5568 22-11-23 (10) -397</t>
  </si>
  <si>
    <t>10000715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</si>
  <si>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</si>
  <si>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</si>
  <si>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</si>
  <si>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</si>
  <si>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</si>
  <si>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</si>
  <si>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10000751</t>
  </si>
  <si>
    <t>10000976</t>
  </si>
  <si>
    <t>+ILS/-USD 3.56 22-01-24 (11) -320</t>
  </si>
  <si>
    <t>10001003</t>
  </si>
  <si>
    <t>10003961</t>
  </si>
  <si>
    <t>+ILS/-USD 3.5603 22-11-23 (12) -397</t>
  </si>
  <si>
    <t>10000912</t>
  </si>
  <si>
    <t>10002548</t>
  </si>
  <si>
    <t>+ILS/-USD 3.5626 14-11-23 (11) -474</t>
  </si>
  <si>
    <t>10003556</t>
  </si>
  <si>
    <t>+ILS/-USD 3.563 22-01-24 (20) -320</t>
  </si>
  <si>
    <t>10001005</t>
  </si>
  <si>
    <t>+ILS/-USD 3.564 22-01-24 (10) -320</t>
  </si>
  <si>
    <t>10003959</t>
  </si>
  <si>
    <t>+ILS/-USD 3.5656 14-11-23 (98) -474</t>
  </si>
  <si>
    <t>10003560</t>
  </si>
  <si>
    <t>+ILS/-USD 3.5657 14-11-23 (10) -473</t>
  </si>
  <si>
    <t>10003554</t>
  </si>
  <si>
    <t>+ILS/-USD 3.5662 08-11-23 (10) -438</t>
  </si>
  <si>
    <t>10003524</t>
  </si>
  <si>
    <t>+ILS/-USD 3.5672 08-11-23 (20) -438</t>
  </si>
  <si>
    <t>10003526</t>
  </si>
  <si>
    <t>+ILS/-USD 3.57 14-11-23 (12) -473</t>
  </si>
  <si>
    <t>10003558</t>
  </si>
  <si>
    <t>10000697</t>
  </si>
  <si>
    <t>+ILS/-USD 3.5717 06-11-23 (11) -483</t>
  </si>
  <si>
    <t>10000685</t>
  </si>
  <si>
    <t>10000869</t>
  </si>
  <si>
    <t>10003498</t>
  </si>
  <si>
    <t>+ILS/-USD 3.572 14-12-23 (10) -460</t>
  </si>
  <si>
    <t>10003564</t>
  </si>
  <si>
    <t>+ILS/-USD 3.572 20-11-23 (11) -187</t>
  </si>
  <si>
    <t>10000781</t>
  </si>
  <si>
    <t>+ILS/-USD 3.5759 14-11-23 (11) -441</t>
  </si>
  <si>
    <t>10000883</t>
  </si>
  <si>
    <t>+ILS/-USD 3.5781 06-12-23 (10) -264</t>
  </si>
  <si>
    <t>10002580</t>
  </si>
  <si>
    <t>+ILS/-USD 3.5787 06-12-23 (10) -273</t>
  </si>
  <si>
    <t>10002582</t>
  </si>
  <si>
    <t>+ILS/-USD 3.579 30-10-23 (10) -440</t>
  </si>
  <si>
    <t>10002539</t>
  </si>
  <si>
    <t>+ILS/-USD 3.58 10-10-23 (20) -365</t>
  </si>
  <si>
    <t>10000885</t>
  </si>
  <si>
    <t>+ILS/-USD 3.582 17-10-23 (11) -174</t>
  </si>
  <si>
    <t>10000756</t>
  </si>
  <si>
    <t>+ILS/-USD 3.5882 14-12-23 (11) -458</t>
  </si>
  <si>
    <t>10003568</t>
  </si>
  <si>
    <t>10000703</t>
  </si>
  <si>
    <t>+ILS/-USD 3.59 30-10-23 (10) -380</t>
  </si>
  <si>
    <t>10002536</t>
  </si>
  <si>
    <t>+ILS/-USD 3.595 26-10-23 (11) -420</t>
  </si>
  <si>
    <t>10000875</t>
  </si>
  <si>
    <t>10000693</t>
  </si>
  <si>
    <t>+ILS/-USD 3.596 24-10-23 (12) -192</t>
  </si>
  <si>
    <t>10003844</t>
  </si>
  <si>
    <t>+ILS/-USD 3.596 26-10-23 (20) -420</t>
  </si>
  <si>
    <t>10000877</t>
  </si>
  <si>
    <t>+ILS/-USD 3.602 09-11-23 (12) -440</t>
  </si>
  <si>
    <t>10003546</t>
  </si>
  <si>
    <t>+ILS/-USD 3.602 09-11-23 (20) -443</t>
  </si>
  <si>
    <t>10003544</t>
  </si>
  <si>
    <t>+ILS/-USD 3.603 09-11-23 (98) -440</t>
  </si>
  <si>
    <t>10003548</t>
  </si>
  <si>
    <t>+ILS/-USD 3.604 09-11-23 (11) -440</t>
  </si>
  <si>
    <t>10003542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</si>
  <si>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</si>
  <si>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</si>
  <si>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</si>
  <si>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</si>
  <si>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</si>
  <si>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</si>
  <si>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</si>
  <si>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</si>
  <si>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</si>
  <si>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</si>
  <si>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</si>
  <si>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</si>
  <si>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</si>
  <si>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</si>
  <si>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</si>
  <si>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3.611 13-12-23 (12) -440</t>
  </si>
  <si>
    <t>10003589</t>
  </si>
  <si>
    <t>+ILS/-USD 3.612 13-12-23 (20) -445</t>
  </si>
  <si>
    <t>10003591</t>
  </si>
  <si>
    <t>+ILS/-USD 3.6122 15-11-23 (11) -348</t>
  </si>
  <si>
    <t>10003648</t>
  </si>
  <si>
    <t>+ILS/-USD 3.6125 07-11-23 (12) -450</t>
  </si>
  <si>
    <t>10003519</t>
  </si>
  <si>
    <t>10000871</t>
  </si>
  <si>
    <t>+ILS/-USD 3.6125 13-11-23 (12) -445</t>
  </si>
  <si>
    <t>10000879</t>
  </si>
  <si>
    <t>+ILS/-USD 3.612902 07-11-23 (93) -443</t>
  </si>
  <si>
    <t>10000691</t>
  </si>
  <si>
    <t>+ILS/-USD 3.613 07-11-23 (11) -450</t>
  </si>
  <si>
    <t>10003517</t>
  </si>
  <si>
    <t>+ILS/-USD 3.6146 07-11-23 (20) -444</t>
  </si>
  <si>
    <t>10003521</t>
  </si>
  <si>
    <t>10000689</t>
  </si>
  <si>
    <t>+ILS/-USD 3.6149 13-11-23 (11) -441</t>
  </si>
  <si>
    <t>10000695</t>
  </si>
  <si>
    <t>+ILS/-USD 3.615 28-11-23 (11) -368</t>
  </si>
  <si>
    <t>10003651</t>
  </si>
  <si>
    <t>+ILS/-USD 3.616 28-11-23 (10) -368</t>
  </si>
  <si>
    <t>10000117</t>
  </si>
  <si>
    <t>+ILS/-USD 3.616 28-11-23 (12) -369</t>
  </si>
  <si>
    <t>10000924</t>
  </si>
  <si>
    <t>+ILS/-USD 3.617 13-11-23 (20) -446</t>
  </si>
  <si>
    <t>10000881</t>
  </si>
  <si>
    <t>+ILS/-USD 3.617 16-11-23 (10) -390</t>
  </si>
  <si>
    <t>10003587</t>
  </si>
  <si>
    <t>10000910</t>
  </si>
  <si>
    <t>+ILS/-USD 3.617 29-11-23 (10) -370</t>
  </si>
  <si>
    <t>10003660</t>
  </si>
  <si>
    <t>+ILS/-USD 3.62 05-12-23 (11) -370</t>
  </si>
  <si>
    <t>10000936</t>
  </si>
  <si>
    <t>+ILS/-USD 3.62 05-12-23 (12) -370</t>
  </si>
  <si>
    <t>10000938</t>
  </si>
  <si>
    <t>+ILS/-USD 3.62 29-11-23 (12) -370</t>
  </si>
  <si>
    <t>10002560</t>
  </si>
  <si>
    <t>10003656</t>
  </si>
  <si>
    <t>10000926</t>
  </si>
  <si>
    <t>+ILS/-USD 3.62 29-11-23 (20) -371</t>
  </si>
  <si>
    <t>10000928</t>
  </si>
  <si>
    <t>10003658</t>
  </si>
  <si>
    <t>+ILS/-USD 3.62 29-11-23 (98) -370</t>
  </si>
  <si>
    <t>10003662</t>
  </si>
  <si>
    <t>+ILS/-USD 3.62 30-11-23 (11) -330</t>
  </si>
  <si>
    <t>10000950</t>
  </si>
  <si>
    <t>+ILS/-USD 3.621 05-12-23 (20) -373</t>
  </si>
  <si>
    <t>10000940</t>
  </si>
  <si>
    <t>+ILS/-USD 3.6222 30-10-23 (10) -343</t>
  </si>
  <si>
    <t>10002556</t>
  </si>
  <si>
    <t>+ILS/-USD 3.625 07-11-23 (12) -463</t>
  </si>
  <si>
    <t>10003506</t>
  </si>
  <si>
    <t>+ILS/-USD 3.63 30-11-23 (11) -327</t>
  </si>
  <si>
    <t>10003706</t>
  </si>
  <si>
    <t>+ILS/-USD 3.63 30-11-23 (12) -328</t>
  </si>
  <si>
    <t>10003708</t>
  </si>
  <si>
    <t>+ILS/-USD 3.63 30-11-23 (20) -327</t>
  </si>
  <si>
    <t>10000948</t>
  </si>
  <si>
    <t>+ILS/-USD 3.6317 30-11-23 (10) -327</t>
  </si>
  <si>
    <t>10003704</t>
  </si>
  <si>
    <t>+ILS/-USD 3.637 15-11-23 (12) -433</t>
  </si>
  <si>
    <t>10003579</t>
  </si>
  <si>
    <t>+ILS/-USD 3.643 11-10-23 (20) -145</t>
  </si>
  <si>
    <t>10000981</t>
  </si>
  <si>
    <t>+ILS/-USD 3.6447 30-10-23 (10) -263</t>
  </si>
  <si>
    <t>10002569</t>
  </si>
  <si>
    <t>+ILS/-USD 3.646 07-12-23 (20) -264</t>
  </si>
  <si>
    <t>10000985</t>
  </si>
  <si>
    <t>+ILS/-USD 3.649 07-12-23 (11) -269</t>
  </si>
  <si>
    <t>10003870</t>
  </si>
  <si>
    <t>+ILS/-USD 3.6527 25-01-24 (12) -333</t>
  </si>
  <si>
    <t>10003972</t>
  </si>
  <si>
    <t>+ILS/-USD 3.6606 22-01-24 (10) -359</t>
  </si>
  <si>
    <t>10002605</t>
  </si>
  <si>
    <t>+ILS/-USD 3.663 07-12-23 (10) -271</t>
  </si>
  <si>
    <t>10000983</t>
  </si>
  <si>
    <t>+ILS/-USD 3.6638 06-12-23 (10) -212</t>
  </si>
  <si>
    <t>10002606</t>
  </si>
  <si>
    <t>+ILS/-USD 3.6654 23-01-24 (12) -346</t>
  </si>
  <si>
    <t>10000788</t>
  </si>
  <si>
    <t>+ILS/-USD 3.6677 06-12-23 (10) -268</t>
  </si>
  <si>
    <t>10002590</t>
  </si>
  <si>
    <t>+ILS/-USD 3.675 23-01-24 (11) -340</t>
  </si>
  <si>
    <t>10000786</t>
  </si>
  <si>
    <t>+ILS/-USD 3.6758 23-01-24 (10) -342</t>
  </si>
  <si>
    <t>10003965</t>
  </si>
  <si>
    <t>+ILS/-USD 3.6761 23-01-24 (11) -339</t>
  </si>
  <si>
    <t>10003966</t>
  </si>
  <si>
    <t>+ILS/-USD 3.678 22-01-24 (10) -358</t>
  </si>
  <si>
    <t>10001010</t>
  </si>
  <si>
    <t>+ILS/-USD 3.6801 23-01-24 (11) -339</t>
  </si>
  <si>
    <t>10003967</t>
  </si>
  <si>
    <t>+ILS/-USD 3.694 29-11-23 (10) -235</t>
  </si>
  <si>
    <t>10003875</t>
  </si>
  <si>
    <t>10000989</t>
  </si>
  <si>
    <t>+ILS/-USD 3.696 07-12-23 (12) -245</t>
  </si>
  <si>
    <t>10003873</t>
  </si>
  <si>
    <t>+ILS/-USD 3.6968 29-11-23 (11) -232</t>
  </si>
  <si>
    <t>10000987</t>
  </si>
  <si>
    <t>10000769</t>
  </si>
  <si>
    <t>+ILS/-USD 3.7014 06-12-23 (10) -336</t>
  </si>
  <si>
    <t>10002575</t>
  </si>
  <si>
    <t>+ILS/-USD 3.7359 09-11-23 (11) -141</t>
  </si>
  <si>
    <t>10003985</t>
  </si>
  <si>
    <t>+ILS/-USD 3.741 29-01-24 (11) -308</t>
  </si>
  <si>
    <t>10004007</t>
  </si>
  <si>
    <t>+ILS/-USD 3.7437 25-01-24 (12) -293</t>
  </si>
  <si>
    <t>10003998</t>
  </si>
  <si>
    <t>+ILS/-USD 3.744 25-01-24 (10) -295</t>
  </si>
  <si>
    <t>10003996</t>
  </si>
  <si>
    <t>+ILS/-USD 3.744 29-01-24 (10) -306</t>
  </si>
  <si>
    <t>10004005</t>
  </si>
  <si>
    <t>+ILS/-USD 3.744 29-01-24 (12) -310</t>
  </si>
  <si>
    <t>10004003</t>
  </si>
  <si>
    <t>+ILS/-USD 3.751 29-01-24 (11) -310</t>
  </si>
  <si>
    <t>10004029</t>
  </si>
  <si>
    <t>+ILS/-USD 3.765 21-02-24 (11) -324</t>
  </si>
  <si>
    <t>10000799</t>
  </si>
  <si>
    <t>10004046</t>
  </si>
  <si>
    <t>+ILS/-USD 3.7659 14-02-24 (10) -316</t>
  </si>
  <si>
    <t>10004033</t>
  </si>
  <si>
    <t>+ILS/-USD 3.769 21-02-24 (10) -324</t>
  </si>
  <si>
    <t>10004044</t>
  </si>
  <si>
    <t>10000797</t>
  </si>
  <si>
    <t>+ILS/-USD 3.77 28-02-24 (11) -340</t>
  </si>
  <si>
    <t>10000801</t>
  </si>
  <si>
    <t>10004077</t>
  </si>
  <si>
    <t>+ILS/-USD 3.7705 28-02-24 (10) -340</t>
  </si>
  <si>
    <t>10004075</t>
  </si>
  <si>
    <t>+ILS/-USD 3.7725 25-01-24 (11) -315</t>
  </si>
  <si>
    <t>10004001</t>
  </si>
  <si>
    <t>+ILS/-USD 3.7732 29-01-24 (20) -318</t>
  </si>
  <si>
    <t>10004023</t>
  </si>
  <si>
    <t>+ILS/-USD 3.7736 07-03-24 (94) -334</t>
  </si>
  <si>
    <t>10004107</t>
  </si>
  <si>
    <t>+ILS/-USD 3.776 21-02-24 (20) -327</t>
  </si>
  <si>
    <t>10001036</t>
  </si>
  <si>
    <t>10004048</t>
  </si>
  <si>
    <t>+ILS/-USD 3.776 29-01-24 (12) -318</t>
  </si>
  <si>
    <t>10000792</t>
  </si>
  <si>
    <t>+ILS/-USD 3.7766 07-03-24 (11) -334</t>
  </si>
  <si>
    <t>10000803</t>
  </si>
  <si>
    <t>+ILS/-USD 3.7766 07-03-24 (12) -334</t>
  </si>
  <si>
    <t>10002624</t>
  </si>
  <si>
    <t>10004105</t>
  </si>
  <si>
    <t>+ILS/-USD 3.777 12-03-24 (20) -330</t>
  </si>
  <si>
    <t>10004112</t>
  </si>
  <si>
    <t>+ILS/-USD 3.78 06-03-24 (11) -331</t>
  </si>
  <si>
    <t>10004102</t>
  </si>
  <si>
    <t>+ILS/-USD 3.78 06-03-24 (12) -331</t>
  </si>
  <si>
    <t>10004100</t>
  </si>
  <si>
    <t>+ILS/-USD 3.78 12-03-24 (11) -330</t>
  </si>
  <si>
    <t>10004110</t>
  </si>
  <si>
    <t>10001063</t>
  </si>
  <si>
    <t>+ILS/-USD 3.783 29-02-24 (10) -353</t>
  </si>
  <si>
    <t>10004084</t>
  </si>
  <si>
    <t>+ILS/-USD 3.784 29-02-24 (20) -349</t>
  </si>
  <si>
    <t>10001047</t>
  </si>
  <si>
    <t>+ILS/-USD 3.7847 29-02-24 (11) -353</t>
  </si>
  <si>
    <t>10004080</t>
  </si>
  <si>
    <t>10001045</t>
  </si>
  <si>
    <t>+ILS/-USD 3.785 29-02-24 (12) -353</t>
  </si>
  <si>
    <t>10004082</t>
  </si>
  <si>
    <t>+ILS/-USD 3.786 15-02-24 (11) -305</t>
  </si>
  <si>
    <t>10004036</t>
  </si>
  <si>
    <t>+ILS/-USD 3.786 15-02-24 (12) -300</t>
  </si>
  <si>
    <t>10004038</t>
  </si>
  <si>
    <t>+ILS/-USD 3.7875 15-02-24 (20) -305</t>
  </si>
  <si>
    <t>10000795</t>
  </si>
  <si>
    <t>10004040</t>
  </si>
  <si>
    <t>+ILS/-USD 3.788 13-03-24 (10) -334</t>
  </si>
  <si>
    <t>10004116</t>
  </si>
  <si>
    <t>+ILS/-USD 3.788 15-02-24 (12) -303</t>
  </si>
  <si>
    <t>10004042</t>
  </si>
  <si>
    <t>+ILS/-USD 3.7896 13-03-24 (11) -334</t>
  </si>
  <si>
    <t>10004118</t>
  </si>
  <si>
    <t>10000805</t>
  </si>
  <si>
    <t>+ILS/-USD 3.79 05-03-24 (20) -337</t>
  </si>
  <si>
    <t>10004098</t>
  </si>
  <si>
    <t>+ILS/-USD 3.79 13-03-24 (98) -334</t>
  </si>
  <si>
    <t>10004120</t>
  </si>
  <si>
    <t>+ILS/-USD 3.79 22-02-24 (11) -340</t>
  </si>
  <si>
    <t>10004050</t>
  </si>
  <si>
    <t>+ILS/-USD 3.7902 22-01-24 (20) -248</t>
  </si>
  <si>
    <t>10004034</t>
  </si>
  <si>
    <t>+ILS/-USD 3.7913 22-02-24 (20) -337</t>
  </si>
  <si>
    <t>10004054</t>
  </si>
  <si>
    <t>+ILS/-USD 3.792 22-02-24 (12) -339</t>
  </si>
  <si>
    <t>10004052</t>
  </si>
  <si>
    <t>+ILS/-USD 3.7925 05-03-24 (12) -335</t>
  </si>
  <si>
    <t>10001053</t>
  </si>
  <si>
    <t>10004096</t>
  </si>
  <si>
    <t>+ILS/-USD 3.793 22-02-24 (98) -347</t>
  </si>
  <si>
    <t>10004056</t>
  </si>
  <si>
    <t>+ILS/-USD 3.7936 05-03-24 (11) -334</t>
  </si>
  <si>
    <t>10004094</t>
  </si>
  <si>
    <t>+ILS/-USD 3.8132 26-02-24 (11) -328</t>
  </si>
  <si>
    <t>10004063</t>
  </si>
  <si>
    <t>+ILS/-USD 3.818 22-02-24 (20) -305</t>
  </si>
  <si>
    <t>10004126</t>
  </si>
  <si>
    <t>+USD/-ILS 3.5342 29-11-23 (12) -248</t>
  </si>
  <si>
    <t>10003832</t>
  </si>
  <si>
    <t>+USD/-ILS 3.539 29-11-23 (20) -250</t>
  </si>
  <si>
    <t>10003827</t>
  </si>
  <si>
    <t>+USD/-ILS 3.5511 07-12-23 (11) -219</t>
  </si>
  <si>
    <t>10003933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</si>
  <si>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</si>
  <si>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</si>
  <si>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</si>
  <si>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</si>
  <si>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</si>
  <si>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</si>
  <si>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3.5628 14-11-23 (10) -227</t>
  </si>
  <si>
    <t>10003825</t>
  </si>
  <si>
    <t>+USD/-ILS 3.567 16-11-23 (10) -230</t>
  </si>
  <si>
    <t>10000974</t>
  </si>
  <si>
    <t>+USD/-ILS 3.5695 09-11-23 (10) -155</t>
  </si>
  <si>
    <t>10003927</t>
  </si>
  <si>
    <t>+USD/-ILS 3.57 09-11-23 (11) -155</t>
  </si>
  <si>
    <t>10003929</t>
  </si>
  <si>
    <t>+USD/-ILS 3.57 09-11-23 (12) -155</t>
  </si>
  <si>
    <t>10003931</t>
  </si>
  <si>
    <t>+USD/-ILS 3.5725 30-10-23 (10) -445</t>
  </si>
  <si>
    <t>10002533</t>
  </si>
  <si>
    <t>+USD/-ILS 3.5745 06-11-23 (11) -220</t>
  </si>
  <si>
    <t>10003812</t>
  </si>
  <si>
    <t>+USD/-ILS 3.5745 15-11-23 (11) -155</t>
  </si>
  <si>
    <t>10003950</t>
  </si>
  <si>
    <t>+USD/-ILS 3.575 07-11-23 (12) -220</t>
  </si>
  <si>
    <t>10003813</t>
  </si>
  <si>
    <t>+USD/-ILS 3.5756 20-11-23 (10) -164</t>
  </si>
  <si>
    <t>10003952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</si>
  <si>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</si>
  <si>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</si>
  <si>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</si>
  <si>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</si>
  <si>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</si>
  <si>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</si>
  <si>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</si>
  <si>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</si>
  <si>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</si>
  <si>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</si>
  <si>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</si>
  <si>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</si>
  <si>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</si>
  <si>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</si>
  <si>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3.608 22-11-23 (11) -315</t>
  </si>
  <si>
    <t>10003686</t>
  </si>
  <si>
    <t>+USD/-ILS 3.608 29-11-23 (12) -345</t>
  </si>
  <si>
    <t>10002563</t>
  </si>
  <si>
    <t>+USD/-ILS 3.6092 27-11-23 (11) -338</t>
  </si>
  <si>
    <t>10003687</t>
  </si>
  <si>
    <t>+USD/-ILS 3.641 30-10-23 (10) -390</t>
  </si>
  <si>
    <t>10002542</t>
  </si>
  <si>
    <t>+USD/-ILS 3.643 11-10-23 (20) -145</t>
  </si>
  <si>
    <t>10000120</t>
  </si>
  <si>
    <t>+USD/-ILS 3.6536 06-12-23 (10) -194</t>
  </si>
  <si>
    <t>10002608</t>
  </si>
  <si>
    <t>+USD/-ILS 3.65425 08-11-23 (10) -157.5</t>
  </si>
  <si>
    <t>10003963</t>
  </si>
  <si>
    <t>+USD/-ILS 3.6881 19-10-23 (10) -119</t>
  </si>
  <si>
    <t>10001017</t>
  </si>
  <si>
    <t>+USD/-ILS 3.6883 18-10-23 (10) -117</t>
  </si>
  <si>
    <t>10001015</t>
  </si>
  <si>
    <t>+USD/-ILS 3.713 24-10-23 (10) -242</t>
  </si>
  <si>
    <t>10000968</t>
  </si>
  <si>
    <t>+USD/-ILS 3.78 21-02-24 (20) -288</t>
  </si>
  <si>
    <t>10001061</t>
  </si>
  <si>
    <t>+USD/-ILS 3.785 07-12-23 (10) -155</t>
  </si>
  <si>
    <t>10001034</t>
  </si>
  <si>
    <t>+USD/-ILS 3.7995 06-12-23 (10) -120</t>
  </si>
  <si>
    <t>10002625</t>
  </si>
  <si>
    <t>+USD/-ILS 3.8055 22-01-24 (10) -235</t>
  </si>
  <si>
    <t>10001057</t>
  </si>
  <si>
    <t>+USD/-ILS 3.8105 11-10-23 (20) -45</t>
  </si>
  <si>
    <t>10000124</t>
  </si>
  <si>
    <t>+USD/-ILS 3.8234 24-10-23 (10) -56</t>
  </si>
  <si>
    <t>10001055</t>
  </si>
  <si>
    <t>+USD/-ILS 3.8422 25-10-23 (20) -63</t>
  </si>
  <si>
    <t>10000126</t>
  </si>
  <si>
    <t>+USD/-ILS 3.8426 30-10-23 (10) -54</t>
  </si>
  <si>
    <t>10002628</t>
  </si>
  <si>
    <t>+AUD/-USD 0.64482 16-01-24 (10) +34.2</t>
  </si>
  <si>
    <t>10004021</t>
  </si>
  <si>
    <t>+AUD/-USD 0.64582 16-01-24 (10) +34.2</t>
  </si>
  <si>
    <t>10004022</t>
  </si>
  <si>
    <t>+AUD/-USD 0.64975 16-01-24 (10) +34.5</t>
  </si>
  <si>
    <t>10000019</t>
  </si>
  <si>
    <t>+AUD/-USD 0.65395 16-01-24 (10) +33.5</t>
  </si>
  <si>
    <t>10004030</t>
  </si>
  <si>
    <t>+AUD/-USD 0.67875 16-01-24 (12) +37.5</t>
  </si>
  <si>
    <t>10002604</t>
  </si>
  <si>
    <t>+CAD/-USD 1.3567 22-01-24 (10) -33</t>
  </si>
  <si>
    <t>10004020</t>
  </si>
  <si>
    <t>+CAD/-USD 1.36055 22-01-24 (12) -34.5</t>
  </si>
  <si>
    <t>10004026</t>
  </si>
  <si>
    <t>+GBP/-USD 1.25785 11-03-24 (10) +2.5</t>
  </si>
  <si>
    <t>10001031</t>
  </si>
  <si>
    <t>+JPY/-USD 135.582 16-01-24 (12) -391.8</t>
  </si>
  <si>
    <t>10003948</t>
  </si>
  <si>
    <t>+JPY/-USD 135.615 16-01-24 (11) -393.5</t>
  </si>
  <si>
    <t>10003954</t>
  </si>
  <si>
    <t>+JPY/-USD 135.623 16-01-24 (10) -393.5</t>
  </si>
  <si>
    <t>10003956</t>
  </si>
  <si>
    <t>+JPY/-USD 143 16-01-24 (12) -329</t>
  </si>
  <si>
    <t>10004028</t>
  </si>
  <si>
    <t>+JPY/-USD 143.088 16-01-24 (10) -335.2</t>
  </si>
  <si>
    <t>10004016</t>
  </si>
  <si>
    <t>+JPY/-USD 143.14 16-01-24 (12) -336</t>
  </si>
  <si>
    <t>10004017</t>
  </si>
  <si>
    <t>+JPY/-USD 143.145 16-01-24 (10) -329.5</t>
  </si>
  <si>
    <t>10004027</t>
  </si>
  <si>
    <t>+JPY/-USD 145.165 16-01-24 (12) -284.5</t>
  </si>
  <si>
    <t>10004103</t>
  </si>
  <si>
    <t>+JPY/-USD 145.22 16-01-24 (20) -285</t>
  </si>
  <si>
    <t>10004108</t>
  </si>
  <si>
    <t>+JPY/-USD 146.193 16-01-24 (12) -2.7</t>
  </si>
  <si>
    <t>10004121</t>
  </si>
  <si>
    <t>+JPY/-USD 146.62 16-01-24 (10) -257</t>
  </si>
  <si>
    <t>10004123</t>
  </si>
  <si>
    <t>+USD/-AUD 0.63995 16-01-24 (10) +29.5</t>
  </si>
  <si>
    <t>10004061</t>
  </si>
  <si>
    <t>+USD/-AUD 0.6444 16-01-24 (12) +29</t>
  </si>
  <si>
    <t>10002620</t>
  </si>
  <si>
    <t>+USD/-AUD 0.64493 16-01-24 (10) +34.3</t>
  </si>
  <si>
    <t>10004014</t>
  </si>
  <si>
    <t>+USD/-AUD 0.64637 16-01-24 (10) +28.7</t>
  </si>
  <si>
    <t>10004065</t>
  </si>
  <si>
    <t>+USD/-AUD 0.68645 16-01-24 (12) +34.5</t>
  </si>
  <si>
    <t>10002598</t>
  </si>
  <si>
    <t>+USD/-AUD 0.68695 16-01-24 (10) +34.5</t>
  </si>
  <si>
    <t>10000015</t>
  </si>
  <si>
    <t>+USD/-CAD 1.30937 22-01-24 (10) -33.3</t>
  </si>
  <si>
    <t>10003942</t>
  </si>
  <si>
    <t>+USD/-CAD 1.30967 22-01-24 (11) -33.3</t>
  </si>
  <si>
    <t>10003944</t>
  </si>
  <si>
    <t>+USD/-CAD 1.31013 22-01-24 (12) -33.7</t>
  </si>
  <si>
    <t>10003946</t>
  </si>
  <si>
    <t>+USD/-EUR 1.0609 10-01-24 (12) +54</t>
  </si>
  <si>
    <t>10002627</t>
  </si>
  <si>
    <t>+USD/-EUR 1.06675 04-03-24 (10) +79.5</t>
  </si>
  <si>
    <t>10004122</t>
  </si>
  <si>
    <t>+USD/-EUR 1.067 04-03-24 (12) +79</t>
  </si>
  <si>
    <t>10004113</t>
  </si>
  <si>
    <t>+USD/-EUR 1.0759 06-11-23 (10) +89</t>
  </si>
  <si>
    <t>10003771</t>
  </si>
  <si>
    <t>10000960</t>
  </si>
  <si>
    <t>+USD/-EUR 1.0759 06-11-23 (20) +89</t>
  </si>
  <si>
    <t>10003773</t>
  </si>
  <si>
    <t>+USD/-EUR 1.0768 06-11-23 (12) +89</t>
  </si>
  <si>
    <t>10002574</t>
  </si>
  <si>
    <t>+USD/-EUR 1.08135 04-03-24 (12) +95.5</t>
  </si>
  <si>
    <t>10004073</t>
  </si>
  <si>
    <t>+USD/-EUR 1.08155 04-03-24 (11) +95.5</t>
  </si>
  <si>
    <t>10004071</t>
  </si>
  <si>
    <t>+USD/-EUR 1.08159 18-03-24 (12) +105.9</t>
  </si>
  <si>
    <t>10002618</t>
  </si>
  <si>
    <t>+USD/-EUR 1.0816 18-03-24 (11) +106</t>
  </si>
  <si>
    <t>10004060</t>
  </si>
  <si>
    <t>+USD/-EUR 1.08165 04-03-24 (10) +95.5</t>
  </si>
  <si>
    <t>10001043</t>
  </si>
  <si>
    <t>+USD/-EUR 1.0818 18-03-24 (10) +106</t>
  </si>
  <si>
    <t>10004058</t>
  </si>
  <si>
    <t>10002616</t>
  </si>
  <si>
    <t>+USD/-EUR 1.0818 18-03-24 (20) +106</t>
  </si>
  <si>
    <t>10001041</t>
  </si>
  <si>
    <t>+USD/-EUR 1.08296 27-02-24 (10) +98.8</t>
  </si>
  <si>
    <t>10001039</t>
  </si>
  <si>
    <t>+USD/-EUR 1.08345 25-03-24 (10) +98.5</t>
  </si>
  <si>
    <t>10002622</t>
  </si>
  <si>
    <t>10004090</t>
  </si>
  <si>
    <t>10001049</t>
  </si>
  <si>
    <t>+USD/-EUR 1.08345 25-03-24 (20) +98.5</t>
  </si>
  <si>
    <t>10001051</t>
  </si>
  <si>
    <t>+USD/-EUR 1.0835 25-03-24 (12) +98</t>
  </si>
  <si>
    <t>10004092</t>
  </si>
  <si>
    <t>+USD/-EUR 1.0919 27-02-24 (10) +106</t>
  </si>
  <si>
    <t>10004011</t>
  </si>
  <si>
    <t>+USD/-EUR 1.11079 10-01-24 (10) +112.9</t>
  </si>
  <si>
    <t>10000979</t>
  </si>
  <si>
    <t>10003867</t>
  </si>
  <si>
    <t>+USD/-EUR 1.1108 10-01-24 (12) +113</t>
  </si>
  <si>
    <t>10002584</t>
  </si>
  <si>
    <t>+USD/-EUR 1.11352 27-02-24 (10) +111</t>
  </si>
  <si>
    <t>10001019</t>
  </si>
  <si>
    <t>+USD/-EUR 1.11355 18-01-24 (10) +97.5</t>
  </si>
  <si>
    <t>10002607</t>
  </si>
  <si>
    <t>+USD/-EUR 1.11501 27-02-24 (20) +110.1</t>
  </si>
  <si>
    <t>10003983</t>
  </si>
  <si>
    <t>10001021</t>
  </si>
  <si>
    <t>+USD/-EUR 1.11605 27-02-24 (12) +110.5</t>
  </si>
  <si>
    <t>10002610</t>
  </si>
  <si>
    <t>+USD/-EUR 1.1167 18-01-24 (10) +100</t>
  </si>
  <si>
    <t>10002603</t>
  </si>
  <si>
    <t>+USD/-EUR 1.1171 12-02-24 (12) +111</t>
  </si>
  <si>
    <t>10003969</t>
  </si>
  <si>
    <t>+USD/-EUR 1.1176 12-02-24 (10) +111</t>
  </si>
  <si>
    <t>10003971</t>
  </si>
  <si>
    <t>+USD/-EUR 1.1176 12-02-24 (20) +111</t>
  </si>
  <si>
    <t>10001009</t>
  </si>
  <si>
    <t>+USD/-EUR 1.11762 12-02-24 (11) +111.2</t>
  </si>
  <si>
    <t>10001007</t>
  </si>
  <si>
    <t>+USD/-EUR 1.1308 18-01-24 (10) +102</t>
  </si>
  <si>
    <t>10002596</t>
  </si>
  <si>
    <t>10003935</t>
  </si>
  <si>
    <t>10001001</t>
  </si>
  <si>
    <t>+USD/-EUR 1.1308 18-01-24 (20) +102</t>
  </si>
  <si>
    <t>10003939</t>
  </si>
  <si>
    <t>+USD/-EUR 1.1312 18-01-24 (12) +102</t>
  </si>
  <si>
    <t>10003937</t>
  </si>
  <si>
    <t>+USD/-GBP 1.21654 11-03-24 (10) +12.4</t>
  </si>
  <si>
    <t>10002629</t>
  </si>
  <si>
    <t>+USD/-GBP 1.22007 11-03-24 (11) +13.7</t>
  </si>
  <si>
    <t>10004114</t>
  </si>
  <si>
    <t>+USD/-GBP 1.268895 20-02-24 (11) -3.05</t>
  </si>
  <si>
    <t>10003989</t>
  </si>
  <si>
    <t>+USD/-GBP 1.269 20-02-24 (12) -3.2</t>
  </si>
  <si>
    <t>10003991</t>
  </si>
  <si>
    <t>+USD/-GBP 1.2692 11-03-24 (10) +1</t>
  </si>
  <si>
    <t>10002612</t>
  </si>
  <si>
    <t>10001023</t>
  </si>
  <si>
    <t>+USD/-GBP 1.2692 20-02-24 (10) -3</t>
  </si>
  <si>
    <t>10003987</t>
  </si>
  <si>
    <t>10002614</t>
  </si>
  <si>
    <t>+USD/-GBP 1.27056 11-01-24 (10) -12.4</t>
  </si>
  <si>
    <t>10000993</t>
  </si>
  <si>
    <t>10003888</t>
  </si>
  <si>
    <t>+USD/-GBP 1.27077 11-01-24 (12) -13.3</t>
  </si>
  <si>
    <t>10003886</t>
  </si>
  <si>
    <t>+USD/-GBP 1.2711 11-01-24 (11) -13</t>
  </si>
  <si>
    <t>10003884</t>
  </si>
  <si>
    <t>+USD/-JPY 135.582 16-01-24 (12) -391.8</t>
  </si>
  <si>
    <t>10002600</t>
  </si>
  <si>
    <t>+USD/-JPY 135.623 16-01-24 (10) -393.5</t>
  </si>
  <si>
    <t>10002602</t>
  </si>
  <si>
    <t>+USD/-JPY 139.172 16-01-24 (10) -377</t>
  </si>
  <si>
    <t>10003976</t>
  </si>
  <si>
    <t>SW0728__TELBOR3M/3.8_2</t>
  </si>
  <si>
    <t>10000036</t>
  </si>
  <si>
    <t>SW0928__TELBOR3M/4.21_12</t>
  </si>
  <si>
    <t>10000039</t>
  </si>
  <si>
    <t>SW0928__TELBOR3M/4.29_13</t>
  </si>
  <si>
    <t>10000040</t>
  </si>
  <si>
    <t>BXTRNIFT</t>
  </si>
  <si>
    <t>10003757</t>
  </si>
  <si>
    <t>NIKKEI 225 TOTAL RETURN</t>
  </si>
  <si>
    <t>10003228</t>
  </si>
  <si>
    <t>SPNASEUT INDX</t>
  </si>
  <si>
    <t>10003094</t>
  </si>
  <si>
    <t>SPTR TRS</t>
  </si>
  <si>
    <t>10003491</t>
  </si>
  <si>
    <t>10003756</t>
  </si>
  <si>
    <t>10003992</t>
  </si>
  <si>
    <t>SZCOMP</t>
  </si>
  <si>
    <t>10003957</t>
  </si>
  <si>
    <t>TOPIX TOTAL RETURN INDEX JPY</t>
  </si>
  <si>
    <t>10003789</t>
  </si>
  <si>
    <t>10003492</t>
  </si>
  <si>
    <t>ISHARES IBOXX INV GR CORP BD</t>
  </si>
  <si>
    <t>10001064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</si>
  <si>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</si>
  <si>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</si>
  <si>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</si>
  <si>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</si>
  <si>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</si>
  <si>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בנק הפועלים בע"מ</t>
  </si>
  <si>
    <t>בנק לאומי לישראל בע"מ</t>
  </si>
  <si>
    <t>בנק מזרחי טפחות בע"מ</t>
  </si>
  <si>
    <t>JP MORGAN</t>
  </si>
  <si>
    <t>דירוג פנימי</t>
  </si>
  <si>
    <t>לא</t>
  </si>
  <si>
    <t>5011001</t>
  </si>
  <si>
    <t>5011100</t>
  </si>
  <si>
    <t>5011500</t>
  </si>
  <si>
    <t>5011000</t>
  </si>
  <si>
    <t>5012100</t>
  </si>
  <si>
    <t>5012250</t>
  </si>
  <si>
    <t>5012500</t>
  </si>
  <si>
    <t>5012000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</si>
  <si>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</si>
  <si>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</si>
  <si>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</si>
  <si>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</si>
  <si>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</si>
  <si>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</si>
  <si>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</si>
  <si>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</si>
  <si>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</si>
  <si>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90145563</t>
  </si>
  <si>
    <t>40999</t>
  </si>
  <si>
    <t>14760843</t>
  </si>
  <si>
    <t>AA</t>
  </si>
  <si>
    <t>66240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</si>
  <si>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</si>
  <si>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</si>
  <si>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</si>
  <si>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</si>
  <si>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</si>
  <si>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</si>
  <si>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</si>
  <si>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</si>
  <si>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</si>
  <si>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</si>
  <si>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</si>
  <si>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</si>
  <si>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</si>
  <si>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</si>
  <si>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</si>
  <si>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</si>
  <si>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</si>
  <si>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</si>
  <si>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</si>
  <si>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</si>
  <si>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</si>
  <si>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</si>
  <si>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</si>
  <si>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</si>
  <si>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</si>
  <si>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</si>
  <si>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</si>
  <si>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</si>
  <si>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</si>
  <si>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</si>
  <si>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</si>
  <si>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</si>
  <si>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</si>
  <si>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</si>
  <si>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</si>
  <si>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</si>
  <si>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</si>
  <si>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</si>
  <si>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</si>
  <si>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</si>
  <si>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</si>
  <si>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</si>
  <si>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</si>
  <si>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</si>
  <si>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</si>
  <si>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</si>
  <si>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</si>
  <si>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</si>
  <si>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</si>
  <si>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</si>
  <si>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</si>
  <si>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</si>
  <si>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</si>
  <si>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</si>
  <si>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</si>
  <si>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</si>
  <si>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</si>
  <si>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</si>
  <si>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</si>
  <si>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</si>
  <si>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</si>
  <si>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</si>
  <si>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84666734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</si>
  <si>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</si>
  <si>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</si>
  <si>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</si>
  <si>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</si>
  <si>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</si>
  <si>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</si>
  <si>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</si>
  <si>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</si>
  <si>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</si>
  <si>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</si>
  <si>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</si>
  <si>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</si>
  <si>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</si>
  <si>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</si>
  <si>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</si>
  <si>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</si>
  <si>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90840024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</si>
  <si>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</si>
  <si>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</si>
  <si>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</si>
  <si>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</si>
  <si>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</si>
  <si>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</si>
  <si>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</si>
  <si>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</si>
  <si>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</si>
  <si>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</si>
  <si>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</si>
  <si>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</si>
  <si>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</si>
  <si>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</si>
  <si>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8170013</t>
  </si>
  <si>
    <t>414968</t>
  </si>
  <si>
    <t>90145980</t>
  </si>
  <si>
    <t>487742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</si>
  <si>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</si>
  <si>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</si>
  <si>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</si>
  <si>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</si>
  <si>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</si>
  <si>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</si>
  <si>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</si>
  <si>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</si>
  <si>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</si>
  <si>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</si>
  <si>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</si>
  <si>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</si>
  <si>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</si>
  <si>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</si>
  <si>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</si>
  <si>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</si>
  <si>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</si>
  <si>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</si>
  <si>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</si>
  <si>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</si>
  <si>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</si>
  <si>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84666735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</si>
  <si>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</si>
  <si>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</si>
  <si>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</si>
  <si>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</si>
  <si>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</si>
  <si>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</si>
  <si>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</si>
  <si>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</si>
  <si>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</si>
  <si>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</si>
  <si>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</si>
  <si>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</si>
  <si>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</si>
  <si>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</si>
  <si>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455954</t>
  </si>
  <si>
    <t>90000110</t>
  </si>
  <si>
    <t>90000111</t>
  </si>
  <si>
    <t>90000104</t>
  </si>
  <si>
    <t>95350604</t>
  </si>
  <si>
    <t>95350603</t>
  </si>
  <si>
    <t>95350605</t>
  </si>
  <si>
    <t>95350602</t>
  </si>
  <si>
    <t>95350601</t>
  </si>
  <si>
    <t>90141407</t>
  </si>
  <si>
    <t>90000001</t>
  </si>
  <si>
    <t>90000002</t>
  </si>
  <si>
    <t>90000003</t>
  </si>
  <si>
    <t>90000004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</si>
  <si>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</si>
  <si>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</si>
  <si>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</si>
  <si>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</si>
  <si>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</si>
  <si>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</si>
  <si>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</si>
  <si>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</si>
  <si>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</si>
  <si>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</si>
  <si>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</si>
  <si>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</si>
  <si>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</si>
  <si>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</si>
  <si>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</si>
  <si>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</si>
  <si>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</si>
  <si>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</si>
  <si>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נדלן מקרקעין להשכרה - סטריט מול רמת ישי</t>
  </si>
  <si>
    <t>קניון</t>
  </si>
  <si>
    <t>האקליפטוס 3, פינת רח' הצפצפה, א.ת. רמת ישי</t>
  </si>
  <si>
    <t>נדלן ויוה חדרה</t>
  </si>
  <si>
    <t>השכרה</t>
  </si>
  <si>
    <t>חדרה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</si>
  <si>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</si>
  <si>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</si>
  <si>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</si>
  <si>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</si>
  <si>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</si>
  <si>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</si>
  <si>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מנועי בית שמש</t>
  </si>
  <si>
    <t>אזור תעשיה מערבי "ברוש", בית שמש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</si>
  <si>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</si>
  <si>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</si>
  <si>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</si>
  <si>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</si>
  <si>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</si>
  <si>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</si>
  <si>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</si>
  <si>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</si>
  <si>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</si>
  <si>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מגדל WE ת"א</t>
  </si>
  <si>
    <t>דרך מנחם בגין תל אביב</t>
  </si>
  <si>
    <t>סה"כ תעודות חוב מסחריות</t>
  </si>
  <si>
    <t>סה"כ מוצרים מובנים</t>
  </si>
  <si>
    <t>סה"כ  פקדונות מעל 3 חודשים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</si>
  <si>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</si>
  <si>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</si>
  <si>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</si>
  <si>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</si>
  <si>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</si>
  <si>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</si>
  <si>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אפיק מובטח תשואה</t>
  </si>
  <si>
    <t>Arkin Bio Ventures II</t>
  </si>
  <si>
    <t>Fimi Israel Opportunity 6</t>
  </si>
  <si>
    <t>Fortissimo Capital Fund V</t>
  </si>
  <si>
    <t>Fortissimo Partners VI</t>
  </si>
  <si>
    <t>Greenfield Cobra Investments L.P</t>
  </si>
  <si>
    <t>Greenfield Partners II, L.P</t>
  </si>
  <si>
    <t>Greenfield Partners Panorays LP</t>
  </si>
  <si>
    <t>JTLV III</t>
  </si>
  <si>
    <t>Kedma Capital Partners III</t>
  </si>
  <si>
    <t>Kedma Capital Partners IV LP</t>
  </si>
  <si>
    <t>Noy 4 Infrastructure and energy investments l.p</t>
  </si>
  <si>
    <t>Ram Coastal Energy Limited Partnership</t>
  </si>
  <si>
    <t>Reality Real Estate Investment Fund 4</t>
  </si>
  <si>
    <t>REALITY REAL ESTATE INVESTMENT FUND 5</t>
  </si>
  <si>
    <t>Stage One IV Annex Fund L.P</t>
  </si>
  <si>
    <t>Stage One S.P.V R.S</t>
  </si>
  <si>
    <t>Stage One Venture Capital Fund IV L.P</t>
  </si>
  <si>
    <t>StageOne S.P.V D.R</t>
  </si>
  <si>
    <t>Tene Growth Capital IV</t>
  </si>
  <si>
    <t>Vintage Investment Partners Fund of Funds V (Israel), L.P</t>
  </si>
  <si>
    <t>Vintage Migdal Co-Investment II</t>
  </si>
  <si>
    <t>Yesodot C Senior Co-Investment</t>
  </si>
  <si>
    <t>Accelmed Partners II, L.P</t>
  </si>
  <si>
    <t>Advent International GPE IX-B</t>
  </si>
  <si>
    <t>Advent International GPE X-B L.P</t>
  </si>
  <si>
    <t>AIOF II Woolly Co-Invest Parallel Fund L.P</t>
  </si>
  <si>
    <t>Apollo Investment Fund IX</t>
  </si>
  <si>
    <t>Arclight Energy Partners Fund VII L.P</t>
  </si>
  <si>
    <t>Ares Capital Europe IV</t>
  </si>
  <si>
    <t>Ares Capital Europe V</t>
  </si>
  <si>
    <t>ARES EUROPEAN CREDIT INVESTMENTS VIII (M), L.P.</t>
  </si>
  <si>
    <t>Ares Private Credit Solutions</t>
  </si>
  <si>
    <t>Ares Private Credit Solutions II</t>
  </si>
  <si>
    <t>Arkin Bio Capital L.P</t>
  </si>
  <si>
    <t>Audax Direct Lending Solutions</t>
  </si>
  <si>
    <t>Audax Direct Lending Solutions Fund II B-1</t>
  </si>
  <si>
    <t>AUDAX DLS CO-INVESTMENT FUND 3 L.P.</t>
  </si>
  <si>
    <t>BCP V Brand Co-Invest LP</t>
  </si>
  <si>
    <t>BCP V DEXKO CO-INVEST LP</t>
  </si>
  <si>
    <t>Bessemer Venture Partners XII Institutional L.P</t>
  </si>
  <si>
    <t>Blackstone Real Estate Partners IX</t>
  </si>
  <si>
    <t>Bluebay Senior Loan Fund I</t>
  </si>
  <si>
    <t>Brookfield HSO Co-Invest L.P</t>
  </si>
  <si>
    <t>Brookfield Strategic Real Estate Partners III</t>
  </si>
  <si>
    <t>BSREP III Forest City Co-Invest</t>
  </si>
  <si>
    <t>CDR XII</t>
  </si>
  <si>
    <t>Clarios Co-Investment</t>
  </si>
  <si>
    <t>Clayton Dubilier and Rice XI L.P</t>
  </si>
  <si>
    <t>Copenhagen infrastructure Energy Transition Fund I</t>
  </si>
  <si>
    <t>Copenhagen Infrastructure III</t>
  </si>
  <si>
    <t>Copenhagen Infrastructure Partners IV</t>
  </si>
  <si>
    <t>Court Square Capital Partners IV</t>
  </si>
  <si>
    <t>Crescent Direct Lending II</t>
  </si>
  <si>
    <t>Crescent Mezzanine VII</t>
  </si>
  <si>
    <t>CVC Capital Partners IX (A) L.P</t>
  </si>
  <si>
    <t>DIF VII CO-INVEST PROJECT 1 C.V</t>
  </si>
  <si>
    <t>EC 2 ADLS co-inv</t>
  </si>
  <si>
    <t>EC 3 ADLS co-inv</t>
  </si>
  <si>
    <t>EC 4 ADLS co-inv</t>
  </si>
  <si>
    <t>EC 5 ADLS co-inv</t>
  </si>
  <si>
    <t>EC 6 ADLS co-inv</t>
  </si>
  <si>
    <t>ELECTRA AMERICA PRINCIPAL HOSPITALITY LP</t>
  </si>
  <si>
    <t>EQT Exeter Industrial Value Fund VI L.P</t>
  </si>
  <si>
    <t>Faropoint Industrial Value Fund III LP</t>
  </si>
  <si>
    <t>Francisco Partners VII</t>
  </si>
  <si>
    <t>GIP Capital Solutions II Luxemburg Co-Investment Fund SCSP, L.P.</t>
  </si>
  <si>
    <t>GIP Capital Solutions II SCSp, L.P</t>
  </si>
  <si>
    <t>GIP CAPS II REX Co-Investment Fund L.P</t>
  </si>
  <si>
    <t>GIP Spectrum Fund (Parallel), L.P</t>
  </si>
  <si>
    <t>GIP Spectrum Mayberry Fund</t>
  </si>
  <si>
    <t>Global Infrastructure Partners Core C L.P</t>
  </si>
  <si>
    <t>Global Infrastructure Partners IV</t>
  </si>
  <si>
    <t>Greenfield Partners FloLIVE Co-Investment</t>
  </si>
  <si>
    <t>ICG Longbow V</t>
  </si>
  <si>
    <t>ICG Senior Debt Partners Fund 5-A (EUR) SCSp</t>
  </si>
  <si>
    <t>ICG Senior Debt Partners III</t>
  </si>
  <si>
    <t>ICG Senior Debt Partners IV</t>
  </si>
  <si>
    <t>Infrared Infrastructure Fund V</t>
  </si>
  <si>
    <t>Insight Partners XI, L.P</t>
  </si>
  <si>
    <t>Insight Partners XII, LP</t>
  </si>
  <si>
    <t>ISQ Global infrastructure Fund III, LP</t>
  </si>
  <si>
    <t>ISQ Kio Co-Invest Fund L.P</t>
  </si>
  <si>
    <t>ISRAEL SECONDARY FUND III L.P</t>
  </si>
  <si>
    <t>Kartesia Credit Opportunities IV</t>
  </si>
  <si>
    <t>Kartesia Credit Opportunities V</t>
  </si>
  <si>
    <t>Kartesia Credit Opportunities VI SCS</t>
  </si>
  <si>
    <t>Kartesia Senior Opportunities I</t>
  </si>
  <si>
    <t>Kartesia Senior Opportunities II SCS SICAV-RAIF</t>
  </si>
  <si>
    <t>KASS Unlevered II S,a.r.l</t>
  </si>
  <si>
    <t>KASS Unlevered S.a r.l</t>
  </si>
  <si>
    <t>KASS Unlevered S.a r.l. - Compartment E</t>
  </si>
  <si>
    <t>KKR CAVALRY CO-INVEST</t>
  </si>
  <si>
    <t>Klirmark Opportunity III</t>
  </si>
  <si>
    <t>LCN European Fund IV SLP</t>
  </si>
  <si>
    <t>LS Power Fund IV</t>
  </si>
  <si>
    <t>MIE III Co-Investment Fund II S.L.P</t>
  </si>
  <si>
    <t>Migdal Tikehau Direct Lending</t>
  </si>
  <si>
    <t>Migdal-HarbourVest 2016 Fund L.P. (Tranche B)</t>
  </si>
  <si>
    <t>Monarch Capital Partners V</t>
  </si>
  <si>
    <t>Monarch Opportunistic Real Estate Fund</t>
  </si>
  <si>
    <t>Oak Hill Advisors - OCREDIT</t>
  </si>
  <si>
    <t>Pantheon Global Co-Investment Opportunities Fund V</t>
  </si>
  <si>
    <t>Pantheon Global Co-Investment Opportunities IV</t>
  </si>
  <si>
    <t>Patria Private Equity Fund VI, L.P</t>
  </si>
  <si>
    <t>Permira Credit Solutions III</t>
  </si>
  <si>
    <t>Permira Credit Solutions IV</t>
  </si>
  <si>
    <t>Permira VII</t>
  </si>
  <si>
    <t>Permira VIII - 2 SCSp</t>
  </si>
  <si>
    <t>Proxima Co-Invest L.P</t>
  </si>
  <si>
    <t>Qumra MS LP Minute Media</t>
  </si>
  <si>
    <t>QUMRA OPPORTUNITY FUND I</t>
  </si>
  <si>
    <t>Senior Loan Fund II (EUR) SLP</t>
  </si>
  <si>
    <t>Strategic Investors Fund IX</t>
  </si>
  <si>
    <t>Strategic Investors Fund VIII</t>
  </si>
  <si>
    <t>Strategic Investors Fund X Cayman LP</t>
  </si>
  <si>
    <t>Thoma Bravo Fund XIV L.P.</t>
  </si>
  <si>
    <t>Tikehau Direct Lending IV</t>
  </si>
  <si>
    <t>TPG Asia VII, L.P</t>
  </si>
  <si>
    <t>Vintage Co-Invest III</t>
  </si>
  <si>
    <t>Vintage Fund of Funds VI (Access, LP)</t>
  </si>
  <si>
    <t>Vintage Investment Partners Fund of Funds V (Access), L.P</t>
  </si>
  <si>
    <t>Walton Street Real Estate Debt Fund II</t>
  </si>
  <si>
    <t>Warburg Pincus China-Southeast Asia II, L.P</t>
  </si>
  <si>
    <t>Waterton Residential Property Venture XIII</t>
  </si>
  <si>
    <t>Waterton Residential Property Venture XIII Edge Co-Invest L.P</t>
  </si>
  <si>
    <t>Whitehorse Liquidity Partners IV</t>
  </si>
  <si>
    <t>מובטחות משכנתא - גורם 01</t>
  </si>
  <si>
    <t>מובטחות משכנתא - גורם 02</t>
  </si>
  <si>
    <t>בבטחונות אחרים - גורם 80</t>
  </si>
  <si>
    <t>בבטחונות אחרים - גורם 63</t>
  </si>
  <si>
    <t>בבטחונות אחרים - גורם 37</t>
  </si>
  <si>
    <t>בבטחונות אחרים - גורם 62</t>
  </si>
  <si>
    <t>בבטחונות אחרים - גורם 29</t>
  </si>
  <si>
    <t>בבטחונות אחרים - גורם 17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</si>
  <si>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</si>
  <si>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</si>
  <si>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</si>
  <si>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</si>
  <si>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33</t>
  </si>
  <si>
    <t>בבטחונות אחרים - גורם 26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</si>
  <si>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</si>
  <si>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</si>
  <si>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</si>
  <si>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</si>
  <si>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</si>
  <si>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</si>
  <si>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187</t>
  </si>
  <si>
    <t>בבטחונות אחרים - גורם 129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</si>
  <si>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</si>
  <si>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</si>
  <si>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</si>
  <si>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</si>
  <si>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</si>
  <si>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</si>
  <si>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</si>
  <si>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</si>
  <si>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78</t>
  </si>
  <si>
    <t>בבטחונות אחרים - גורם 77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</si>
  <si>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</si>
  <si>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</si>
  <si>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</si>
  <si>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</si>
  <si>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</si>
  <si>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</si>
  <si>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130</t>
  </si>
  <si>
    <t>בבטחונות אחרים - גורם 41</t>
  </si>
  <si>
    <t>בבטחונות אחרים - גורם 155</t>
  </si>
  <si>
    <t>בבטחונות אחרים - גורם 154</t>
  </si>
  <si>
    <t>בבטחונות אחרים - גורם 89</t>
  </si>
  <si>
    <t>בבטחונות אחרים - גורם 167</t>
  </si>
  <si>
    <t>בבטחונות אחרים - גורם 189</t>
  </si>
  <si>
    <t>בבטחונות אחרים - גורם 184</t>
  </si>
  <si>
    <t>בבטחונות אחרים - גורם 70</t>
  </si>
  <si>
    <t>בבטחונות אחרים - גורם 183</t>
  </si>
  <si>
    <t>בבטחונות אחרים - גורם 43</t>
  </si>
  <si>
    <t>בבטחונות אחרים - גורם 148</t>
  </si>
  <si>
    <t>בבטחונות אחרים - גורם 131</t>
  </si>
  <si>
    <t>בבטחונות אחרים - גורם 102</t>
  </si>
  <si>
    <t>בבטחונות אחרים - גורם 143</t>
  </si>
  <si>
    <t>גורם 171</t>
  </si>
  <si>
    <t>גורם 155</t>
  </si>
  <si>
    <t>גורם 43</t>
  </si>
  <si>
    <t>גורם 183</t>
  </si>
  <si>
    <t>גורם 37</t>
  </si>
  <si>
    <t>גורם 105</t>
  </si>
  <si>
    <t>גורם 172</t>
  </si>
  <si>
    <t>גורם 35</t>
  </si>
  <si>
    <t>גורם 104</t>
  </si>
  <si>
    <t>גורם 189</t>
  </si>
  <si>
    <t>גורם 167</t>
  </si>
  <si>
    <t>גורם 190</t>
  </si>
  <si>
    <t>גורם 168</t>
  </si>
  <si>
    <t>גורם 184</t>
  </si>
  <si>
    <t>גורם 148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</si>
</sst>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  <numFmt numFmtId="168" formatCode="0.0"/>
  </numFmts>
  <fonts count="34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4">
    <xf numFmtId="0" fontId="0" fillId="0" borderId="0"/>
    <xf numFmtId="43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17" fillId="0" borderId="0"/>
    <xf numFmtId="0" fontId="23" fillId="0" borderId="0"/>
    <xf numFmtId="0" fontId="2" fillId="0" borderId="0"/>
    <xf numFmtId="9" fontId="23" fillId="0" borderId="0" applyFont="0" applyFill="0" applyBorder="0" applyAlignment="0" applyProtection="0"/>
    <xf numFmtId="165" fontId="13" fillId="0" borderId="0" applyFill="0" applyBorder="0" applyProtection="0">
      <alignment horizontal="right"/>
    </xf>
    <xf numFmtId="165" fontId="14" fillId="0" borderId="0" applyFill="0" applyBorder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66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right" readingOrder="2"/>
    </xf>
    <xf numFmtId="0" fontId="5" fillId="0" borderId="0" xfId="0" applyFont="1" applyAlignment="1">
      <alignment horizontal="center" readingOrder="2"/>
    </xf>
    <xf numFmtId="0" fontId="5" fillId="0" borderId="0" xfId="7" applyFont="1" applyAlignment="1">
      <alignment horizontal="right"/>
    </xf>
    <xf numFmtId="0" fontId="5" fillId="0" borderId="0" xfId="7" applyFont="1" applyAlignment="1">
      <alignment horizontal="center"/>
    </xf>
    <xf numFmtId="0" fontId="7" fillId="0" borderId="0" xfId="7" applyFont="1" applyAlignment="1">
      <alignment horizontal="center" vertical="center" wrapText="1"/>
    </xf>
    <xf numFmtId="0" fontId="9" fillId="0" borderId="0" xfId="7" applyFont="1" applyAlignment="1">
      <alignment horizontal="center" wrapText="1"/>
    </xf>
    <xf numFmtId="0" fontId="16" fillId="0" borderId="0" xfId="7" applyFont="1" applyAlignment="1">
      <alignment horizontal="justify" readingOrder="2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49" fontId="15" fillId="2" borderId="1" xfId="7" applyNumberFormat="1" applyFont="1" applyFill="1" applyBorder="1" applyAlignment="1">
      <alignment horizontal="center" vertical="center" wrapText="1" readingOrder="2"/>
    </xf>
    <xf numFmtId="0" fontId="6" fillId="2" borderId="2" xfId="7" applyFont="1" applyFill="1" applyBorder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 wrapText="1"/>
    </xf>
    <xf numFmtId="0" fontId="10" fillId="2" borderId="2" xfId="7" applyFont="1" applyFill="1" applyBorder="1" applyAlignment="1">
      <alignment horizontal="center" vertical="center" wrapText="1"/>
    </xf>
    <xf numFmtId="0" fontId="10" fillId="2" borderId="3" xfId="7" applyFont="1" applyFill="1" applyBorder="1" applyAlignment="1">
      <alignment horizontal="center" vertical="center" wrapText="1"/>
    </xf>
    <xf numFmtId="49" fontId="6" fillId="2" borderId="3" xfId="7" applyNumberFormat="1" applyFont="1" applyFill="1" applyBorder="1" applyAlignment="1">
      <alignment horizontal="center" wrapText="1"/>
    </xf>
    <xf numFmtId="0" fontId="15" fillId="2" borderId="1" xfId="7" applyNumberFormat="1" applyFont="1" applyFill="1" applyBorder="1" applyAlignment="1">
      <alignment horizontal="right" vertical="center" wrapText="1" indent="1"/>
    </xf>
    <xf numFmtId="49" fontId="15" fillId="2" borderId="1" xfId="7" applyNumberFormat="1" applyFont="1" applyFill="1" applyBorder="1" applyAlignment="1">
      <alignment horizontal="right" vertical="center" wrapText="1" indent="3" readingOrder="2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wrapText="1"/>
    </xf>
    <xf numFmtId="0" fontId="6" fillId="2" borderId="4" xfId="7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center" vertical="center" wrapText="1" readingOrder="2"/>
    </xf>
    <xf numFmtId="49" fontId="15" fillId="2" borderId="7" xfId="7" applyNumberFormat="1" applyFont="1" applyFill="1" applyBorder="1" applyAlignment="1">
      <alignment horizontal="center" vertical="center" wrapText="1" readingOrder="2"/>
    </xf>
    <xf numFmtId="0" fontId="6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wrapText="1"/>
    </xf>
    <xf numFmtId="49" fontId="18" fillId="2" borderId="2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11" applyFont="1" applyFill="1" applyBorder="1" applyAlignment="1" applyProtection="1">
      <alignment horizontal="center" readingOrder="2"/>
    </xf>
    <xf numFmtId="49" fontId="6" fillId="2" borderId="6" xfId="0" applyNumberFormat="1" applyFont="1" applyFill="1" applyBorder="1" applyAlignment="1">
      <alignment horizontal="center" wrapText="1"/>
    </xf>
    <xf numFmtId="0" fontId="3" fillId="0" borderId="0" xfId="11" applyFill="1" applyBorder="1" applyAlignment="1" applyProtection="1">
      <alignment horizontal="center" readingOrder="2"/>
    </xf>
    <xf numFmtId="0" fontId="15" fillId="2" borderId="5" xfId="7" applyNumberFormat="1" applyFont="1" applyFill="1" applyBorder="1" applyAlignment="1">
      <alignment horizontal="right" vertical="center" wrapText="1" indent="1"/>
    </xf>
    <xf numFmtId="0" fontId="22" fillId="0" borderId="0" xfId="7" applyFont="1" applyAlignment="1">
      <alignment horizontal="right"/>
    </xf>
    <xf numFmtId="49" fontId="15" fillId="2" borderId="10" xfId="7" applyNumberFormat="1" applyFont="1" applyFill="1" applyBorder="1" applyAlignment="1">
      <alignment horizontal="center" vertical="center" wrapText="1" readingOrder="2"/>
    </xf>
    <xf numFmtId="3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right" vertical="center" wrapText="1" readingOrder="2"/>
    </xf>
    <xf numFmtId="0" fontId="15" fillId="2" borderId="1" xfId="7" applyNumberFormat="1" applyFont="1" applyFill="1" applyBorder="1" applyAlignment="1">
      <alignment horizontal="right" vertical="center" wrapText="1" readingOrder="2"/>
    </xf>
    <xf numFmtId="0" fontId="15" fillId="2" borderId="5" xfId="7" applyNumberFormat="1" applyFont="1" applyFill="1" applyBorder="1" applyAlignment="1">
      <alignment horizontal="right" vertical="center" wrapText="1" indent="1" readingOrder="2"/>
    </xf>
    <xf numFmtId="0" fontId="10" fillId="2" borderId="21" xfId="0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 vertical="center" wrapText="1"/>
    </xf>
    <xf numFmtId="0" fontId="6" fillId="2" borderId="14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22" fillId="0" borderId="0" xfId="7" applyFont="1" applyFill="1" applyBorder="1" applyAlignment="1">
      <alignment horizontal="right"/>
    </xf>
    <xf numFmtId="0" fontId="26" fillId="0" borderId="23" xfId="0" applyFont="1" applyFill="1" applyBorder="1" applyAlignment="1">
      <alignment horizontal="right"/>
    </xf>
    <xf numFmtId="0" fontId="26" fillId="0" borderId="23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6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0" fontId="27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3"/>
    </xf>
    <xf numFmtId="0" fontId="27" fillId="0" borderId="0" xfId="0" applyFont="1" applyFill="1" applyBorder="1" applyAlignment="1">
      <alignment horizontal="right" indent="4"/>
    </xf>
    <xf numFmtId="0" fontId="27" fillId="0" borderId="0" xfId="0" applyFont="1" applyFill="1" applyBorder="1" applyAlignment="1">
      <alignment horizontal="right" indent="3"/>
    </xf>
    <xf numFmtId="4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 horizontal="right"/>
    </xf>
    <xf numFmtId="166" fontId="27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166" fontId="26" fillId="0" borderId="23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6" fillId="0" borderId="0" xfId="0" applyFont="1" applyFill="1" applyBorder="1" applyAlignment="1">
      <alignment horizontal="right"/>
    </xf>
    <xf numFmtId="14" fontId="27" fillId="0" borderId="0" xfId="0" applyNumberFormat="1" applyFont="1" applyFill="1" applyBorder="1" applyAlignment="1">
      <alignment horizontal="right"/>
    </xf>
    <xf numFmtId="0" fontId="27" fillId="0" borderId="24" xfId="0" applyFont="1" applyFill="1" applyBorder="1" applyAlignment="1">
      <alignment horizontal="right"/>
    </xf>
    <xf numFmtId="0" fontId="27" fillId="0" borderId="24" xfId="0" applyFont="1" applyFill="1" applyBorder="1" applyAlignment="1">
      <alignment horizontal="right" indent="1"/>
    </xf>
    <xf numFmtId="0" fontId="26" fillId="0" borderId="24" xfId="0" applyFont="1" applyFill="1" applyBorder="1" applyAlignment="1">
      <alignment horizontal="right" indent="2"/>
    </xf>
    <xf numFmtId="0" fontId="27" fillId="0" borderId="24" xfId="0" applyFont="1" applyFill="1" applyBorder="1" applyAlignment="1">
      <alignment horizontal="right" indent="3"/>
    </xf>
    <xf numFmtId="0" fontId="27" fillId="0" borderId="24" xfId="0" applyFont="1" applyFill="1" applyBorder="1" applyAlignment="1">
      <alignment horizontal="right" indent="2"/>
    </xf>
    <xf numFmtId="0" fontId="27" fillId="0" borderId="25" xfId="0" applyFont="1" applyFill="1" applyBorder="1" applyAlignment="1">
      <alignment horizontal="right" indent="2"/>
    </xf>
    <xf numFmtId="0" fontId="27" fillId="0" borderId="26" xfId="0" applyNumberFormat="1" applyFont="1" applyFill="1" applyBorder="1" applyAlignment="1">
      <alignment horizontal="right"/>
    </xf>
    <xf numFmtId="2" fontId="27" fillId="0" borderId="26" xfId="0" applyNumberFormat="1" applyFont="1" applyFill="1" applyBorder="1" applyAlignment="1">
      <alignment horizontal="right"/>
    </xf>
    <xf numFmtId="10" fontId="27" fillId="0" borderId="26" xfId="0" applyNumberFormat="1" applyFont="1" applyFill="1" applyBorder="1" applyAlignment="1">
      <alignment horizontal="right"/>
    </xf>
    <xf numFmtId="4" fontId="27" fillId="0" borderId="26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0" fontId="27" fillId="0" borderId="0" xfId="14" applyNumberFormat="1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3"/>
    </xf>
    <xf numFmtId="43" fontId="6" fillId="0" borderId="27" xfId="13" applyFont="1" applyFill="1" applyBorder="1" applyAlignment="1">
      <alignment horizontal="right"/>
    </xf>
    <xf numFmtId="10" fontId="6" fillId="0" borderId="27" xfId="14" applyNumberFormat="1" applyFont="1" applyFill="1" applyBorder="1" applyAlignment="1">
      <alignment horizontal="center"/>
    </xf>
    <xf numFmtId="2" fontId="6" fillId="0" borderId="27" xfId="7" applyNumberFormat="1" applyFont="1" applyFill="1" applyBorder="1" applyAlignment="1">
      <alignment horizontal="right"/>
    </xf>
    <xf numFmtId="167" fontId="6" fillId="0" borderId="27" xfId="7" applyNumberFormat="1" applyFont="1" applyFill="1" applyBorder="1" applyAlignment="1">
      <alignment horizontal="center"/>
    </xf>
    <xf numFmtId="0" fontId="0" fillId="0" borderId="0" xfId="0" applyFill="1"/>
    <xf numFmtId="0" fontId="5" fillId="0" borderId="0" xfId="7" applyFont="1" applyFill="1" applyAlignment="1">
      <alignment horizontal="center"/>
    </xf>
    <xf numFmtId="166" fontId="27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readingOrder="2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29" fillId="0" borderId="0" xfId="0" applyFont="1" applyFill="1"/>
    <xf numFmtId="2" fontId="29" fillId="0" borderId="0" xfId="0" applyNumberFormat="1" applyFont="1" applyFill="1"/>
    <xf numFmtId="10" fontId="29" fillId="0" borderId="0" xfId="14" applyNumberFormat="1" applyFont="1" applyFill="1"/>
    <xf numFmtId="0" fontId="28" fillId="0" borderId="0" xfId="0" applyFont="1" applyFill="1" applyAlignment="1">
      <alignment horizontal="right" readingOrder="2"/>
    </xf>
    <xf numFmtId="2" fontId="27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49" fontId="27" fillId="0" borderId="0" xfId="0" applyNumberFormat="1" applyFont="1" applyFill="1" applyAlignment="1">
      <alignment horizontal="right"/>
    </xf>
    <xf numFmtId="166" fontId="30" fillId="0" borderId="0" xfId="0" applyNumberFormat="1" applyFont="1" applyFill="1" applyBorder="1" applyAlignment="1">
      <alignment horizontal="right"/>
    </xf>
    <xf numFmtId="2" fontId="30" fillId="0" borderId="0" xfId="14" applyNumberFormat="1" applyFont="1" applyFill="1" applyBorder="1" applyAlignment="1">
      <alignment horizontal="right"/>
    </xf>
    <xf numFmtId="10" fontId="30" fillId="0" borderId="0" xfId="14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 horizontal="right"/>
    </xf>
    <xf numFmtId="10" fontId="27" fillId="0" borderId="0" xfId="14" applyNumberFormat="1" applyFont="1" applyFill="1" applyAlignment="1">
      <alignment horizontal="right"/>
    </xf>
    <xf numFmtId="14" fontId="33" fillId="0" borderId="0" xfId="0" applyNumberFormat="1" applyFont="1" applyFill="1" applyAlignment="1">
      <alignment horizontal="right" vertical="center" readingOrder="2"/>
    </xf>
    <xf numFmtId="0" fontId="30" fillId="0" borderId="0" xfId="0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0" fontId="31" fillId="0" borderId="0" xfId="0" applyFont="1" applyFill="1" applyAlignment="1">
      <alignment horizontal="right"/>
    </xf>
    <xf numFmtId="10" fontId="31" fillId="0" borderId="0" xfId="0" applyNumberFormat="1" applyFont="1" applyFill="1" applyAlignment="1">
      <alignment horizontal="right"/>
    </xf>
    <xf numFmtId="4" fontId="31" fillId="0" borderId="0" xfId="0" applyNumberFormat="1" applyFont="1" applyFill="1" applyBorder="1" applyAlignment="1">
      <alignment horizontal="right"/>
    </xf>
    <xf numFmtId="10" fontId="32" fillId="0" borderId="0" xfId="14" applyNumberFormat="1" applyFont="1" applyFill="1"/>
    <xf numFmtId="168" fontId="31" fillId="0" borderId="0" xfId="0" applyNumberFormat="1" applyFont="1" applyFill="1" applyBorder="1" applyAlignment="1">
      <alignment horizontal="right"/>
    </xf>
    <xf numFmtId="0" fontId="27" fillId="0" borderId="0" xfId="0" applyFont="1" applyAlignment="1">
      <alignment horizontal="right" indent="3"/>
    </xf>
    <xf numFmtId="14" fontId="27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1"/>
    </xf>
    <xf numFmtId="14" fontId="26" fillId="0" borderId="0" xfId="0" applyNumberFormat="1" applyFont="1" applyAlignment="1">
      <alignment horizontal="right"/>
    </xf>
    <xf numFmtId="0" fontId="8" fillId="2" borderId="14" xfId="7" applyFont="1" applyFill="1" applyBorder="1" applyAlignment="1">
      <alignment horizontal="center" vertical="center" wrapText="1"/>
    </xf>
    <xf numFmtId="0" fontId="8" fillId="2" borderId="15" xfId="7" applyFont="1" applyFill="1" applyBorder="1" applyAlignment="1">
      <alignment horizontal="center" vertical="center" wrapText="1"/>
    </xf>
    <xf numFmtId="0" fontId="8" fillId="2" borderId="4" xfId="7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 readingOrder="2"/>
    </xf>
    <xf numFmtId="0" fontId="8" fillId="2" borderId="19" xfId="0" applyFont="1" applyFill="1" applyBorder="1" applyAlignment="1">
      <alignment horizontal="center" vertical="center" wrapText="1" readingOrder="2"/>
    </xf>
    <xf numFmtId="0" fontId="8" fillId="2" borderId="20" xfId="0" applyFont="1" applyFill="1" applyBorder="1" applyAlignment="1">
      <alignment horizontal="center" vertical="center" wrapText="1" readingOrder="2"/>
    </xf>
    <xf numFmtId="0" fontId="21" fillId="2" borderId="16" xfId="0" applyFont="1" applyFill="1" applyBorder="1" applyAlignment="1">
      <alignment horizontal="center" vertical="center" wrapText="1" readingOrder="2"/>
    </xf>
    <xf numFmtId="0" fontId="17" fillId="0" borderId="17" xfId="0" applyFont="1" applyBorder="1" applyAlignment="1">
      <alignment horizontal="center" readingOrder="2"/>
    </xf>
    <xf numFmtId="0" fontId="17" fillId="0" borderId="13" xfId="0" applyFont="1" applyBorder="1" applyAlignment="1">
      <alignment horizontal="center" readingOrder="2"/>
    </xf>
    <xf numFmtId="0" fontId="21" fillId="2" borderId="18" xfId="0" applyFont="1" applyFill="1" applyBorder="1" applyAlignment="1">
      <alignment horizontal="center" vertical="center" wrapText="1" readingOrder="2"/>
    </xf>
    <xf numFmtId="0" fontId="17" fillId="0" borderId="19" xfId="0" applyFont="1" applyBorder="1" applyAlignment="1">
      <alignment horizontal="center" readingOrder="2"/>
    </xf>
    <xf numFmtId="0" fontId="17" fillId="0" borderId="20" xfId="0" applyFont="1" applyBorder="1" applyAlignment="1">
      <alignment horizontal="center" readingOrder="2"/>
    </xf>
    <xf numFmtId="0" fontId="6" fillId="0" borderId="0" xfId="0" applyFont="1" applyFill="1" applyAlignment="1">
      <alignment horizontal="right" readingOrder="2"/>
    </xf>
    <xf numFmtId="0" fontId="21" fillId="2" borderId="19" xfId="0" applyFont="1" applyFill="1" applyBorder="1" applyAlignment="1">
      <alignment horizontal="center" vertical="center" wrapText="1" readingOrder="2"/>
    </xf>
    <xf numFmtId="0" fontId="21" fillId="2" borderId="20" xfId="0" applyFont="1" applyFill="1" applyBorder="1" applyAlignment="1">
      <alignment horizontal="center" vertical="center" wrapText="1" readingOrder="2"/>
    </xf>
  </cellXfs>
  <cellStyles count="24">
    <cellStyle name="Comma" xfId="13" builtinId="3"/>
    <cellStyle name="Comma 2" xfId="1" xr:uid="{00000000-0005-0000-0000-000001000000}"/>
    <cellStyle name="Comma 2 2" xfId="17" xr:uid="{00000000-0005-0000-0000-000002000000}"/>
    <cellStyle name="Comma 3" xfId="22" xr:uid="{00000000-0005-0000-0000-000003000000}"/>
    <cellStyle name="Currency [0] _1" xfId="2" xr:uid="{00000000-0005-0000-0000-000004000000}"/>
    <cellStyle name="Hyperlink 2" xfId="3" xr:uid="{00000000-0005-0000-0000-000005000000}"/>
    <cellStyle name="Normal" xfId="0" builtinId="0"/>
    <cellStyle name="Normal 11" xfId="4" xr:uid="{00000000-0005-0000-0000-000007000000}"/>
    <cellStyle name="Normal 11 2" xfId="18" xr:uid="{00000000-0005-0000-0000-000008000000}"/>
    <cellStyle name="Normal 2" xfId="5" xr:uid="{00000000-0005-0000-0000-000009000000}"/>
    <cellStyle name="Normal 2 2" xfId="19" xr:uid="{00000000-0005-0000-0000-00000A000000}"/>
    <cellStyle name="Normal 3" xfId="6" xr:uid="{00000000-0005-0000-0000-00000B000000}"/>
    <cellStyle name="Normal 3 2" xfId="20" xr:uid="{00000000-0005-0000-0000-00000C000000}"/>
    <cellStyle name="Normal 4" xfId="12" xr:uid="{00000000-0005-0000-0000-00000D000000}"/>
    <cellStyle name="Normal 5" xfId="16" xr:uid="{00000000-0005-0000-0000-00000E000000}"/>
    <cellStyle name="Normal 6" xfId="15" xr:uid="{00000000-0005-0000-0000-00000F000000}"/>
    <cellStyle name="Normal_2007-16618" xfId="7" xr:uid="{00000000-0005-0000-0000-000010000000}"/>
    <cellStyle name="Percent" xfId="14" builtinId="5"/>
    <cellStyle name="Percent 2" xfId="8" xr:uid="{00000000-0005-0000-0000-000012000000}"/>
    <cellStyle name="Percent 2 2" xfId="21" xr:uid="{00000000-0005-0000-0000-000013000000}"/>
    <cellStyle name="Percent 3" xfId="23" xr:uid="{00000000-0005-0000-0000-000014000000}"/>
    <cellStyle name="Text" xfId="9" xr:uid="{00000000-0005-0000-0000-000015000000}"/>
    <cellStyle name="Total" xfId="10" xr:uid="{00000000-0005-0000-0000-000016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N15" sqref="N15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143</v>
      </c>
      <c r="C1" s="67" t="s" vm="1">
        <v>229</v>
      </c>
    </row>
    <row r="2" spans="1:4">
      <c r="B2" s="46" t="s">
        <v>142</v>
      </c>
      <c r="C2" s="67" t="s">
        <v>230</v>
      </c>
    </row>
    <row r="3" spans="1:4">
      <c r="B3" s="46" t="s">
        <v>144</v>
      </c>
      <c r="C3" s="67" t="s">
        <v>231</v>
      </c>
    </row>
    <row r="4" spans="1:4">
      <c r="B4" s="46" t="s">
        <v>145</v>
      </c>
      <c r="C4" s="67">
        <v>8801</v>
      </c>
    </row>
    <row r="6" spans="1:4" ht="26.25" customHeight="1">
      <c r="B6" s="151" t="s">
        <v>157</v>
      </c>
      <c r="C6" s="152"/>
      <c r="D6" s="153"/>
    </row>
    <row r="7" spans="1:4" s="9" customFormat="1">
      <c r="B7" s="21"/>
      <c r="C7" s="22" t="s">
        <v>108</v>
      </c>
      <c r="D7" s="23" t="s">
        <v>106</v>
      </c>
    </row>
    <row r="8" spans="1:4" s="9" customFormat="1">
      <c r="B8" s="21"/>
      <c r="C8" s="24" t="s">
        <v>208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156</v>
      </c>
      <c r="C10" s="110">
        <f>C11+C12+C23+C33+C34+C35+C36+C37</f>
        <v>19631740.120404765</v>
      </c>
      <c r="D10" s="111">
        <f>C10/$C$42</f>
        <v>1</v>
      </c>
    </row>
    <row r="11" spans="1:4">
      <c r="A11" s="42" t="s">
        <v>123</v>
      </c>
      <c r="B11" s="27" t="s">
        <v>158</v>
      </c>
      <c r="C11" s="110">
        <f>מזומנים!J10</f>
        <v>2906657.1660714089</v>
      </c>
      <c r="D11" s="111">
        <f t="shared" ref="D11:D42" si="0">C11/$C$42</f>
        <v>0.14805906905064917</v>
      </c>
    </row>
    <row r="12" spans="1:4">
      <c r="B12" s="27" t="s">
        <v>159</v>
      </c>
      <c r="C12" s="110">
        <f>SUM(C13:C22)</f>
        <v>8686601.2917521112</v>
      </c>
      <c r="D12" s="111">
        <f t="shared" si="0"/>
        <v>0.4424773982579091</v>
      </c>
    </row>
    <row r="13" spans="1:4">
      <c r="A13" s="44" t="s">
        <v>123</v>
      </c>
      <c r="B13" s="28" t="s">
        <v>67</v>
      </c>
      <c r="C13" s="110" vm="2">
        <v>563496.5215962712</v>
      </c>
      <c r="D13" s="111">
        <f t="shared" si="0"/>
        <v>2.8703340515932475E-2</v>
      </c>
    </row>
    <row r="14" spans="1:4">
      <c r="A14" s="44" t="s">
        <v>123</v>
      </c>
      <c r="B14" s="28" t="s">
        <v>68</v>
      </c>
      <c r="C14" s="110">
        <v>0</v>
      </c>
      <c r="D14" s="111">
        <f t="shared" si="0"/>
        <v>0</v>
      </c>
    </row>
    <row r="15" spans="1:4">
      <c r="A15" s="44" t="s">
        <v>123</v>
      </c>
      <c r="B15" s="28" t="s">
        <v>69</v>
      </c>
      <c r="C15" s="110">
        <f>'אג"ח קונצרני'!R11</f>
        <v>1454592.4458727047</v>
      </c>
      <c r="D15" s="111">
        <f t="shared" si="0"/>
        <v>7.4093913068910069E-2</v>
      </c>
    </row>
    <row r="16" spans="1:4">
      <c r="A16" s="44" t="s">
        <v>123</v>
      </c>
      <c r="B16" s="28" t="s">
        <v>70</v>
      </c>
      <c r="C16" s="110">
        <f>מניות!L11</f>
        <v>3477795.5237039076</v>
      </c>
      <c r="D16" s="111">
        <f t="shared" si="0"/>
        <v>0.17715166879624539</v>
      </c>
    </row>
    <row r="17" spans="1:4">
      <c r="A17" s="44" t="s">
        <v>123</v>
      </c>
      <c r="B17" s="28" t="s">
        <v>221</v>
      </c>
      <c r="C17" s="110" vm="3">
        <v>3026067.6277208077</v>
      </c>
      <c r="D17" s="111">
        <f t="shared" si="0"/>
        <v>0.15414158954638896</v>
      </c>
    </row>
    <row r="18" spans="1:4">
      <c r="A18" s="44" t="s">
        <v>123</v>
      </c>
      <c r="B18" s="28" t="s">
        <v>71</v>
      </c>
      <c r="C18" s="110" vm="4">
        <v>246423.49142609906</v>
      </c>
      <c r="D18" s="111">
        <f t="shared" si="0"/>
        <v>1.2552299995555277E-2</v>
      </c>
    </row>
    <row r="19" spans="1:4">
      <c r="A19" s="44" t="s">
        <v>123</v>
      </c>
      <c r="B19" s="28" t="s">
        <v>72</v>
      </c>
      <c r="C19" s="110" vm="5">
        <v>168.93664991799997</v>
      </c>
      <c r="D19" s="111">
        <f t="shared" si="0"/>
        <v>8.6052814922102207E-6</v>
      </c>
    </row>
    <row r="20" spans="1:4">
      <c r="A20" s="44" t="s">
        <v>123</v>
      </c>
      <c r="B20" s="28" t="s">
        <v>73</v>
      </c>
      <c r="C20" s="110" vm="6">
        <v>12815.318350285002</v>
      </c>
      <c r="D20" s="111">
        <f t="shared" si="0"/>
        <v>6.5278565586578163E-4</v>
      </c>
    </row>
    <row r="21" spans="1:4">
      <c r="A21" s="44" t="s">
        <v>123</v>
      </c>
      <c r="B21" s="28" t="s">
        <v>74</v>
      </c>
      <c r="C21" s="110" vm="7">
        <v>-94758.573567882995</v>
      </c>
      <c r="D21" s="111">
        <f t="shared" si="0"/>
        <v>-4.8268046024811211E-3</v>
      </c>
    </row>
    <row r="22" spans="1:4">
      <c r="A22" s="44" t="s">
        <v>123</v>
      </c>
      <c r="B22" s="28" t="s">
        <v>75</v>
      </c>
      <c r="C22" s="110">
        <v>0</v>
      </c>
      <c r="D22" s="111">
        <f t="shared" si="0"/>
        <v>0</v>
      </c>
    </row>
    <row r="23" spans="1:4">
      <c r="B23" s="27" t="s">
        <v>160</v>
      </c>
      <c r="C23" s="110">
        <f>SUM(C24:C32)</f>
        <v>7705145.6955039846</v>
      </c>
      <c r="D23" s="111">
        <f t="shared" si="0"/>
        <v>0.39248409199831646</v>
      </c>
    </row>
    <row r="24" spans="1:4">
      <c r="A24" s="44" t="s">
        <v>123</v>
      </c>
      <c r="B24" s="28" t="s">
        <v>76</v>
      </c>
      <c r="C24" s="110" vm="8">
        <v>5277163.2784088273</v>
      </c>
      <c r="D24" s="111">
        <f t="shared" si="0"/>
        <v>0.26880771882895232</v>
      </c>
    </row>
    <row r="25" spans="1:4">
      <c r="A25" s="44" t="s">
        <v>123</v>
      </c>
      <c r="B25" s="28" t="s">
        <v>77</v>
      </c>
      <c r="C25" s="110">
        <v>0</v>
      </c>
      <c r="D25" s="111">
        <f t="shared" si="0"/>
        <v>0</v>
      </c>
    </row>
    <row r="26" spans="1:4">
      <c r="A26" s="44" t="s">
        <v>123</v>
      </c>
      <c r="B26" s="28" t="s">
        <v>69</v>
      </c>
      <c r="C26" s="110" vm="9">
        <v>15329.031904857002</v>
      </c>
      <c r="D26" s="111">
        <f t="shared" si="0"/>
        <v>7.8082899482376342E-4</v>
      </c>
    </row>
    <row r="27" spans="1:4">
      <c r="A27" s="44" t="s">
        <v>123</v>
      </c>
      <c r="B27" s="28" t="s">
        <v>78</v>
      </c>
      <c r="C27" s="110" vm="10">
        <v>382205.24523749412</v>
      </c>
      <c r="D27" s="111">
        <f t="shared" si="0"/>
        <v>1.9468740055306612E-2</v>
      </c>
    </row>
    <row r="28" spans="1:4">
      <c r="A28" s="44" t="s">
        <v>123</v>
      </c>
      <c r="B28" s="28" t="s">
        <v>79</v>
      </c>
      <c r="C28" s="110">
        <f>'לא סחיר - קרנות השקעה'!H11</f>
        <v>2152653.3975674585</v>
      </c>
      <c r="D28" s="111">
        <f t="shared" si="0"/>
        <v>0.10965168570716977</v>
      </c>
    </row>
    <row r="29" spans="1:4">
      <c r="A29" s="44" t="s">
        <v>123</v>
      </c>
      <c r="B29" s="28" t="s">
        <v>80</v>
      </c>
      <c r="C29" s="110" vm="11">
        <v>10.530615889000002</v>
      </c>
      <c r="D29" s="111">
        <f t="shared" si="0"/>
        <v>5.364076655667792E-7</v>
      </c>
    </row>
    <row r="30" spans="1:4">
      <c r="A30" s="44" t="s">
        <v>123</v>
      </c>
      <c r="B30" s="28" t="s">
        <v>183</v>
      </c>
      <c r="C30" s="110" vm="12">
        <v>1121.8998189890001</v>
      </c>
      <c r="D30" s="111">
        <f t="shared" si="0"/>
        <v>5.714724278684415E-5</v>
      </c>
    </row>
    <row r="31" spans="1:4">
      <c r="A31" s="44" t="s">
        <v>123</v>
      </c>
      <c r="B31" s="28" t="s">
        <v>103</v>
      </c>
      <c r="C31" s="110" vm="13">
        <v>-123337.68804953001</v>
      </c>
      <c r="D31" s="111">
        <f t="shared" si="0"/>
        <v>-6.2825652383884066E-3</v>
      </c>
    </row>
    <row r="32" spans="1:4">
      <c r="A32" s="44" t="s">
        <v>123</v>
      </c>
      <c r="B32" s="28" t="s">
        <v>81</v>
      </c>
      <c r="C32" s="110">
        <v>0</v>
      </c>
      <c r="D32" s="111">
        <f t="shared" si="0"/>
        <v>0</v>
      </c>
    </row>
    <row r="33" spans="1:4">
      <c r="A33" s="44" t="s">
        <v>123</v>
      </c>
      <c r="B33" s="27" t="s">
        <v>161</v>
      </c>
      <c r="C33" s="110" vm="14">
        <v>128945.06433462999</v>
      </c>
      <c r="D33" s="111">
        <f t="shared" si="0"/>
        <v>6.5681933208054004E-3</v>
      </c>
    </row>
    <row r="34" spans="1:4">
      <c r="A34" s="44" t="s">
        <v>123</v>
      </c>
      <c r="B34" s="27" t="s">
        <v>162</v>
      </c>
      <c r="C34" s="110">
        <v>0</v>
      </c>
      <c r="D34" s="111">
        <f t="shared" si="0"/>
        <v>0</v>
      </c>
    </row>
    <row r="35" spans="1:4">
      <c r="A35" s="44" t="s">
        <v>123</v>
      </c>
      <c r="B35" s="27" t="s">
        <v>163</v>
      </c>
      <c r="C35" s="110" vm="15">
        <v>205599.14792000005</v>
      </c>
      <c r="D35" s="111">
        <f t="shared" si="0"/>
        <v>1.0472792868030337E-2</v>
      </c>
    </row>
    <row r="36" spans="1:4">
      <c r="A36" s="44" t="s">
        <v>123</v>
      </c>
      <c r="B36" s="45" t="s">
        <v>164</v>
      </c>
      <c r="C36" s="110">
        <v>0</v>
      </c>
      <c r="D36" s="111">
        <f t="shared" si="0"/>
        <v>0</v>
      </c>
    </row>
    <row r="37" spans="1:4">
      <c r="A37" s="44" t="s">
        <v>123</v>
      </c>
      <c r="B37" s="27" t="s">
        <v>165</v>
      </c>
      <c r="C37" s="110">
        <f>'השקעות אחרות '!I10</f>
        <v>-1208.2451773720002</v>
      </c>
      <c r="D37" s="111">
        <f t="shared" si="0"/>
        <v>-6.1545495710600749E-5</v>
      </c>
    </row>
    <row r="38" spans="1:4">
      <c r="A38" s="44"/>
      <c r="B38" s="55" t="s">
        <v>167</v>
      </c>
      <c r="C38" s="110">
        <v>0</v>
      </c>
      <c r="D38" s="111">
        <f t="shared" si="0"/>
        <v>0</v>
      </c>
    </row>
    <row r="39" spans="1:4">
      <c r="A39" s="44" t="s">
        <v>123</v>
      </c>
      <c r="B39" s="56" t="s">
        <v>168</v>
      </c>
      <c r="C39" s="110">
        <v>0</v>
      </c>
      <c r="D39" s="111">
        <f t="shared" si="0"/>
        <v>0</v>
      </c>
    </row>
    <row r="40" spans="1:4">
      <c r="A40" s="44" t="s">
        <v>123</v>
      </c>
      <c r="B40" s="56" t="s">
        <v>206</v>
      </c>
      <c r="C40" s="110">
        <v>0</v>
      </c>
      <c r="D40" s="111">
        <f t="shared" si="0"/>
        <v>0</v>
      </c>
    </row>
    <row r="41" spans="1:4">
      <c r="A41" s="44" t="s">
        <v>123</v>
      </c>
      <c r="B41" s="56" t="s">
        <v>169</v>
      </c>
      <c r="C41" s="110">
        <v>0</v>
      </c>
      <c r="D41" s="111">
        <f t="shared" si="0"/>
        <v>0</v>
      </c>
    </row>
    <row r="42" spans="1:4">
      <c r="B42" s="56" t="s">
        <v>82</v>
      </c>
      <c r="C42" s="110">
        <f>C38+C10</f>
        <v>19631740.120404765</v>
      </c>
      <c r="D42" s="111">
        <f t="shared" si="0"/>
        <v>1</v>
      </c>
    </row>
    <row r="43" spans="1:4">
      <c r="A43" s="44" t="s">
        <v>123</v>
      </c>
      <c r="B43" s="56" t="s">
        <v>166</v>
      </c>
      <c r="C43" s="110">
        <f>'יתרת התחייבות להשקעה'!C10</f>
        <v>1228098.1638793461</v>
      </c>
      <c r="D43" s="111"/>
    </row>
    <row r="44" spans="1:4">
      <c r="B44" s="5" t="s">
        <v>107</v>
      </c>
    </row>
    <row r="45" spans="1:4">
      <c r="C45" s="62" t="s">
        <v>150</v>
      </c>
      <c r="D45" s="34" t="s">
        <v>102</v>
      </c>
    </row>
    <row r="46" spans="1:4">
      <c r="C46" s="63" t="s">
        <v>0</v>
      </c>
      <c r="D46" s="23" t="s">
        <v>1</v>
      </c>
    </row>
    <row r="47" spans="1:4">
      <c r="C47" s="112" t="s">
        <v>133</v>
      </c>
      <c r="D47" s="113" vm="16">
        <v>2.4773999999999998</v>
      </c>
    </row>
    <row r="48" spans="1:4">
      <c r="C48" s="112" t="s">
        <v>140</v>
      </c>
      <c r="D48" s="113">
        <v>0.76144962166467534</v>
      </c>
    </row>
    <row r="49" spans="2:4">
      <c r="C49" s="112" t="s">
        <v>137</v>
      </c>
      <c r="D49" s="113" vm="17">
        <v>2.8424999999999998</v>
      </c>
    </row>
    <row r="50" spans="2:4">
      <c r="B50" s="11"/>
      <c r="C50" s="112" t="s">
        <v>1464</v>
      </c>
      <c r="D50" s="113" vm="18">
        <v>4.2</v>
      </c>
    </row>
    <row r="51" spans="2:4">
      <c r="C51" s="112" t="s">
        <v>131</v>
      </c>
      <c r="D51" s="113" vm="19">
        <v>4.0530999999999997</v>
      </c>
    </row>
    <row r="52" spans="2:4">
      <c r="C52" s="112" t="s">
        <v>132</v>
      </c>
      <c r="D52" s="113" vm="20">
        <v>4.6779000000000002</v>
      </c>
    </row>
    <row r="53" spans="2:4">
      <c r="C53" s="112" t="s">
        <v>134</v>
      </c>
      <c r="D53" s="113">
        <v>0.48832814016447873</v>
      </c>
    </row>
    <row r="54" spans="2:4">
      <c r="C54" s="112" t="s">
        <v>138</v>
      </c>
      <c r="D54" s="113">
        <v>2.5659999999999999E-2</v>
      </c>
    </row>
    <row r="55" spans="2:4">
      <c r="C55" s="112" t="s">
        <v>139</v>
      </c>
      <c r="D55" s="113">
        <v>0.21951275516061627</v>
      </c>
    </row>
    <row r="56" spans="2:4">
      <c r="C56" s="112" t="s">
        <v>136</v>
      </c>
      <c r="D56" s="113" vm="21">
        <v>0.54359999999999997</v>
      </c>
    </row>
    <row r="57" spans="2:4">
      <c r="C57" s="112" t="s">
        <v>3040</v>
      </c>
      <c r="D57" s="113">
        <v>2.2928704</v>
      </c>
    </row>
    <row r="58" spans="2:4">
      <c r="C58" s="112" t="s">
        <v>135</v>
      </c>
      <c r="D58" s="113" vm="22">
        <v>0.35270000000000001</v>
      </c>
    </row>
    <row r="59" spans="2:4">
      <c r="C59" s="112" t="s">
        <v>129</v>
      </c>
      <c r="D59" s="113" vm="23">
        <v>3.8239999999999998</v>
      </c>
    </row>
    <row r="60" spans="2:4">
      <c r="C60" s="112" t="s">
        <v>141</v>
      </c>
      <c r="D60" s="113" vm="24">
        <v>0.2031</v>
      </c>
    </row>
    <row r="61" spans="2:4">
      <c r="C61" s="112" t="s">
        <v>3041</v>
      </c>
      <c r="D61" s="113" vm="25">
        <v>0.36</v>
      </c>
    </row>
    <row r="62" spans="2:4">
      <c r="C62" s="112" t="s">
        <v>3042</v>
      </c>
      <c r="D62" s="113">
        <v>3.9578505476717096E-2</v>
      </c>
    </row>
    <row r="63" spans="2:4">
      <c r="C63" s="112" t="s">
        <v>3043</v>
      </c>
      <c r="D63" s="113">
        <v>0.52397917237599345</v>
      </c>
    </row>
    <row r="64" spans="2:4">
      <c r="C64" s="112" t="s">
        <v>130</v>
      </c>
      <c r="D64" s="113">
        <v>1</v>
      </c>
    </row>
    <row r="65" spans="3:4">
      <c r="C65" s="114"/>
      <c r="D65" s="114"/>
    </row>
    <row r="66" spans="3:4">
      <c r="C66" s="114"/>
      <c r="D66" s="114"/>
    </row>
    <row r="67" spans="3:4">
      <c r="C67" s="115"/>
      <c r="D67" s="115"/>
    </row>
  </sheetData>
  <sheetProtection sheet="1" objects="1" scenarios="1"/>
  <mergeCells count="1">
    <mergeCell ref="B6:D6"/>
  </mergeCells>
  <phoneticPr fontId="4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9.7109375" style="2" bestFit="1" customWidth="1"/>
    <col min="3" max="3" width="57.140625" style="2" bestFit="1" customWidth="1"/>
    <col min="4" max="4" width="6.42578125" style="2" bestFit="1" customWidth="1"/>
    <col min="5" max="5" width="14.7109375" style="2" bestFit="1" customWidth="1"/>
    <col min="6" max="6" width="12" style="1" bestFit="1" customWidth="1"/>
    <col min="7" max="7" width="9.7109375" style="1" bestFit="1" customWidth="1"/>
    <col min="8" max="8" width="11.85546875" style="1" bestFit="1" customWidth="1"/>
    <col min="9" max="9" width="10.140625" style="1" bestFit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13">
      <c r="B1" s="46" t="s">
        <v>143</v>
      </c>
      <c r="C1" s="67" t="s" vm="1">
        <v>229</v>
      </c>
    </row>
    <row r="2" spans="2:13">
      <c r="B2" s="46" t="s">
        <v>142</v>
      </c>
      <c r="C2" s="67" t="s">
        <v>230</v>
      </c>
    </row>
    <row r="3" spans="2:13">
      <c r="B3" s="46" t="s">
        <v>144</v>
      </c>
      <c r="C3" s="67" t="s">
        <v>231</v>
      </c>
    </row>
    <row r="4" spans="2:13">
      <c r="B4" s="46" t="s">
        <v>145</v>
      </c>
      <c r="C4" s="67">
        <v>8801</v>
      </c>
    </row>
    <row r="6" spans="2:13" ht="26.25" customHeight="1">
      <c r="B6" s="154" t="s">
        <v>171</v>
      </c>
      <c r="C6" s="155"/>
      <c r="D6" s="155"/>
      <c r="E6" s="155"/>
      <c r="F6" s="155"/>
      <c r="G6" s="155"/>
      <c r="H6" s="155"/>
      <c r="I6" s="155"/>
      <c r="J6" s="155"/>
      <c r="K6" s="155"/>
      <c r="L6" s="156"/>
    </row>
    <row r="7" spans="2:13" ht="26.25" customHeight="1">
      <c r="B7" s="154" t="s">
        <v>92</v>
      </c>
      <c r="C7" s="155"/>
      <c r="D7" s="155"/>
      <c r="E7" s="155"/>
      <c r="F7" s="155"/>
      <c r="G7" s="155"/>
      <c r="H7" s="155"/>
      <c r="I7" s="155"/>
      <c r="J7" s="155"/>
      <c r="K7" s="155"/>
      <c r="L7" s="156"/>
      <c r="M7" s="3"/>
    </row>
    <row r="8" spans="2:13" s="3" customFormat="1" ht="78.75">
      <c r="B8" s="21" t="s">
        <v>113</v>
      </c>
      <c r="C8" s="29" t="s">
        <v>44</v>
      </c>
      <c r="D8" s="29" t="s">
        <v>116</v>
      </c>
      <c r="E8" s="29" t="s">
        <v>64</v>
      </c>
      <c r="F8" s="29" t="s">
        <v>100</v>
      </c>
      <c r="G8" s="29" t="s">
        <v>205</v>
      </c>
      <c r="H8" s="29" t="s">
        <v>204</v>
      </c>
      <c r="I8" s="29" t="s">
        <v>60</v>
      </c>
      <c r="J8" s="29" t="s">
        <v>57</v>
      </c>
      <c r="K8" s="29" t="s">
        <v>146</v>
      </c>
      <c r="L8" s="30" t="s">
        <v>148</v>
      </c>
    </row>
    <row r="9" spans="2:13" s="3" customFormat="1">
      <c r="B9" s="14"/>
      <c r="C9" s="29"/>
      <c r="D9" s="29"/>
      <c r="E9" s="29"/>
      <c r="F9" s="29"/>
      <c r="G9" s="15" t="s">
        <v>212</v>
      </c>
      <c r="H9" s="15"/>
      <c r="I9" s="15" t="s">
        <v>208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93" t="s">
        <v>49</v>
      </c>
      <c r="C11" s="71"/>
      <c r="D11" s="71"/>
      <c r="E11" s="71"/>
      <c r="F11" s="71"/>
      <c r="G11" s="80"/>
      <c r="H11" s="82"/>
      <c r="I11" s="80">
        <v>12815.318350285002</v>
      </c>
      <c r="J11" s="71"/>
      <c r="K11" s="81">
        <f>IFERROR(I11/$I$11,0)</f>
        <v>1</v>
      </c>
      <c r="L11" s="81">
        <f>I11/'סכום נכסי הקרן'!$C$42</f>
        <v>6.5278565586578163E-4</v>
      </c>
    </row>
    <row r="12" spans="2:13">
      <c r="B12" s="92" t="s">
        <v>197</v>
      </c>
      <c r="C12" s="73"/>
      <c r="D12" s="73"/>
      <c r="E12" s="73"/>
      <c r="F12" s="73"/>
      <c r="G12" s="83"/>
      <c r="H12" s="85"/>
      <c r="I12" s="83">
        <v>7654.9521672590017</v>
      </c>
      <c r="J12" s="73"/>
      <c r="K12" s="84">
        <f t="shared" ref="K12:K23" si="0">IFERROR(I12/$I$11,0)</f>
        <v>0.5973282877587478</v>
      </c>
      <c r="L12" s="84">
        <f>I12/'סכום נכסי הקרן'!$C$42</f>
        <v>3.8992733809177851E-4</v>
      </c>
    </row>
    <row r="13" spans="2:13">
      <c r="B13" s="89" t="s">
        <v>189</v>
      </c>
      <c r="C13" s="71"/>
      <c r="D13" s="71"/>
      <c r="E13" s="71"/>
      <c r="F13" s="71"/>
      <c r="G13" s="80"/>
      <c r="H13" s="82"/>
      <c r="I13" s="80">
        <v>7654.9521672590017</v>
      </c>
      <c r="J13" s="71"/>
      <c r="K13" s="81">
        <f t="shared" si="0"/>
        <v>0.5973282877587478</v>
      </c>
      <c r="L13" s="81">
        <f>I13/'סכום נכסי הקרן'!$C$42</f>
        <v>3.8992733809177851E-4</v>
      </c>
    </row>
    <row r="14" spans="2:13">
      <c r="B14" s="76" t="s">
        <v>1677</v>
      </c>
      <c r="C14" s="73" t="s">
        <v>1678</v>
      </c>
      <c r="D14" s="86" t="s">
        <v>117</v>
      </c>
      <c r="E14" s="131" t="s">
        <v>502</v>
      </c>
      <c r="F14" s="86" t="s">
        <v>130</v>
      </c>
      <c r="G14" s="83">
        <v>167.82581700000003</v>
      </c>
      <c r="H14" s="85">
        <v>3763400</v>
      </c>
      <c r="I14" s="83">
        <v>6315.9567828650006</v>
      </c>
      <c r="J14" s="73"/>
      <c r="K14" s="84">
        <f t="shared" si="0"/>
        <v>0.49284431414257757</v>
      </c>
      <c r="L14" s="84">
        <f>I14/'סכום נכסי הקרן'!$C$42</f>
        <v>3.2172169884728377E-4</v>
      </c>
    </row>
    <row r="15" spans="2:13">
      <c r="B15" s="76" t="s">
        <v>1679</v>
      </c>
      <c r="C15" s="73" t="s">
        <v>1680</v>
      </c>
      <c r="D15" s="86" t="s">
        <v>117</v>
      </c>
      <c r="E15" s="131" t="s">
        <v>502</v>
      </c>
      <c r="F15" s="86" t="s">
        <v>130</v>
      </c>
      <c r="G15" s="83">
        <v>-167.82581700000003</v>
      </c>
      <c r="H15" s="85">
        <v>305600</v>
      </c>
      <c r="I15" s="83">
        <v>-512.87569560600014</v>
      </c>
      <c r="J15" s="73"/>
      <c r="K15" s="84">
        <f t="shared" si="0"/>
        <v>-4.0020519318163812E-2</v>
      </c>
      <c r="L15" s="84">
        <f>I15/'סכום נכסי הקרן'!$C$42</f>
        <v>-2.6124820951196745E-5</v>
      </c>
    </row>
    <row r="16" spans="2:13">
      <c r="B16" s="76" t="s">
        <v>1681</v>
      </c>
      <c r="C16" s="73" t="s">
        <v>1682</v>
      </c>
      <c r="D16" s="86" t="s">
        <v>117</v>
      </c>
      <c r="E16" s="131" t="s">
        <v>502</v>
      </c>
      <c r="F16" s="86" t="s">
        <v>130</v>
      </c>
      <c r="G16" s="83">
        <v>1543.2259000000004</v>
      </c>
      <c r="H16" s="85">
        <v>120100</v>
      </c>
      <c r="I16" s="83">
        <v>1853.4143059000003</v>
      </c>
      <c r="J16" s="73"/>
      <c r="K16" s="84">
        <f t="shared" si="0"/>
        <v>0.14462491334511263</v>
      </c>
      <c r="L16" s="84">
        <f>I16/'סכום נכסי הקרן'!$C$42</f>
        <v>9.4409068912521181E-5</v>
      </c>
    </row>
    <row r="17" spans="2:12">
      <c r="B17" s="76" t="s">
        <v>1683</v>
      </c>
      <c r="C17" s="73" t="s">
        <v>1684</v>
      </c>
      <c r="D17" s="86" t="s">
        <v>117</v>
      </c>
      <c r="E17" s="131" t="s">
        <v>502</v>
      </c>
      <c r="F17" s="86" t="s">
        <v>130</v>
      </c>
      <c r="G17" s="83">
        <v>-1543.2259000000004</v>
      </c>
      <c r="H17" s="85">
        <v>100</v>
      </c>
      <c r="I17" s="83">
        <v>-1.5432259000000004</v>
      </c>
      <c r="J17" s="73"/>
      <c r="K17" s="84">
        <f t="shared" si="0"/>
        <v>-1.2042041077861169E-4</v>
      </c>
      <c r="L17" s="84">
        <f>I17/'סכום נכסי הקרן'!$C$42</f>
        <v>-7.8608716829742875E-8</v>
      </c>
    </row>
    <row r="18" spans="2:12">
      <c r="B18" s="72"/>
      <c r="C18" s="73"/>
      <c r="D18" s="73"/>
      <c r="E18" s="73"/>
      <c r="F18" s="73"/>
      <c r="G18" s="83"/>
      <c r="H18" s="85"/>
      <c r="I18" s="73"/>
      <c r="J18" s="73"/>
      <c r="K18" s="84"/>
      <c r="L18" s="73"/>
    </row>
    <row r="19" spans="2:12">
      <c r="B19" s="92" t="s">
        <v>196</v>
      </c>
      <c r="C19" s="73"/>
      <c r="D19" s="73"/>
      <c r="E19" s="73"/>
      <c r="F19" s="73"/>
      <c r="G19" s="83"/>
      <c r="H19" s="85"/>
      <c r="I19" s="83">
        <v>5160.3661830260016</v>
      </c>
      <c r="J19" s="73"/>
      <c r="K19" s="84">
        <f t="shared" si="0"/>
        <v>0.4026717122412522</v>
      </c>
      <c r="L19" s="84">
        <f>I19/'סכום נכסי הקרן'!$C$42</f>
        <v>2.6285831777400311E-4</v>
      </c>
    </row>
    <row r="20" spans="2:12">
      <c r="B20" s="89" t="s">
        <v>189</v>
      </c>
      <c r="C20" s="71"/>
      <c r="D20" s="71"/>
      <c r="E20" s="71"/>
      <c r="F20" s="71"/>
      <c r="G20" s="80"/>
      <c r="H20" s="82"/>
      <c r="I20" s="80">
        <v>5160.3661830260016</v>
      </c>
      <c r="J20" s="71"/>
      <c r="K20" s="81">
        <f t="shared" si="0"/>
        <v>0.4026717122412522</v>
      </c>
      <c r="L20" s="81">
        <f>I20/'סכום נכסי הקרן'!$C$42</f>
        <v>2.6285831777400311E-4</v>
      </c>
    </row>
    <row r="21" spans="2:12">
      <c r="B21" s="76" t="s">
        <v>1685</v>
      </c>
      <c r="C21" s="73" t="s">
        <v>1685</v>
      </c>
      <c r="D21" s="86" t="s">
        <v>26</v>
      </c>
      <c r="E21" s="86" t="s">
        <v>502</v>
      </c>
      <c r="F21" s="86" t="s">
        <v>129</v>
      </c>
      <c r="G21" s="83">
        <v>2512.8998010000005</v>
      </c>
      <c r="H21" s="85">
        <v>18</v>
      </c>
      <c r="I21" s="83">
        <v>172.96791910200005</v>
      </c>
      <c r="J21" s="73"/>
      <c r="K21" s="84">
        <f t="shared" si="0"/>
        <v>1.3496966237920526E-2</v>
      </c>
      <c r="L21" s="84">
        <f>I21/'סכום נכסי הקרן'!$C$42</f>
        <v>8.8106259578192613E-6</v>
      </c>
    </row>
    <row r="22" spans="2:12">
      <c r="B22" s="76" t="s">
        <v>1686</v>
      </c>
      <c r="C22" s="73" t="s">
        <v>1686</v>
      </c>
      <c r="D22" s="86" t="s">
        <v>26</v>
      </c>
      <c r="E22" s="86" t="s">
        <v>502</v>
      </c>
      <c r="F22" s="86" t="s">
        <v>129</v>
      </c>
      <c r="G22" s="83">
        <v>-119.13006500000002</v>
      </c>
      <c r="H22" s="85">
        <v>4682</v>
      </c>
      <c r="I22" s="83">
        <v>-2132.9008651519998</v>
      </c>
      <c r="J22" s="73"/>
      <c r="K22" s="84">
        <f t="shared" si="0"/>
        <v>-0.16643370120450934</v>
      </c>
      <c r="L22" s="84">
        <f>I22/'סכום נכסי הקרן'!$C$42</f>
        <v>-1.0864553279895516E-4</v>
      </c>
    </row>
    <row r="23" spans="2:12">
      <c r="B23" s="76" t="s">
        <v>1687</v>
      </c>
      <c r="C23" s="73" t="s">
        <v>1687</v>
      </c>
      <c r="D23" s="86" t="s">
        <v>26</v>
      </c>
      <c r="E23" s="86" t="s">
        <v>502</v>
      </c>
      <c r="F23" s="86" t="s">
        <v>129</v>
      </c>
      <c r="G23" s="83">
        <v>119.13006500000002</v>
      </c>
      <c r="H23" s="85">
        <v>15630</v>
      </c>
      <c r="I23" s="83">
        <v>7120.299129076001</v>
      </c>
      <c r="J23" s="73"/>
      <c r="K23" s="84">
        <f t="shared" si="0"/>
        <v>0.55560844720784097</v>
      </c>
      <c r="L23" s="84">
        <f>I23/'סכום נכסי הקרן'!$C$42</f>
        <v>3.6269322461513897E-4</v>
      </c>
    </row>
    <row r="24" spans="2:12">
      <c r="B24" s="72"/>
      <c r="C24" s="73"/>
      <c r="D24" s="73"/>
      <c r="E24" s="73"/>
      <c r="F24" s="73"/>
      <c r="G24" s="83"/>
      <c r="H24" s="85"/>
      <c r="I24" s="73"/>
      <c r="J24" s="73"/>
      <c r="K24" s="84"/>
      <c r="L24" s="73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126" t="s">
        <v>220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126" t="s">
        <v>109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126" t="s">
        <v>203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126" t="s">
        <v>211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</row>
    <row r="123" spans="2:12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</row>
    <row r="124" spans="2:12">
      <c r="B124" s="118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</row>
    <row r="125" spans="2:12">
      <c r="B125" s="118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</row>
    <row r="126" spans="2:12">
      <c r="B126" s="118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</row>
    <row r="127" spans="2:12">
      <c r="B127" s="118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</row>
    <row r="128" spans="2:12">
      <c r="B128" s="118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</row>
    <row r="129" spans="2:12">
      <c r="B129" s="118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</row>
    <row r="130" spans="2:12">
      <c r="B130" s="118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</row>
    <row r="131" spans="2:12">
      <c r="B131" s="118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</row>
    <row r="132" spans="2:12">
      <c r="B132" s="118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</row>
    <row r="133" spans="2:12">
      <c r="B133" s="118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</row>
    <row r="134" spans="2:12">
      <c r="B134" s="118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</row>
    <row r="135" spans="2:12">
      <c r="B135" s="118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</row>
    <row r="136" spans="2:12">
      <c r="B136" s="118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</row>
    <row r="137" spans="2:12">
      <c r="B137" s="118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</row>
    <row r="138" spans="2:12">
      <c r="B138" s="118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</row>
    <row r="139" spans="2:12">
      <c r="B139" s="118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</row>
    <row r="140" spans="2:12">
      <c r="B140" s="118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</row>
    <row r="141" spans="2:12">
      <c r="B141" s="118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</row>
    <row r="142" spans="2:12">
      <c r="B142" s="118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</row>
    <row r="143" spans="2:12">
      <c r="B143" s="118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</row>
    <row r="144" spans="2:12">
      <c r="B144" s="118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</row>
    <row r="145" spans="2:12">
      <c r="B145" s="118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</row>
    <row r="146" spans="2:12">
      <c r="B146" s="118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</row>
    <row r="147" spans="2:12">
      <c r="B147" s="118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</row>
    <row r="148" spans="2:12">
      <c r="B148" s="118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</row>
    <row r="149" spans="2:12">
      <c r="B149" s="118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</row>
    <row r="150" spans="2:12">
      <c r="B150" s="118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</row>
    <row r="151" spans="2:12">
      <c r="B151" s="118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</row>
    <row r="152" spans="2:12">
      <c r="B152" s="118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</row>
    <row r="153" spans="2:12">
      <c r="B153" s="118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</row>
    <row r="154" spans="2:12">
      <c r="B154" s="118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</row>
    <row r="155" spans="2:12">
      <c r="B155" s="118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</row>
    <row r="156" spans="2:12">
      <c r="B156" s="118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</row>
    <row r="157" spans="2:12">
      <c r="B157" s="118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</row>
    <row r="158" spans="2:12">
      <c r="B158" s="118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</row>
    <row r="159" spans="2:12">
      <c r="B159" s="118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</row>
    <row r="160" spans="2:12">
      <c r="B160" s="118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</row>
    <row r="161" spans="2:12">
      <c r="B161" s="118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</row>
    <row r="162" spans="2:12">
      <c r="B162" s="118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</row>
    <row r="163" spans="2:12">
      <c r="B163" s="118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</row>
    <row r="164" spans="2:12">
      <c r="B164" s="118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</row>
    <row r="165" spans="2:12">
      <c r="B165" s="118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</row>
    <row r="166" spans="2:12">
      <c r="B166" s="118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</row>
    <row r="167" spans="2:12">
      <c r="B167" s="118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</row>
    <row r="168" spans="2:12">
      <c r="B168" s="118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</row>
    <row r="169" spans="2:12">
      <c r="B169" s="118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</row>
    <row r="170" spans="2:12">
      <c r="B170" s="118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</row>
    <row r="171" spans="2:12">
      <c r="B171" s="118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</row>
    <row r="172" spans="2:12">
      <c r="B172" s="118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</row>
    <row r="173" spans="2:12">
      <c r="B173" s="118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</row>
    <row r="174" spans="2:12">
      <c r="B174" s="118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</row>
    <row r="175" spans="2:12">
      <c r="B175" s="118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</row>
    <row r="176" spans="2:12">
      <c r="B176" s="118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</row>
    <row r="177" spans="2:12">
      <c r="B177" s="118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</row>
    <row r="178" spans="2:12">
      <c r="B178" s="118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</row>
    <row r="179" spans="2:12">
      <c r="B179" s="118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</row>
    <row r="180" spans="2:12">
      <c r="B180" s="118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</row>
    <row r="181" spans="2:12">
      <c r="B181" s="118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</row>
    <row r="182" spans="2:12">
      <c r="B182" s="118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</row>
    <row r="183" spans="2:12">
      <c r="B183" s="118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</row>
    <row r="184" spans="2:12">
      <c r="B184" s="118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</row>
    <row r="185" spans="2:12">
      <c r="B185" s="118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</row>
    <row r="186" spans="2:12">
      <c r="B186" s="118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</row>
    <row r="187" spans="2:12">
      <c r="B187" s="118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</row>
    <row r="188" spans="2:12">
      <c r="B188" s="118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</row>
    <row r="189" spans="2:12">
      <c r="B189" s="118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</row>
    <row r="190" spans="2:12">
      <c r="B190" s="118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</row>
    <row r="191" spans="2:12">
      <c r="B191" s="118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</row>
    <row r="192" spans="2:12">
      <c r="B192" s="118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</row>
    <row r="193" spans="2:12">
      <c r="B193" s="118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</row>
    <row r="194" spans="2:12">
      <c r="B194" s="118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</row>
    <row r="195" spans="2:12">
      <c r="B195" s="118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</row>
    <row r="196" spans="2:12">
      <c r="B196" s="118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</row>
    <row r="197" spans="2:12">
      <c r="B197" s="118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</row>
    <row r="198" spans="2:12">
      <c r="B198" s="118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</row>
    <row r="199" spans="2:12">
      <c r="B199" s="118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</row>
    <row r="200" spans="2:12">
      <c r="B200" s="118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</row>
    <row r="201" spans="2:12">
      <c r="B201" s="118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</row>
    <row r="202" spans="2:12">
      <c r="B202" s="118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</row>
    <row r="203" spans="2:12">
      <c r="B203" s="118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</row>
    <row r="204" spans="2:12">
      <c r="B204" s="118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</row>
    <row r="205" spans="2:12">
      <c r="B205" s="118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</row>
    <row r="206" spans="2:12">
      <c r="B206" s="118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</row>
    <row r="207" spans="2:12">
      <c r="B207" s="118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</row>
    <row r="208" spans="2:12">
      <c r="B208" s="118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</row>
    <row r="209" spans="2:12">
      <c r="B209" s="118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</row>
    <row r="210" spans="2:12">
      <c r="B210" s="118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</row>
    <row r="211" spans="2:12">
      <c r="B211" s="118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</row>
    <row r="212" spans="2:12">
      <c r="B212" s="118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</row>
    <row r="213" spans="2:12">
      <c r="B213" s="118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</row>
    <row r="214" spans="2:12">
      <c r="B214" s="118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</row>
    <row r="215" spans="2:12">
      <c r="B215" s="118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</row>
    <row r="216" spans="2:12">
      <c r="B216" s="118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</row>
    <row r="217" spans="2:12">
      <c r="B217" s="118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</row>
    <row r="218" spans="2:12">
      <c r="B218" s="118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</row>
    <row r="219" spans="2:12">
      <c r="B219" s="118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</row>
    <row r="220" spans="2:12">
      <c r="B220" s="118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</row>
    <row r="221" spans="2:12">
      <c r="B221" s="118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</row>
    <row r="222" spans="2:12">
      <c r="B222" s="118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</row>
    <row r="223" spans="2:12">
      <c r="B223" s="118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</row>
    <row r="224" spans="2:12">
      <c r="B224" s="118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</row>
    <row r="225" spans="2:12">
      <c r="B225" s="118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</row>
    <row r="226" spans="2:12">
      <c r="B226" s="118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</row>
    <row r="227" spans="2:12">
      <c r="B227" s="118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</row>
    <row r="228" spans="2:12">
      <c r="B228" s="118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</row>
    <row r="229" spans="2:12">
      <c r="B229" s="118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</row>
    <row r="230" spans="2:12">
      <c r="B230" s="118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</row>
    <row r="231" spans="2:12">
      <c r="B231" s="118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</row>
    <row r="232" spans="2:12">
      <c r="B232" s="118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</row>
    <row r="233" spans="2:12">
      <c r="B233" s="118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</row>
    <row r="234" spans="2:12">
      <c r="B234" s="118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</row>
    <row r="235" spans="2:12">
      <c r="B235" s="118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</row>
    <row r="236" spans="2:12">
      <c r="B236" s="118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</row>
    <row r="237" spans="2:12">
      <c r="B237" s="118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</row>
    <row r="238" spans="2:12">
      <c r="B238" s="118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</row>
    <row r="239" spans="2:12">
      <c r="B239" s="118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</row>
    <row r="240" spans="2:12">
      <c r="B240" s="118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</row>
    <row r="241" spans="2:12">
      <c r="B241" s="118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</row>
    <row r="242" spans="2:12">
      <c r="B242" s="118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</row>
    <row r="243" spans="2:12">
      <c r="B243" s="118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</row>
    <row r="244" spans="2:12">
      <c r="B244" s="118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</row>
    <row r="245" spans="2:12">
      <c r="B245" s="118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</row>
    <row r="246" spans="2:12">
      <c r="B246" s="118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</row>
    <row r="247" spans="2:12">
      <c r="B247" s="118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</row>
    <row r="248" spans="2:12">
      <c r="B248" s="118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</row>
    <row r="249" spans="2:12">
      <c r="B249" s="118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</row>
    <row r="250" spans="2:12">
      <c r="B250" s="118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</row>
    <row r="251" spans="2:12">
      <c r="B251" s="118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</row>
    <row r="252" spans="2:12">
      <c r="B252" s="118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</row>
    <row r="253" spans="2:12">
      <c r="B253" s="118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</row>
    <row r="254" spans="2:12">
      <c r="B254" s="118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</row>
    <row r="255" spans="2:12">
      <c r="B255" s="118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</row>
    <row r="256" spans="2:12">
      <c r="B256" s="118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</row>
    <row r="257" spans="2:12">
      <c r="B257" s="118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</row>
    <row r="258" spans="2:12">
      <c r="B258" s="118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</row>
    <row r="259" spans="2:12">
      <c r="B259" s="118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</row>
    <row r="260" spans="2:12">
      <c r="B260" s="118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</row>
    <row r="261" spans="2:12">
      <c r="B261" s="118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</row>
    <row r="262" spans="2:12">
      <c r="B262" s="118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</row>
    <row r="263" spans="2:12">
      <c r="B263" s="118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</row>
    <row r="264" spans="2:12">
      <c r="B264" s="118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</row>
    <row r="265" spans="2:12">
      <c r="B265" s="118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</row>
    <row r="266" spans="2:12">
      <c r="B266" s="118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</row>
    <row r="267" spans="2:12">
      <c r="B267" s="118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</row>
    <row r="268" spans="2:12">
      <c r="B268" s="118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</row>
    <row r="269" spans="2:12">
      <c r="B269" s="118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</row>
    <row r="270" spans="2:12">
      <c r="B270" s="118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</row>
    <row r="271" spans="2:12">
      <c r="B271" s="118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</row>
    <row r="272" spans="2:12">
      <c r="B272" s="118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</row>
    <row r="273" spans="2:12">
      <c r="B273" s="118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</row>
    <row r="274" spans="2:12">
      <c r="B274" s="118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</row>
    <row r="275" spans="2:12">
      <c r="B275" s="118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</row>
    <row r="276" spans="2:12">
      <c r="B276" s="118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</row>
    <row r="277" spans="2:12">
      <c r="B277" s="118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</row>
    <row r="278" spans="2:12">
      <c r="B278" s="118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</row>
    <row r="279" spans="2:12">
      <c r="B279" s="118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</row>
    <row r="280" spans="2:12">
      <c r="B280" s="118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</row>
    <row r="281" spans="2:12">
      <c r="B281" s="118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</row>
    <row r="282" spans="2:12">
      <c r="B282" s="118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</row>
    <row r="283" spans="2:12">
      <c r="B283" s="118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</row>
    <row r="284" spans="2:12">
      <c r="B284" s="118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</row>
    <row r="285" spans="2:12">
      <c r="B285" s="118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</row>
    <row r="286" spans="2:12">
      <c r="B286" s="118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</row>
    <row r="287" spans="2:12">
      <c r="B287" s="118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</row>
    <row r="288" spans="2:12">
      <c r="B288" s="118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</row>
    <row r="289" spans="2:12">
      <c r="B289" s="118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</row>
    <row r="290" spans="2:12">
      <c r="B290" s="118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</row>
    <row r="291" spans="2:12">
      <c r="B291" s="118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</row>
    <row r="292" spans="2:12">
      <c r="B292" s="118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</row>
    <row r="293" spans="2:12">
      <c r="B293" s="118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</row>
    <row r="294" spans="2:12">
      <c r="B294" s="118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</row>
    <row r="295" spans="2:12">
      <c r="B295" s="118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</row>
    <row r="296" spans="2:12">
      <c r="B296" s="118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</row>
    <row r="297" spans="2:12">
      <c r="B297" s="118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</row>
    <row r="298" spans="2:12">
      <c r="B298" s="118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</row>
    <row r="299" spans="2:12">
      <c r="B299" s="118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</row>
    <row r="300" spans="2:12">
      <c r="B300" s="118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</row>
    <row r="301" spans="2:12">
      <c r="B301" s="118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</row>
    <row r="302" spans="2:12">
      <c r="B302" s="118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</row>
    <row r="303" spans="2:12">
      <c r="B303" s="118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</row>
    <row r="304" spans="2:12">
      <c r="B304" s="118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</row>
    <row r="305" spans="2:12">
      <c r="B305" s="118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</row>
    <row r="306" spans="2:12">
      <c r="B306" s="118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</row>
    <row r="307" spans="2:12">
      <c r="B307" s="118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</row>
    <row r="308" spans="2:12">
      <c r="B308" s="118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</row>
    <row r="309" spans="2:12">
      <c r="B309" s="118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</row>
    <row r="310" spans="2:12">
      <c r="B310" s="118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</row>
    <row r="311" spans="2:12">
      <c r="B311" s="118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</row>
    <row r="312" spans="2:12">
      <c r="B312" s="118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</row>
    <row r="313" spans="2:12">
      <c r="B313" s="118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</row>
    <row r="314" spans="2:12">
      <c r="B314" s="118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</row>
    <row r="315" spans="2:12">
      <c r="B315" s="118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</row>
    <row r="316" spans="2:12">
      <c r="B316" s="118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</row>
    <row r="317" spans="2:12">
      <c r="B317" s="118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</row>
    <row r="318" spans="2:12">
      <c r="B318" s="118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</row>
    <row r="319" spans="2:12">
      <c r="B319" s="118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</row>
    <row r="320" spans="2:12">
      <c r="B320" s="118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</row>
    <row r="321" spans="2:12">
      <c r="B321" s="118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</row>
    <row r="322" spans="2:12">
      <c r="B322" s="118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</row>
    <row r="323" spans="2:12">
      <c r="B323" s="118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</row>
    <row r="324" spans="2:12">
      <c r="B324" s="118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</row>
    <row r="325" spans="2:12">
      <c r="B325" s="118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</row>
    <row r="326" spans="2:12">
      <c r="B326" s="118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</row>
    <row r="327" spans="2:12">
      <c r="B327" s="118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</row>
    <row r="328" spans="2:12">
      <c r="B328" s="118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</row>
    <row r="329" spans="2:12">
      <c r="B329" s="118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</row>
    <row r="330" spans="2:12">
      <c r="B330" s="118"/>
      <c r="C330" s="119"/>
      <c r="D330" s="119"/>
      <c r="E330" s="119"/>
      <c r="F330" s="119"/>
      <c r="G330" s="119"/>
      <c r="H330" s="119"/>
      <c r="I330" s="119"/>
      <c r="J330" s="119"/>
      <c r="K330" s="119"/>
      <c r="L330" s="119"/>
    </row>
    <row r="331" spans="2:12">
      <c r="B331" s="118"/>
      <c r="C331" s="119"/>
      <c r="D331" s="119"/>
      <c r="E331" s="119"/>
      <c r="F331" s="119"/>
      <c r="G331" s="119"/>
      <c r="H331" s="119"/>
      <c r="I331" s="119"/>
      <c r="J331" s="119"/>
      <c r="K331" s="119"/>
      <c r="L331" s="119"/>
    </row>
    <row r="332" spans="2:12">
      <c r="B332" s="118"/>
      <c r="C332" s="119"/>
      <c r="D332" s="119"/>
      <c r="E332" s="119"/>
      <c r="F332" s="119"/>
      <c r="G332" s="119"/>
      <c r="H332" s="119"/>
      <c r="I332" s="119"/>
      <c r="J332" s="119"/>
      <c r="K332" s="119"/>
      <c r="L332" s="119"/>
    </row>
    <row r="333" spans="2:12">
      <c r="B333" s="118"/>
      <c r="C333" s="119"/>
      <c r="D333" s="119"/>
      <c r="E333" s="119"/>
      <c r="F333" s="119"/>
      <c r="G333" s="119"/>
      <c r="H333" s="119"/>
      <c r="I333" s="119"/>
      <c r="J333" s="119"/>
      <c r="K333" s="119"/>
      <c r="L333" s="119"/>
    </row>
    <row r="334" spans="2:12">
      <c r="B334" s="118"/>
      <c r="C334" s="119"/>
      <c r="D334" s="119"/>
      <c r="E334" s="119"/>
      <c r="F334" s="119"/>
      <c r="G334" s="119"/>
      <c r="H334" s="119"/>
      <c r="I334" s="119"/>
      <c r="J334" s="119"/>
      <c r="K334" s="119"/>
      <c r="L334" s="119"/>
    </row>
    <row r="335" spans="2:12">
      <c r="B335" s="118"/>
      <c r="C335" s="119"/>
      <c r="D335" s="119"/>
      <c r="E335" s="119"/>
      <c r="F335" s="119"/>
      <c r="G335" s="119"/>
      <c r="H335" s="119"/>
      <c r="I335" s="119"/>
      <c r="J335" s="119"/>
      <c r="K335" s="119"/>
      <c r="L335" s="119"/>
    </row>
    <row r="336" spans="2:12">
      <c r="B336" s="118"/>
      <c r="C336" s="119"/>
      <c r="D336" s="119"/>
      <c r="E336" s="119"/>
      <c r="F336" s="119"/>
      <c r="G336" s="119"/>
      <c r="H336" s="119"/>
      <c r="I336" s="119"/>
      <c r="J336" s="119"/>
      <c r="K336" s="119"/>
      <c r="L336" s="119"/>
    </row>
    <row r="337" spans="2:12">
      <c r="B337" s="118"/>
      <c r="C337" s="119"/>
      <c r="D337" s="119"/>
      <c r="E337" s="119"/>
      <c r="F337" s="119"/>
      <c r="G337" s="119"/>
      <c r="H337" s="119"/>
      <c r="I337" s="119"/>
      <c r="J337" s="119"/>
      <c r="K337" s="119"/>
      <c r="L337" s="119"/>
    </row>
    <row r="338" spans="2:12">
      <c r="B338" s="118"/>
      <c r="C338" s="119"/>
      <c r="D338" s="119"/>
      <c r="E338" s="119"/>
      <c r="F338" s="119"/>
      <c r="G338" s="119"/>
      <c r="H338" s="119"/>
      <c r="I338" s="119"/>
      <c r="J338" s="119"/>
      <c r="K338" s="119"/>
      <c r="L338" s="119"/>
    </row>
    <row r="339" spans="2:12">
      <c r="B339" s="118"/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</row>
    <row r="340" spans="2:12">
      <c r="B340" s="118"/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</row>
    <row r="341" spans="2:12">
      <c r="B341" s="118"/>
      <c r="C341" s="119"/>
      <c r="D341" s="119"/>
      <c r="E341" s="119"/>
      <c r="F341" s="119"/>
      <c r="G341" s="119"/>
      <c r="H341" s="119"/>
      <c r="I341" s="119"/>
      <c r="J341" s="119"/>
      <c r="K341" s="119"/>
      <c r="L341" s="119"/>
    </row>
    <row r="342" spans="2:12">
      <c r="B342" s="118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</row>
    <row r="343" spans="2:12">
      <c r="B343" s="118"/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</row>
    <row r="344" spans="2:12">
      <c r="B344" s="118"/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</row>
    <row r="345" spans="2:12">
      <c r="B345" s="118"/>
      <c r="C345" s="119"/>
      <c r="D345" s="119"/>
      <c r="E345" s="119"/>
      <c r="F345" s="119"/>
      <c r="G345" s="119"/>
      <c r="H345" s="119"/>
      <c r="I345" s="119"/>
      <c r="J345" s="119"/>
      <c r="K345" s="119"/>
      <c r="L345" s="119"/>
    </row>
    <row r="346" spans="2:12">
      <c r="B346" s="118"/>
      <c r="C346" s="119"/>
      <c r="D346" s="119"/>
      <c r="E346" s="119"/>
      <c r="F346" s="119"/>
      <c r="G346" s="119"/>
      <c r="H346" s="119"/>
      <c r="I346" s="119"/>
      <c r="J346" s="119"/>
      <c r="K346" s="119"/>
      <c r="L346" s="119"/>
    </row>
    <row r="347" spans="2:12">
      <c r="B347" s="118"/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</row>
    <row r="348" spans="2:12">
      <c r="B348" s="118"/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</row>
    <row r="349" spans="2:12">
      <c r="B349" s="118"/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</row>
    <row r="350" spans="2:12">
      <c r="B350" s="118"/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</row>
    <row r="351" spans="2:12">
      <c r="B351" s="118"/>
      <c r="C351" s="119"/>
      <c r="D351" s="119"/>
      <c r="E351" s="119"/>
      <c r="F351" s="119"/>
      <c r="G351" s="119"/>
      <c r="H351" s="119"/>
      <c r="I351" s="119"/>
      <c r="J351" s="119"/>
      <c r="K351" s="119"/>
      <c r="L351" s="119"/>
    </row>
    <row r="352" spans="2:12">
      <c r="B352" s="118"/>
      <c r="C352" s="119"/>
      <c r="D352" s="119"/>
      <c r="E352" s="119"/>
      <c r="F352" s="119"/>
      <c r="G352" s="119"/>
      <c r="H352" s="119"/>
      <c r="I352" s="119"/>
      <c r="J352" s="119"/>
      <c r="K352" s="119"/>
      <c r="L352" s="119"/>
    </row>
    <row r="353" spans="2:12">
      <c r="B353" s="118"/>
      <c r="C353" s="119"/>
      <c r="D353" s="119"/>
      <c r="E353" s="119"/>
      <c r="F353" s="119"/>
      <c r="G353" s="119"/>
      <c r="H353" s="119"/>
      <c r="I353" s="119"/>
      <c r="J353" s="119"/>
      <c r="K353" s="119"/>
      <c r="L353" s="119"/>
    </row>
    <row r="354" spans="2:12">
      <c r="B354" s="118"/>
      <c r="C354" s="119"/>
      <c r="D354" s="119"/>
      <c r="E354" s="119"/>
      <c r="F354" s="119"/>
      <c r="G354" s="119"/>
      <c r="H354" s="119"/>
      <c r="I354" s="119"/>
      <c r="J354" s="119"/>
      <c r="K354" s="119"/>
      <c r="L354" s="119"/>
    </row>
    <row r="355" spans="2:12">
      <c r="B355" s="118"/>
      <c r="C355" s="119"/>
      <c r="D355" s="119"/>
      <c r="E355" s="119"/>
      <c r="F355" s="119"/>
      <c r="G355" s="119"/>
      <c r="H355" s="119"/>
      <c r="I355" s="119"/>
      <c r="J355" s="119"/>
      <c r="K355" s="119"/>
      <c r="L355" s="119"/>
    </row>
    <row r="356" spans="2:12">
      <c r="B356" s="118"/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</row>
    <row r="357" spans="2:12">
      <c r="B357" s="118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</row>
    <row r="358" spans="2:12">
      <c r="B358" s="118"/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</row>
    <row r="359" spans="2:12">
      <c r="B359" s="118"/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</row>
    <row r="360" spans="2:12">
      <c r="B360" s="118"/>
      <c r="C360" s="119"/>
      <c r="D360" s="119"/>
      <c r="E360" s="119"/>
      <c r="F360" s="119"/>
      <c r="G360" s="119"/>
      <c r="H360" s="119"/>
      <c r="I360" s="119"/>
      <c r="J360" s="119"/>
      <c r="K360" s="119"/>
      <c r="L360" s="119"/>
    </row>
    <row r="361" spans="2:12">
      <c r="B361" s="118"/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</row>
    <row r="362" spans="2:12">
      <c r="B362" s="118"/>
      <c r="C362" s="119"/>
      <c r="D362" s="119"/>
      <c r="E362" s="119"/>
      <c r="F362" s="119"/>
      <c r="G362" s="119"/>
      <c r="H362" s="119"/>
      <c r="I362" s="119"/>
      <c r="J362" s="119"/>
      <c r="K362" s="119"/>
      <c r="L362" s="119"/>
    </row>
    <row r="363" spans="2:12">
      <c r="B363" s="118"/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</row>
    <row r="364" spans="2:12">
      <c r="B364" s="118"/>
      <c r="C364" s="119"/>
      <c r="D364" s="119"/>
      <c r="E364" s="119"/>
      <c r="F364" s="119"/>
      <c r="G364" s="119"/>
      <c r="H364" s="119"/>
      <c r="I364" s="119"/>
      <c r="J364" s="119"/>
      <c r="K364" s="119"/>
      <c r="L364" s="119"/>
    </row>
    <row r="365" spans="2:12">
      <c r="B365" s="118"/>
      <c r="C365" s="119"/>
      <c r="D365" s="119"/>
      <c r="E365" s="119"/>
      <c r="F365" s="119"/>
      <c r="G365" s="119"/>
      <c r="H365" s="119"/>
      <c r="I365" s="119"/>
      <c r="J365" s="119"/>
      <c r="K365" s="119"/>
      <c r="L365" s="119"/>
    </row>
    <row r="366" spans="2:12">
      <c r="B366" s="118"/>
      <c r="C366" s="119"/>
      <c r="D366" s="119"/>
      <c r="E366" s="119"/>
      <c r="F366" s="119"/>
      <c r="G366" s="119"/>
      <c r="H366" s="119"/>
      <c r="I366" s="119"/>
      <c r="J366" s="119"/>
      <c r="K366" s="119"/>
      <c r="L366" s="119"/>
    </row>
    <row r="367" spans="2:12">
      <c r="B367" s="118"/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</row>
    <row r="368" spans="2:12">
      <c r="B368" s="118"/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</row>
    <row r="369" spans="2:12">
      <c r="B369" s="118"/>
      <c r="C369" s="119"/>
      <c r="D369" s="119"/>
      <c r="E369" s="119"/>
      <c r="F369" s="119"/>
      <c r="G369" s="119"/>
      <c r="H369" s="119"/>
      <c r="I369" s="119"/>
      <c r="J369" s="119"/>
      <c r="K369" s="119"/>
      <c r="L369" s="119"/>
    </row>
    <row r="370" spans="2:12">
      <c r="B370" s="118"/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</row>
    <row r="371" spans="2:12">
      <c r="B371" s="118"/>
      <c r="C371" s="119"/>
      <c r="D371" s="119"/>
      <c r="E371" s="119"/>
      <c r="F371" s="119"/>
      <c r="G371" s="119"/>
      <c r="H371" s="119"/>
      <c r="I371" s="119"/>
      <c r="J371" s="119"/>
      <c r="K371" s="119"/>
      <c r="L371" s="119"/>
    </row>
    <row r="372" spans="2:12">
      <c r="B372" s="118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</row>
    <row r="373" spans="2:12">
      <c r="B373" s="118"/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</row>
    <row r="374" spans="2:12">
      <c r="B374" s="118"/>
      <c r="C374" s="119"/>
      <c r="D374" s="119"/>
      <c r="E374" s="119"/>
      <c r="F374" s="119"/>
      <c r="G374" s="119"/>
      <c r="H374" s="119"/>
      <c r="I374" s="119"/>
      <c r="J374" s="119"/>
      <c r="K374" s="119"/>
      <c r="L374" s="119"/>
    </row>
    <row r="375" spans="2:12">
      <c r="B375" s="118"/>
      <c r="C375" s="119"/>
      <c r="D375" s="119"/>
      <c r="E375" s="119"/>
      <c r="F375" s="119"/>
      <c r="G375" s="119"/>
      <c r="H375" s="119"/>
      <c r="I375" s="119"/>
      <c r="J375" s="119"/>
      <c r="K375" s="119"/>
      <c r="L375" s="119"/>
    </row>
    <row r="376" spans="2:12">
      <c r="B376" s="118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</row>
    <row r="377" spans="2:12">
      <c r="B377" s="118"/>
      <c r="C377" s="119"/>
      <c r="D377" s="119"/>
      <c r="E377" s="119"/>
      <c r="F377" s="119"/>
      <c r="G377" s="119"/>
      <c r="H377" s="119"/>
      <c r="I377" s="119"/>
      <c r="J377" s="119"/>
      <c r="K377" s="119"/>
      <c r="L377" s="119"/>
    </row>
    <row r="378" spans="2:12">
      <c r="B378" s="118"/>
      <c r="C378" s="119"/>
      <c r="D378" s="119"/>
      <c r="E378" s="119"/>
      <c r="F378" s="119"/>
      <c r="G378" s="119"/>
      <c r="H378" s="119"/>
      <c r="I378" s="119"/>
      <c r="J378" s="119"/>
      <c r="K378" s="119"/>
      <c r="L378" s="119"/>
    </row>
    <row r="379" spans="2:12">
      <c r="B379" s="118"/>
      <c r="C379" s="119"/>
      <c r="D379" s="119"/>
      <c r="E379" s="119"/>
      <c r="F379" s="119"/>
      <c r="G379" s="119"/>
      <c r="H379" s="119"/>
      <c r="I379" s="119"/>
      <c r="J379" s="119"/>
      <c r="K379" s="119"/>
      <c r="L379" s="119"/>
    </row>
    <row r="380" spans="2:12">
      <c r="B380" s="118"/>
      <c r="C380" s="119"/>
      <c r="D380" s="119"/>
      <c r="E380" s="119"/>
      <c r="F380" s="119"/>
      <c r="G380" s="119"/>
      <c r="H380" s="119"/>
      <c r="I380" s="119"/>
      <c r="J380" s="119"/>
      <c r="K380" s="119"/>
      <c r="L380" s="119"/>
    </row>
    <row r="381" spans="2:12">
      <c r="B381" s="118"/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</row>
    <row r="382" spans="2:12">
      <c r="B382" s="118"/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</row>
    <row r="383" spans="2:12">
      <c r="B383" s="118"/>
      <c r="C383" s="119"/>
      <c r="D383" s="119"/>
      <c r="E383" s="119"/>
      <c r="F383" s="119"/>
      <c r="G383" s="119"/>
      <c r="H383" s="119"/>
      <c r="I383" s="119"/>
      <c r="J383" s="119"/>
      <c r="K383" s="119"/>
      <c r="L383" s="119"/>
    </row>
    <row r="384" spans="2:12">
      <c r="B384" s="118"/>
      <c r="C384" s="119"/>
      <c r="D384" s="119"/>
      <c r="E384" s="119"/>
      <c r="F384" s="119"/>
      <c r="G384" s="119"/>
      <c r="H384" s="119"/>
      <c r="I384" s="119"/>
      <c r="J384" s="119"/>
      <c r="K384" s="119"/>
      <c r="L384" s="119"/>
    </row>
    <row r="385" spans="2:12">
      <c r="B385" s="118"/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</row>
    <row r="386" spans="2:12">
      <c r="B386" s="118"/>
      <c r="C386" s="119"/>
      <c r="D386" s="119"/>
      <c r="E386" s="119"/>
      <c r="F386" s="119"/>
      <c r="G386" s="119"/>
      <c r="H386" s="119"/>
      <c r="I386" s="119"/>
      <c r="J386" s="119"/>
      <c r="K386" s="119"/>
      <c r="L386" s="119"/>
    </row>
    <row r="387" spans="2:12">
      <c r="B387" s="118"/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</row>
    <row r="388" spans="2:12">
      <c r="B388" s="118"/>
      <c r="C388" s="119"/>
      <c r="D388" s="119"/>
      <c r="E388" s="119"/>
      <c r="F388" s="119"/>
      <c r="G388" s="119"/>
      <c r="H388" s="119"/>
      <c r="I388" s="119"/>
      <c r="J388" s="119"/>
      <c r="K388" s="119"/>
      <c r="L388" s="119"/>
    </row>
    <row r="389" spans="2:12">
      <c r="B389" s="118"/>
      <c r="C389" s="119"/>
      <c r="D389" s="119"/>
      <c r="E389" s="119"/>
      <c r="F389" s="119"/>
      <c r="G389" s="119"/>
      <c r="H389" s="119"/>
      <c r="I389" s="119"/>
      <c r="J389" s="119"/>
      <c r="K389" s="119"/>
      <c r="L389" s="119"/>
    </row>
    <row r="390" spans="2:12">
      <c r="B390" s="118"/>
      <c r="C390" s="119"/>
      <c r="D390" s="119"/>
      <c r="E390" s="119"/>
      <c r="F390" s="119"/>
      <c r="G390" s="119"/>
      <c r="H390" s="119"/>
      <c r="I390" s="119"/>
      <c r="J390" s="119"/>
      <c r="K390" s="119"/>
      <c r="L390" s="119"/>
    </row>
    <row r="391" spans="2:12">
      <c r="B391" s="118"/>
      <c r="C391" s="119"/>
      <c r="D391" s="119"/>
      <c r="E391" s="119"/>
      <c r="F391" s="119"/>
      <c r="G391" s="119"/>
      <c r="H391" s="119"/>
      <c r="I391" s="119"/>
      <c r="J391" s="119"/>
      <c r="K391" s="119"/>
      <c r="L391" s="119"/>
    </row>
    <row r="392" spans="2:12">
      <c r="B392" s="118"/>
      <c r="C392" s="119"/>
      <c r="D392" s="119"/>
      <c r="E392" s="119"/>
      <c r="F392" s="119"/>
      <c r="G392" s="119"/>
      <c r="H392" s="119"/>
      <c r="I392" s="119"/>
      <c r="J392" s="119"/>
      <c r="K392" s="119"/>
      <c r="L392" s="119"/>
    </row>
    <row r="393" spans="2:12">
      <c r="B393" s="118"/>
      <c r="C393" s="119"/>
      <c r="D393" s="119"/>
      <c r="E393" s="119"/>
      <c r="F393" s="119"/>
      <c r="G393" s="119"/>
      <c r="H393" s="119"/>
      <c r="I393" s="119"/>
      <c r="J393" s="119"/>
      <c r="K393" s="119"/>
      <c r="L393" s="119"/>
    </row>
    <row r="394" spans="2:12">
      <c r="B394" s="118"/>
      <c r="C394" s="119"/>
      <c r="D394" s="119"/>
      <c r="E394" s="119"/>
      <c r="F394" s="119"/>
      <c r="G394" s="119"/>
      <c r="H394" s="119"/>
      <c r="I394" s="119"/>
      <c r="J394" s="119"/>
      <c r="K394" s="119"/>
      <c r="L394" s="119"/>
    </row>
    <row r="395" spans="2:12">
      <c r="B395" s="118"/>
      <c r="C395" s="119"/>
      <c r="D395" s="119"/>
      <c r="E395" s="119"/>
      <c r="F395" s="119"/>
      <c r="G395" s="119"/>
      <c r="H395" s="119"/>
      <c r="I395" s="119"/>
      <c r="J395" s="119"/>
      <c r="K395" s="119"/>
      <c r="L395" s="119"/>
    </row>
    <row r="396" spans="2:12">
      <c r="B396" s="118"/>
      <c r="C396" s="119"/>
      <c r="D396" s="119"/>
      <c r="E396" s="119"/>
      <c r="F396" s="119"/>
      <c r="G396" s="119"/>
      <c r="H396" s="119"/>
      <c r="I396" s="119"/>
      <c r="J396" s="119"/>
      <c r="K396" s="119"/>
      <c r="L396" s="119"/>
    </row>
    <row r="397" spans="2:12">
      <c r="B397" s="118"/>
      <c r="C397" s="119"/>
      <c r="D397" s="119"/>
      <c r="E397" s="119"/>
      <c r="F397" s="119"/>
      <c r="G397" s="119"/>
      <c r="H397" s="119"/>
      <c r="I397" s="119"/>
      <c r="J397" s="119"/>
      <c r="K397" s="119"/>
      <c r="L397" s="119"/>
    </row>
    <row r="398" spans="2:12">
      <c r="B398" s="118"/>
      <c r="C398" s="119"/>
      <c r="D398" s="119"/>
      <c r="E398" s="119"/>
      <c r="F398" s="119"/>
      <c r="G398" s="119"/>
      <c r="H398" s="119"/>
      <c r="I398" s="119"/>
      <c r="J398" s="119"/>
      <c r="K398" s="119"/>
      <c r="L398" s="119"/>
    </row>
    <row r="399" spans="2:12">
      <c r="B399" s="118"/>
      <c r="C399" s="119"/>
      <c r="D399" s="119"/>
      <c r="E399" s="119"/>
      <c r="F399" s="119"/>
      <c r="G399" s="119"/>
      <c r="H399" s="119"/>
      <c r="I399" s="119"/>
      <c r="J399" s="119"/>
      <c r="K399" s="119"/>
      <c r="L399" s="119"/>
    </row>
    <row r="400" spans="2:12">
      <c r="B400" s="118"/>
      <c r="C400" s="119"/>
      <c r="D400" s="119"/>
      <c r="E400" s="119"/>
      <c r="F400" s="119"/>
      <c r="G400" s="119"/>
      <c r="H400" s="119"/>
      <c r="I400" s="119"/>
      <c r="J400" s="119"/>
      <c r="K400" s="119"/>
      <c r="L400" s="119"/>
    </row>
    <row r="401" spans="2:12">
      <c r="B401" s="118"/>
      <c r="C401" s="119"/>
      <c r="D401" s="119"/>
      <c r="E401" s="119"/>
      <c r="F401" s="119"/>
      <c r="G401" s="119"/>
      <c r="H401" s="119"/>
      <c r="I401" s="119"/>
      <c r="J401" s="119"/>
      <c r="K401" s="119"/>
      <c r="L401" s="119"/>
    </row>
    <row r="402" spans="2:12">
      <c r="B402" s="118"/>
      <c r="C402" s="119"/>
      <c r="D402" s="119"/>
      <c r="E402" s="119"/>
      <c r="F402" s="119"/>
      <c r="G402" s="119"/>
      <c r="H402" s="119"/>
      <c r="I402" s="119"/>
      <c r="J402" s="119"/>
      <c r="K402" s="119"/>
      <c r="L402" s="119"/>
    </row>
    <row r="403" spans="2:12">
      <c r="B403" s="118"/>
      <c r="C403" s="119"/>
      <c r="D403" s="119"/>
      <c r="E403" s="119"/>
      <c r="F403" s="119"/>
      <c r="G403" s="119"/>
      <c r="H403" s="119"/>
      <c r="I403" s="119"/>
      <c r="J403" s="119"/>
      <c r="K403" s="119"/>
      <c r="L403" s="119"/>
    </row>
    <row r="404" spans="2:12">
      <c r="B404" s="118"/>
      <c r="C404" s="119"/>
      <c r="D404" s="119"/>
      <c r="E404" s="119"/>
      <c r="F404" s="119"/>
      <c r="G404" s="119"/>
      <c r="H404" s="119"/>
      <c r="I404" s="119"/>
      <c r="J404" s="119"/>
      <c r="K404" s="119"/>
      <c r="L404" s="119"/>
    </row>
    <row r="405" spans="2:12">
      <c r="B405" s="118"/>
      <c r="C405" s="119"/>
      <c r="D405" s="119"/>
      <c r="E405" s="119"/>
      <c r="F405" s="119"/>
      <c r="G405" s="119"/>
      <c r="H405" s="119"/>
      <c r="I405" s="119"/>
      <c r="J405" s="119"/>
      <c r="K405" s="119"/>
      <c r="L405" s="119"/>
    </row>
    <row r="406" spans="2:12">
      <c r="B406" s="118"/>
      <c r="C406" s="119"/>
      <c r="D406" s="119"/>
      <c r="E406" s="119"/>
      <c r="F406" s="119"/>
      <c r="G406" s="119"/>
      <c r="H406" s="119"/>
      <c r="I406" s="119"/>
      <c r="J406" s="119"/>
      <c r="K406" s="119"/>
      <c r="L406" s="119"/>
    </row>
    <row r="407" spans="2:12">
      <c r="B407" s="118"/>
      <c r="C407" s="119"/>
      <c r="D407" s="119"/>
      <c r="E407" s="119"/>
      <c r="F407" s="119"/>
      <c r="G407" s="119"/>
      <c r="H407" s="119"/>
      <c r="I407" s="119"/>
      <c r="J407" s="119"/>
      <c r="K407" s="119"/>
      <c r="L407" s="119"/>
    </row>
    <row r="408" spans="2:12">
      <c r="B408" s="118"/>
      <c r="C408" s="119"/>
      <c r="D408" s="119"/>
      <c r="E408" s="119"/>
      <c r="F408" s="119"/>
      <c r="G408" s="119"/>
      <c r="H408" s="119"/>
      <c r="I408" s="119"/>
      <c r="J408" s="119"/>
      <c r="K408" s="119"/>
      <c r="L408" s="119"/>
    </row>
    <row r="409" spans="2:12">
      <c r="B409" s="118"/>
      <c r="C409" s="119"/>
      <c r="D409" s="119"/>
      <c r="E409" s="119"/>
      <c r="F409" s="119"/>
      <c r="G409" s="119"/>
      <c r="H409" s="119"/>
      <c r="I409" s="119"/>
      <c r="J409" s="119"/>
      <c r="K409" s="119"/>
      <c r="L409" s="119"/>
    </row>
    <row r="410" spans="2:12">
      <c r="B410" s="118"/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</row>
    <row r="411" spans="2:12">
      <c r="B411" s="118"/>
      <c r="C411" s="119"/>
      <c r="D411" s="119"/>
      <c r="E411" s="119"/>
      <c r="F411" s="119"/>
      <c r="G411" s="119"/>
      <c r="H411" s="119"/>
      <c r="I411" s="119"/>
      <c r="J411" s="119"/>
      <c r="K411" s="119"/>
      <c r="L411" s="119"/>
    </row>
    <row r="412" spans="2:12">
      <c r="B412" s="118"/>
      <c r="C412" s="119"/>
      <c r="D412" s="119"/>
      <c r="E412" s="119"/>
      <c r="F412" s="119"/>
      <c r="G412" s="119"/>
      <c r="H412" s="119"/>
      <c r="I412" s="119"/>
      <c r="J412" s="119"/>
      <c r="K412" s="119"/>
      <c r="L412" s="119"/>
    </row>
    <row r="413" spans="2:12">
      <c r="B413" s="118"/>
      <c r="C413" s="119"/>
      <c r="D413" s="119"/>
      <c r="E413" s="119"/>
      <c r="F413" s="119"/>
      <c r="G413" s="119"/>
      <c r="H413" s="119"/>
      <c r="I413" s="119"/>
      <c r="J413" s="119"/>
      <c r="K413" s="119"/>
      <c r="L413" s="119"/>
    </row>
    <row r="414" spans="2:12">
      <c r="B414" s="118"/>
      <c r="C414" s="119"/>
      <c r="D414" s="119"/>
      <c r="E414" s="119"/>
      <c r="F414" s="119"/>
      <c r="G414" s="119"/>
      <c r="H414" s="119"/>
      <c r="I414" s="119"/>
      <c r="J414" s="119"/>
      <c r="K414" s="119"/>
      <c r="L414" s="119"/>
    </row>
    <row r="415" spans="2:12">
      <c r="B415" s="118"/>
      <c r="C415" s="119"/>
      <c r="D415" s="119"/>
      <c r="E415" s="119"/>
      <c r="F415" s="119"/>
      <c r="G415" s="119"/>
      <c r="H415" s="119"/>
      <c r="I415" s="119"/>
      <c r="J415" s="119"/>
      <c r="K415" s="119"/>
      <c r="L415" s="119"/>
    </row>
    <row r="416" spans="2:12">
      <c r="B416" s="118"/>
      <c r="C416" s="119"/>
      <c r="D416" s="119"/>
      <c r="E416" s="119"/>
      <c r="F416" s="119"/>
      <c r="G416" s="119"/>
      <c r="H416" s="119"/>
      <c r="I416" s="119"/>
      <c r="J416" s="119"/>
      <c r="K416" s="119"/>
      <c r="L416" s="119"/>
    </row>
    <row r="417" spans="2:12">
      <c r="B417" s="118"/>
      <c r="C417" s="119"/>
      <c r="D417" s="119"/>
      <c r="E417" s="119"/>
      <c r="F417" s="119"/>
      <c r="G417" s="119"/>
      <c r="H417" s="119"/>
      <c r="I417" s="119"/>
      <c r="J417" s="119"/>
      <c r="K417" s="119"/>
      <c r="L417" s="119"/>
    </row>
    <row r="418" spans="2:12">
      <c r="B418" s="118"/>
      <c r="C418" s="119"/>
      <c r="D418" s="119"/>
      <c r="E418" s="119"/>
      <c r="F418" s="119"/>
      <c r="G418" s="119"/>
      <c r="H418" s="119"/>
      <c r="I418" s="119"/>
      <c r="J418" s="119"/>
      <c r="K418" s="119"/>
      <c r="L418" s="119"/>
    </row>
    <row r="419" spans="2:12">
      <c r="B419" s="118"/>
      <c r="C419" s="119"/>
      <c r="D419" s="119"/>
      <c r="E419" s="119"/>
      <c r="F419" s="119"/>
      <c r="G419" s="119"/>
      <c r="H419" s="119"/>
      <c r="I419" s="119"/>
      <c r="J419" s="119"/>
      <c r="K419" s="119"/>
      <c r="L419" s="119"/>
    </row>
    <row r="420" spans="2:12">
      <c r="B420" s="118"/>
      <c r="C420" s="119"/>
      <c r="D420" s="119"/>
      <c r="E420" s="119"/>
      <c r="F420" s="119"/>
      <c r="G420" s="119"/>
      <c r="H420" s="119"/>
      <c r="I420" s="119"/>
      <c r="J420" s="119"/>
      <c r="K420" s="119"/>
      <c r="L420" s="119"/>
    </row>
    <row r="421" spans="2:12">
      <c r="B421" s="118"/>
      <c r="C421" s="119"/>
      <c r="D421" s="119"/>
      <c r="E421" s="119"/>
      <c r="F421" s="119"/>
      <c r="G421" s="119"/>
      <c r="H421" s="119"/>
      <c r="I421" s="119"/>
      <c r="J421" s="119"/>
      <c r="K421" s="119"/>
      <c r="L421" s="119"/>
    </row>
    <row r="422" spans="2:12">
      <c r="B422" s="118"/>
      <c r="C422" s="119"/>
      <c r="D422" s="119"/>
      <c r="E422" s="119"/>
      <c r="F422" s="119"/>
      <c r="G422" s="119"/>
      <c r="H422" s="119"/>
      <c r="I422" s="119"/>
      <c r="J422" s="119"/>
      <c r="K422" s="119"/>
      <c r="L422" s="119"/>
    </row>
    <row r="423" spans="2:12">
      <c r="B423" s="118"/>
      <c r="C423" s="119"/>
      <c r="D423" s="119"/>
      <c r="E423" s="119"/>
      <c r="F423" s="119"/>
      <c r="G423" s="119"/>
      <c r="H423" s="119"/>
      <c r="I423" s="119"/>
      <c r="J423" s="119"/>
      <c r="K423" s="119"/>
      <c r="L423" s="119"/>
    </row>
    <row r="424" spans="2:12">
      <c r="B424" s="118"/>
      <c r="C424" s="119"/>
      <c r="D424" s="119"/>
      <c r="E424" s="119"/>
      <c r="F424" s="119"/>
      <c r="G424" s="119"/>
      <c r="H424" s="119"/>
      <c r="I424" s="119"/>
      <c r="J424" s="119"/>
      <c r="K424" s="119"/>
      <c r="L424" s="119"/>
    </row>
    <row r="425" spans="2:12">
      <c r="B425" s="118"/>
      <c r="C425" s="119"/>
      <c r="D425" s="119"/>
      <c r="E425" s="119"/>
      <c r="F425" s="119"/>
      <c r="G425" s="119"/>
      <c r="H425" s="119"/>
      <c r="I425" s="119"/>
      <c r="J425" s="119"/>
      <c r="K425" s="119"/>
      <c r="L425" s="119"/>
    </row>
    <row r="426" spans="2:12">
      <c r="B426" s="118"/>
      <c r="C426" s="119"/>
      <c r="D426" s="119"/>
      <c r="E426" s="119"/>
      <c r="F426" s="119"/>
      <c r="G426" s="119"/>
      <c r="H426" s="119"/>
      <c r="I426" s="119"/>
      <c r="J426" s="119"/>
      <c r="K426" s="119"/>
      <c r="L426" s="119"/>
    </row>
    <row r="427" spans="2:12">
      <c r="B427" s="118"/>
      <c r="C427" s="119"/>
      <c r="D427" s="119"/>
      <c r="E427" s="119"/>
      <c r="F427" s="119"/>
      <c r="G427" s="119"/>
      <c r="H427" s="119"/>
      <c r="I427" s="119"/>
      <c r="J427" s="119"/>
      <c r="K427" s="119"/>
      <c r="L427" s="119"/>
    </row>
    <row r="428" spans="2:12">
      <c r="B428" s="118"/>
      <c r="C428" s="119"/>
      <c r="D428" s="119"/>
      <c r="E428" s="119"/>
      <c r="F428" s="119"/>
      <c r="G428" s="119"/>
      <c r="H428" s="119"/>
      <c r="I428" s="119"/>
      <c r="J428" s="119"/>
      <c r="K428" s="119"/>
      <c r="L428" s="119"/>
    </row>
    <row r="429" spans="2:12">
      <c r="B429" s="118"/>
      <c r="C429" s="119"/>
      <c r="D429" s="119"/>
      <c r="E429" s="119"/>
      <c r="F429" s="119"/>
      <c r="G429" s="119"/>
      <c r="H429" s="119"/>
      <c r="I429" s="119"/>
      <c r="J429" s="119"/>
      <c r="K429" s="119"/>
      <c r="L429" s="119"/>
    </row>
    <row r="430" spans="2:12">
      <c r="B430" s="118"/>
      <c r="C430" s="119"/>
      <c r="D430" s="119"/>
      <c r="E430" s="119"/>
      <c r="F430" s="119"/>
      <c r="G430" s="119"/>
      <c r="H430" s="119"/>
      <c r="I430" s="119"/>
      <c r="J430" s="119"/>
      <c r="K430" s="119"/>
      <c r="L430" s="119"/>
    </row>
    <row r="431" spans="2:12">
      <c r="B431" s="118"/>
      <c r="C431" s="119"/>
      <c r="D431" s="119"/>
      <c r="E431" s="119"/>
      <c r="F431" s="119"/>
      <c r="G431" s="119"/>
      <c r="H431" s="119"/>
      <c r="I431" s="119"/>
      <c r="J431" s="119"/>
      <c r="K431" s="119"/>
      <c r="L431" s="119"/>
    </row>
    <row r="432" spans="2:12">
      <c r="B432" s="118"/>
      <c r="C432" s="119"/>
      <c r="D432" s="119"/>
      <c r="E432" s="119"/>
      <c r="F432" s="119"/>
      <c r="G432" s="119"/>
      <c r="H432" s="119"/>
      <c r="I432" s="119"/>
      <c r="J432" s="119"/>
      <c r="K432" s="119"/>
      <c r="L432" s="119"/>
    </row>
    <row r="433" spans="2:12">
      <c r="B433" s="118"/>
      <c r="C433" s="119"/>
      <c r="D433" s="119"/>
      <c r="E433" s="119"/>
      <c r="F433" s="119"/>
      <c r="G433" s="119"/>
      <c r="H433" s="119"/>
      <c r="I433" s="119"/>
      <c r="J433" s="119"/>
      <c r="K433" s="119"/>
      <c r="L433" s="119"/>
    </row>
    <row r="434" spans="2:12">
      <c r="B434" s="118"/>
      <c r="C434" s="119"/>
      <c r="D434" s="119"/>
      <c r="E434" s="119"/>
      <c r="F434" s="119"/>
      <c r="G434" s="119"/>
      <c r="H434" s="119"/>
      <c r="I434" s="119"/>
      <c r="J434" s="119"/>
      <c r="K434" s="119"/>
      <c r="L434" s="119"/>
    </row>
    <row r="435" spans="2:12">
      <c r="B435" s="118"/>
      <c r="C435" s="119"/>
      <c r="D435" s="119"/>
      <c r="E435" s="119"/>
      <c r="F435" s="119"/>
      <c r="G435" s="119"/>
      <c r="H435" s="119"/>
      <c r="I435" s="119"/>
      <c r="J435" s="119"/>
      <c r="K435" s="119"/>
      <c r="L435" s="119"/>
    </row>
    <row r="436" spans="2:12">
      <c r="B436" s="118"/>
      <c r="C436" s="119"/>
      <c r="D436" s="119"/>
      <c r="E436" s="119"/>
      <c r="F436" s="119"/>
      <c r="G436" s="119"/>
      <c r="H436" s="119"/>
      <c r="I436" s="119"/>
      <c r="J436" s="119"/>
      <c r="K436" s="119"/>
      <c r="L436" s="119"/>
    </row>
    <row r="437" spans="2:12">
      <c r="B437" s="118"/>
      <c r="C437" s="119"/>
      <c r="D437" s="119"/>
      <c r="E437" s="119"/>
      <c r="F437" s="119"/>
      <c r="G437" s="119"/>
      <c r="H437" s="119"/>
      <c r="I437" s="119"/>
      <c r="J437" s="119"/>
      <c r="K437" s="119"/>
      <c r="L437" s="119"/>
    </row>
    <row r="438" spans="2:12">
      <c r="B438" s="118"/>
      <c r="C438" s="119"/>
      <c r="D438" s="119"/>
      <c r="E438" s="119"/>
      <c r="F438" s="119"/>
      <c r="G438" s="119"/>
      <c r="H438" s="119"/>
      <c r="I438" s="119"/>
      <c r="J438" s="119"/>
      <c r="K438" s="119"/>
      <c r="L438" s="119"/>
    </row>
    <row r="439" spans="2:12">
      <c r="B439" s="118"/>
      <c r="C439" s="119"/>
      <c r="D439" s="119"/>
      <c r="E439" s="119"/>
      <c r="F439" s="119"/>
      <c r="G439" s="119"/>
      <c r="H439" s="119"/>
      <c r="I439" s="119"/>
      <c r="J439" s="119"/>
      <c r="K439" s="119"/>
      <c r="L439" s="119"/>
    </row>
    <row r="440" spans="2:12">
      <c r="B440" s="118"/>
      <c r="C440" s="119"/>
      <c r="D440" s="119"/>
      <c r="E440" s="119"/>
      <c r="F440" s="119"/>
      <c r="G440" s="119"/>
      <c r="H440" s="119"/>
      <c r="I440" s="119"/>
      <c r="J440" s="119"/>
      <c r="K440" s="119"/>
      <c r="L440" s="119"/>
    </row>
    <row r="441" spans="2:12">
      <c r="B441" s="118"/>
      <c r="C441" s="119"/>
      <c r="D441" s="119"/>
      <c r="E441" s="119"/>
      <c r="F441" s="119"/>
      <c r="G441" s="119"/>
      <c r="H441" s="119"/>
      <c r="I441" s="119"/>
      <c r="J441" s="119"/>
      <c r="K441" s="119"/>
      <c r="L441" s="119"/>
    </row>
    <row r="442" spans="2:12">
      <c r="B442" s="118"/>
      <c r="C442" s="119"/>
      <c r="D442" s="119"/>
      <c r="E442" s="119"/>
      <c r="F442" s="119"/>
      <c r="G442" s="119"/>
      <c r="H442" s="119"/>
      <c r="I442" s="119"/>
      <c r="J442" s="119"/>
      <c r="K442" s="119"/>
      <c r="L442" s="119"/>
    </row>
    <row r="443" spans="2:12">
      <c r="B443" s="118"/>
      <c r="C443" s="119"/>
      <c r="D443" s="119"/>
      <c r="E443" s="119"/>
      <c r="F443" s="119"/>
      <c r="G443" s="119"/>
      <c r="H443" s="119"/>
      <c r="I443" s="119"/>
      <c r="J443" s="119"/>
      <c r="K443" s="119"/>
      <c r="L443" s="119"/>
    </row>
    <row r="444" spans="2:12">
      <c r="B444" s="118"/>
      <c r="C444" s="119"/>
      <c r="D444" s="119"/>
      <c r="E444" s="119"/>
      <c r="F444" s="119"/>
      <c r="G444" s="119"/>
      <c r="H444" s="119"/>
      <c r="I444" s="119"/>
      <c r="J444" s="119"/>
      <c r="K444" s="119"/>
      <c r="L444" s="119"/>
    </row>
    <row r="445" spans="2:12">
      <c r="B445" s="118"/>
      <c r="C445" s="119"/>
      <c r="D445" s="119"/>
      <c r="E445" s="119"/>
      <c r="F445" s="119"/>
      <c r="G445" s="119"/>
      <c r="H445" s="119"/>
      <c r="I445" s="119"/>
      <c r="J445" s="119"/>
      <c r="K445" s="119"/>
      <c r="L445" s="119"/>
    </row>
    <row r="446" spans="2:12">
      <c r="B446" s="118"/>
      <c r="C446" s="119"/>
      <c r="D446" s="119"/>
      <c r="E446" s="119"/>
      <c r="F446" s="119"/>
      <c r="G446" s="119"/>
      <c r="H446" s="119"/>
      <c r="I446" s="119"/>
      <c r="J446" s="119"/>
      <c r="K446" s="119"/>
      <c r="L446" s="119"/>
    </row>
    <row r="447" spans="2:12">
      <c r="B447" s="118"/>
      <c r="C447" s="119"/>
      <c r="D447" s="119"/>
      <c r="E447" s="119"/>
      <c r="F447" s="119"/>
      <c r="G447" s="119"/>
      <c r="H447" s="119"/>
      <c r="I447" s="119"/>
      <c r="J447" s="119"/>
      <c r="K447" s="119"/>
      <c r="L447" s="119"/>
    </row>
    <row r="448" spans="2:12">
      <c r="B448" s="118"/>
      <c r="C448" s="119"/>
      <c r="D448" s="119"/>
      <c r="E448" s="119"/>
      <c r="F448" s="119"/>
      <c r="G448" s="119"/>
      <c r="H448" s="119"/>
      <c r="I448" s="119"/>
      <c r="J448" s="119"/>
      <c r="K448" s="119"/>
      <c r="L448" s="119"/>
    </row>
    <row r="449" spans="2:12">
      <c r="B449" s="118"/>
      <c r="C449" s="119"/>
      <c r="D449" s="119"/>
      <c r="E449" s="119"/>
      <c r="F449" s="119"/>
      <c r="G449" s="119"/>
      <c r="H449" s="119"/>
      <c r="I449" s="119"/>
      <c r="J449" s="119"/>
      <c r="K449" s="119"/>
      <c r="L449" s="119"/>
    </row>
    <row r="450" spans="2:12">
      <c r="B450" s="118"/>
      <c r="C450" s="119"/>
      <c r="D450" s="119"/>
      <c r="E450" s="119"/>
      <c r="F450" s="119"/>
      <c r="G450" s="119"/>
      <c r="H450" s="119"/>
      <c r="I450" s="119"/>
      <c r="J450" s="119"/>
      <c r="K450" s="119"/>
      <c r="L450" s="119"/>
    </row>
    <row r="451" spans="2:12">
      <c r="B451" s="118"/>
      <c r="C451" s="119"/>
      <c r="D451" s="119"/>
      <c r="E451" s="119"/>
      <c r="F451" s="119"/>
      <c r="G451" s="119"/>
      <c r="H451" s="119"/>
      <c r="I451" s="119"/>
      <c r="J451" s="119"/>
      <c r="K451" s="119"/>
      <c r="L451" s="119"/>
    </row>
    <row r="452" spans="2:12">
      <c r="B452" s="118"/>
      <c r="C452" s="119"/>
      <c r="D452" s="119"/>
      <c r="E452" s="119"/>
      <c r="F452" s="119"/>
      <c r="G452" s="119"/>
      <c r="H452" s="119"/>
      <c r="I452" s="119"/>
      <c r="J452" s="119"/>
      <c r="K452" s="119"/>
      <c r="L452" s="119"/>
    </row>
    <row r="453" spans="2:12">
      <c r="B453" s="118"/>
      <c r="C453" s="119"/>
      <c r="D453" s="119"/>
      <c r="E453" s="119"/>
      <c r="F453" s="119"/>
      <c r="G453" s="119"/>
      <c r="H453" s="119"/>
      <c r="I453" s="119"/>
      <c r="J453" s="119"/>
      <c r="K453" s="119"/>
      <c r="L453" s="119"/>
    </row>
    <row r="454" spans="2:12">
      <c r="B454" s="118"/>
      <c r="C454" s="119"/>
      <c r="D454" s="119"/>
      <c r="E454" s="119"/>
      <c r="F454" s="119"/>
      <c r="G454" s="119"/>
      <c r="H454" s="119"/>
      <c r="I454" s="119"/>
      <c r="J454" s="119"/>
      <c r="K454" s="119"/>
      <c r="L454" s="119"/>
    </row>
    <row r="455" spans="2:12">
      <c r="B455" s="118"/>
      <c r="C455" s="119"/>
      <c r="D455" s="119"/>
      <c r="E455" s="119"/>
      <c r="F455" s="119"/>
      <c r="G455" s="119"/>
      <c r="H455" s="119"/>
      <c r="I455" s="119"/>
      <c r="J455" s="119"/>
      <c r="K455" s="119"/>
      <c r="L455" s="119"/>
    </row>
    <row r="456" spans="2:12">
      <c r="B456" s="118"/>
      <c r="C456" s="119"/>
      <c r="D456" s="119"/>
      <c r="E456" s="119"/>
      <c r="F456" s="119"/>
      <c r="G456" s="119"/>
      <c r="H456" s="119"/>
      <c r="I456" s="119"/>
      <c r="J456" s="119"/>
      <c r="K456" s="119"/>
      <c r="L456" s="119"/>
    </row>
    <row r="457" spans="2:12">
      <c r="B457" s="118"/>
      <c r="C457" s="119"/>
      <c r="D457" s="119"/>
      <c r="E457" s="119"/>
      <c r="F457" s="119"/>
      <c r="G457" s="119"/>
      <c r="H457" s="119"/>
      <c r="I457" s="119"/>
      <c r="J457" s="119"/>
      <c r="K457" s="119"/>
      <c r="L457" s="119"/>
    </row>
    <row r="458" spans="2:12">
      <c r="B458" s="118"/>
      <c r="C458" s="119"/>
      <c r="D458" s="119"/>
      <c r="E458" s="119"/>
      <c r="F458" s="119"/>
      <c r="G458" s="119"/>
      <c r="H458" s="119"/>
      <c r="I458" s="119"/>
      <c r="J458" s="119"/>
      <c r="K458" s="119"/>
      <c r="L458" s="119"/>
    </row>
    <row r="459" spans="2:12">
      <c r="B459" s="118"/>
      <c r="C459" s="119"/>
      <c r="D459" s="119"/>
      <c r="E459" s="119"/>
      <c r="F459" s="119"/>
      <c r="G459" s="119"/>
      <c r="H459" s="119"/>
      <c r="I459" s="119"/>
      <c r="J459" s="119"/>
      <c r="K459" s="119"/>
      <c r="L459" s="119"/>
    </row>
    <row r="460" spans="2:12">
      <c r="B460" s="118"/>
      <c r="C460" s="119"/>
      <c r="D460" s="119"/>
      <c r="E460" s="119"/>
      <c r="F460" s="119"/>
      <c r="G460" s="119"/>
      <c r="H460" s="119"/>
      <c r="I460" s="119"/>
      <c r="J460" s="119"/>
      <c r="K460" s="119"/>
      <c r="L460" s="119"/>
    </row>
    <row r="461" spans="2:12">
      <c r="B461" s="118"/>
      <c r="C461" s="119"/>
      <c r="D461" s="119"/>
      <c r="E461" s="119"/>
      <c r="F461" s="119"/>
      <c r="G461" s="119"/>
      <c r="H461" s="119"/>
      <c r="I461" s="119"/>
      <c r="J461" s="119"/>
      <c r="K461" s="119"/>
      <c r="L461" s="119"/>
    </row>
    <row r="462" spans="2:12">
      <c r="B462" s="118"/>
      <c r="C462" s="119"/>
      <c r="D462" s="119"/>
      <c r="E462" s="119"/>
      <c r="F462" s="119"/>
      <c r="G462" s="119"/>
      <c r="H462" s="119"/>
      <c r="I462" s="119"/>
      <c r="J462" s="119"/>
      <c r="K462" s="119"/>
      <c r="L462" s="119"/>
    </row>
    <row r="463" spans="2:12">
      <c r="B463" s="118"/>
      <c r="C463" s="119"/>
      <c r="D463" s="119"/>
      <c r="E463" s="119"/>
      <c r="F463" s="119"/>
      <c r="G463" s="119"/>
      <c r="H463" s="119"/>
      <c r="I463" s="119"/>
      <c r="J463" s="119"/>
      <c r="K463" s="119"/>
      <c r="L463" s="119"/>
    </row>
    <row r="464" spans="2:12">
      <c r="B464" s="118"/>
      <c r="C464" s="119"/>
      <c r="D464" s="119"/>
      <c r="E464" s="119"/>
      <c r="F464" s="119"/>
      <c r="G464" s="119"/>
      <c r="H464" s="119"/>
      <c r="I464" s="119"/>
      <c r="J464" s="119"/>
      <c r="K464" s="119"/>
      <c r="L464" s="119"/>
    </row>
    <row r="465" spans="2:12">
      <c r="B465" s="118"/>
      <c r="C465" s="119"/>
      <c r="D465" s="119"/>
      <c r="E465" s="119"/>
      <c r="F465" s="119"/>
      <c r="G465" s="119"/>
      <c r="H465" s="119"/>
      <c r="I465" s="119"/>
      <c r="J465" s="119"/>
      <c r="K465" s="119"/>
      <c r="L465" s="119"/>
    </row>
    <row r="466" spans="2:12">
      <c r="B466" s="118"/>
      <c r="C466" s="119"/>
      <c r="D466" s="119"/>
      <c r="E466" s="119"/>
      <c r="F466" s="119"/>
      <c r="G466" s="119"/>
      <c r="H466" s="119"/>
      <c r="I466" s="119"/>
      <c r="J466" s="119"/>
      <c r="K466" s="119"/>
      <c r="L466" s="119"/>
    </row>
    <row r="467" spans="2:12">
      <c r="B467" s="118"/>
      <c r="C467" s="119"/>
      <c r="D467" s="119"/>
      <c r="E467" s="119"/>
      <c r="F467" s="119"/>
      <c r="G467" s="119"/>
      <c r="H467" s="119"/>
      <c r="I467" s="119"/>
      <c r="J467" s="119"/>
      <c r="K467" s="119"/>
      <c r="L467" s="119"/>
    </row>
    <row r="468" spans="2:12">
      <c r="B468" s="118"/>
      <c r="C468" s="119"/>
      <c r="D468" s="119"/>
      <c r="E468" s="119"/>
      <c r="F468" s="119"/>
      <c r="G468" s="119"/>
      <c r="H468" s="119"/>
      <c r="I468" s="119"/>
      <c r="J468" s="119"/>
      <c r="K468" s="119"/>
      <c r="L468" s="119"/>
    </row>
    <row r="469" spans="2:12">
      <c r="B469" s="118"/>
      <c r="C469" s="119"/>
      <c r="D469" s="119"/>
      <c r="E469" s="119"/>
      <c r="F469" s="119"/>
      <c r="G469" s="119"/>
      <c r="H469" s="119"/>
      <c r="I469" s="119"/>
      <c r="J469" s="119"/>
      <c r="K469" s="119"/>
      <c r="L469" s="119"/>
    </row>
    <row r="470" spans="2:12">
      <c r="B470" s="118"/>
      <c r="C470" s="119"/>
      <c r="D470" s="119"/>
      <c r="E470" s="119"/>
      <c r="F470" s="119"/>
      <c r="G470" s="119"/>
      <c r="H470" s="119"/>
      <c r="I470" s="119"/>
      <c r="J470" s="119"/>
      <c r="K470" s="119"/>
      <c r="L470" s="119"/>
    </row>
    <row r="471" spans="2:12">
      <c r="B471" s="118"/>
      <c r="C471" s="119"/>
      <c r="D471" s="119"/>
      <c r="E471" s="119"/>
      <c r="F471" s="119"/>
      <c r="G471" s="119"/>
      <c r="H471" s="119"/>
      <c r="I471" s="119"/>
      <c r="J471" s="119"/>
      <c r="K471" s="119"/>
      <c r="L471" s="119"/>
    </row>
    <row r="472" spans="2:12">
      <c r="B472" s="118"/>
      <c r="C472" s="119"/>
      <c r="D472" s="119"/>
      <c r="E472" s="119"/>
      <c r="F472" s="119"/>
      <c r="G472" s="119"/>
      <c r="H472" s="119"/>
      <c r="I472" s="119"/>
      <c r="J472" s="119"/>
      <c r="K472" s="119"/>
      <c r="L472" s="119"/>
    </row>
    <row r="473" spans="2:12">
      <c r="B473" s="118"/>
      <c r="C473" s="119"/>
      <c r="D473" s="119"/>
      <c r="E473" s="119"/>
      <c r="F473" s="119"/>
      <c r="G473" s="119"/>
      <c r="H473" s="119"/>
      <c r="I473" s="119"/>
      <c r="J473" s="119"/>
      <c r="K473" s="119"/>
      <c r="L473" s="119"/>
    </row>
    <row r="474" spans="2:12">
      <c r="B474" s="118"/>
      <c r="C474" s="119"/>
      <c r="D474" s="119"/>
      <c r="E474" s="119"/>
      <c r="F474" s="119"/>
      <c r="G474" s="119"/>
      <c r="H474" s="119"/>
      <c r="I474" s="119"/>
      <c r="J474" s="119"/>
      <c r="K474" s="119"/>
      <c r="L474" s="119"/>
    </row>
    <row r="475" spans="2:12">
      <c r="B475" s="118"/>
      <c r="C475" s="119"/>
      <c r="D475" s="119"/>
      <c r="E475" s="119"/>
      <c r="F475" s="119"/>
      <c r="G475" s="119"/>
      <c r="H475" s="119"/>
      <c r="I475" s="119"/>
      <c r="J475" s="119"/>
      <c r="K475" s="119"/>
      <c r="L475" s="119"/>
    </row>
    <row r="476" spans="2:12">
      <c r="B476" s="118"/>
      <c r="C476" s="119"/>
      <c r="D476" s="119"/>
      <c r="E476" s="119"/>
      <c r="F476" s="119"/>
      <c r="G476" s="119"/>
      <c r="H476" s="119"/>
      <c r="I476" s="119"/>
      <c r="J476" s="119"/>
      <c r="K476" s="119"/>
      <c r="L476" s="119"/>
    </row>
    <row r="477" spans="2:12">
      <c r="B477" s="118"/>
      <c r="C477" s="119"/>
      <c r="D477" s="119"/>
      <c r="E477" s="119"/>
      <c r="F477" s="119"/>
      <c r="G477" s="119"/>
      <c r="H477" s="119"/>
      <c r="I477" s="119"/>
      <c r="J477" s="119"/>
      <c r="K477" s="119"/>
      <c r="L477" s="119"/>
    </row>
    <row r="478" spans="2:12">
      <c r="B478" s="118"/>
      <c r="C478" s="119"/>
      <c r="D478" s="119"/>
      <c r="E478" s="119"/>
      <c r="F478" s="119"/>
      <c r="G478" s="119"/>
      <c r="H478" s="119"/>
      <c r="I478" s="119"/>
      <c r="J478" s="119"/>
      <c r="K478" s="119"/>
      <c r="L478" s="119"/>
    </row>
    <row r="479" spans="2:12">
      <c r="B479" s="118"/>
      <c r="C479" s="119"/>
      <c r="D479" s="119"/>
      <c r="E479" s="119"/>
      <c r="F479" s="119"/>
      <c r="G479" s="119"/>
      <c r="H479" s="119"/>
      <c r="I479" s="119"/>
      <c r="J479" s="119"/>
      <c r="K479" s="119"/>
      <c r="L479" s="119"/>
    </row>
    <row r="480" spans="2:12">
      <c r="B480" s="118"/>
      <c r="C480" s="119"/>
      <c r="D480" s="119"/>
      <c r="E480" s="119"/>
      <c r="F480" s="119"/>
      <c r="G480" s="119"/>
      <c r="H480" s="119"/>
      <c r="I480" s="119"/>
      <c r="J480" s="119"/>
      <c r="K480" s="119"/>
      <c r="L480" s="119"/>
    </row>
    <row r="481" spans="2:12">
      <c r="B481" s="118"/>
      <c r="C481" s="119"/>
      <c r="D481" s="119"/>
      <c r="E481" s="119"/>
      <c r="F481" s="119"/>
      <c r="G481" s="119"/>
      <c r="H481" s="119"/>
      <c r="I481" s="119"/>
      <c r="J481" s="119"/>
      <c r="K481" s="119"/>
      <c r="L481" s="119"/>
    </row>
    <row r="482" spans="2:12">
      <c r="B482" s="118"/>
      <c r="C482" s="119"/>
      <c r="D482" s="119"/>
      <c r="E482" s="119"/>
      <c r="F482" s="119"/>
      <c r="G482" s="119"/>
      <c r="H482" s="119"/>
      <c r="I482" s="119"/>
      <c r="J482" s="119"/>
      <c r="K482" s="119"/>
      <c r="L482" s="119"/>
    </row>
    <row r="483" spans="2:12">
      <c r="B483" s="118"/>
      <c r="C483" s="119"/>
      <c r="D483" s="119"/>
      <c r="E483" s="119"/>
      <c r="F483" s="119"/>
      <c r="G483" s="119"/>
      <c r="H483" s="119"/>
      <c r="I483" s="119"/>
      <c r="J483" s="119"/>
      <c r="K483" s="119"/>
      <c r="L483" s="119"/>
    </row>
    <row r="484" spans="2:12">
      <c r="B484" s="118"/>
      <c r="C484" s="119"/>
      <c r="D484" s="119"/>
      <c r="E484" s="119"/>
      <c r="F484" s="119"/>
      <c r="G484" s="119"/>
      <c r="H484" s="119"/>
      <c r="I484" s="119"/>
      <c r="J484" s="119"/>
      <c r="K484" s="119"/>
      <c r="L484" s="119"/>
    </row>
    <row r="485" spans="2:12">
      <c r="B485" s="118"/>
      <c r="C485" s="119"/>
      <c r="D485" s="119"/>
      <c r="E485" s="119"/>
      <c r="F485" s="119"/>
      <c r="G485" s="119"/>
      <c r="H485" s="119"/>
      <c r="I485" s="119"/>
      <c r="J485" s="119"/>
      <c r="K485" s="119"/>
      <c r="L485" s="119"/>
    </row>
    <row r="486" spans="2:12">
      <c r="B486" s="118"/>
      <c r="C486" s="119"/>
      <c r="D486" s="119"/>
      <c r="E486" s="119"/>
      <c r="F486" s="119"/>
      <c r="G486" s="119"/>
      <c r="H486" s="119"/>
      <c r="I486" s="119"/>
      <c r="J486" s="119"/>
      <c r="K486" s="119"/>
      <c r="L486" s="119"/>
    </row>
    <row r="487" spans="2:12">
      <c r="B487" s="118"/>
      <c r="C487" s="119"/>
      <c r="D487" s="119"/>
      <c r="E487" s="119"/>
      <c r="F487" s="119"/>
      <c r="G487" s="119"/>
      <c r="H487" s="119"/>
      <c r="I487" s="119"/>
      <c r="J487" s="119"/>
      <c r="K487" s="119"/>
      <c r="L487" s="119"/>
    </row>
    <row r="488" spans="2:12">
      <c r="B488" s="118"/>
      <c r="C488" s="119"/>
      <c r="D488" s="119"/>
      <c r="E488" s="119"/>
      <c r="F488" s="119"/>
      <c r="G488" s="119"/>
      <c r="H488" s="119"/>
      <c r="I488" s="119"/>
      <c r="J488" s="119"/>
      <c r="K488" s="119"/>
      <c r="L488" s="119"/>
    </row>
    <row r="489" spans="2:12">
      <c r="B489" s="118"/>
      <c r="C489" s="119"/>
      <c r="D489" s="119"/>
      <c r="E489" s="119"/>
      <c r="F489" s="119"/>
      <c r="G489" s="119"/>
      <c r="H489" s="119"/>
      <c r="I489" s="119"/>
      <c r="J489" s="119"/>
      <c r="K489" s="119"/>
      <c r="L489" s="119"/>
    </row>
    <row r="490" spans="2:12">
      <c r="B490" s="118"/>
      <c r="C490" s="119"/>
      <c r="D490" s="119"/>
      <c r="E490" s="119"/>
      <c r="F490" s="119"/>
      <c r="G490" s="119"/>
      <c r="H490" s="119"/>
      <c r="I490" s="119"/>
      <c r="J490" s="119"/>
      <c r="K490" s="119"/>
      <c r="L490" s="119"/>
    </row>
    <row r="491" spans="2:12">
      <c r="B491" s="118"/>
      <c r="C491" s="119"/>
      <c r="D491" s="119"/>
      <c r="E491" s="119"/>
      <c r="F491" s="119"/>
      <c r="G491" s="119"/>
      <c r="H491" s="119"/>
      <c r="I491" s="119"/>
      <c r="J491" s="119"/>
      <c r="K491" s="119"/>
      <c r="L491" s="119"/>
    </row>
    <row r="492" spans="2:12">
      <c r="B492" s="118"/>
      <c r="C492" s="119"/>
      <c r="D492" s="119"/>
      <c r="E492" s="119"/>
      <c r="F492" s="119"/>
      <c r="G492" s="119"/>
      <c r="H492" s="119"/>
      <c r="I492" s="119"/>
      <c r="J492" s="119"/>
      <c r="K492" s="119"/>
      <c r="L492" s="119"/>
    </row>
    <row r="493" spans="2:12">
      <c r="B493" s="118"/>
      <c r="C493" s="119"/>
      <c r="D493" s="119"/>
      <c r="E493" s="119"/>
      <c r="F493" s="119"/>
      <c r="G493" s="119"/>
      <c r="H493" s="119"/>
      <c r="I493" s="119"/>
      <c r="J493" s="119"/>
      <c r="K493" s="119"/>
      <c r="L493" s="119"/>
    </row>
    <row r="494" spans="2:12">
      <c r="B494" s="118"/>
      <c r="C494" s="119"/>
      <c r="D494" s="119"/>
      <c r="E494" s="119"/>
      <c r="F494" s="119"/>
      <c r="G494" s="119"/>
      <c r="H494" s="119"/>
      <c r="I494" s="119"/>
      <c r="J494" s="119"/>
      <c r="K494" s="119"/>
      <c r="L494" s="119"/>
    </row>
    <row r="495" spans="2:12">
      <c r="B495" s="118"/>
      <c r="C495" s="119"/>
      <c r="D495" s="119"/>
      <c r="E495" s="119"/>
      <c r="F495" s="119"/>
      <c r="G495" s="119"/>
      <c r="H495" s="119"/>
      <c r="I495" s="119"/>
      <c r="J495" s="119"/>
      <c r="K495" s="119"/>
      <c r="L495" s="119"/>
    </row>
    <row r="496" spans="2:12">
      <c r="B496" s="118"/>
      <c r="C496" s="119"/>
      <c r="D496" s="119"/>
      <c r="E496" s="119"/>
      <c r="F496" s="119"/>
      <c r="G496" s="119"/>
      <c r="H496" s="119"/>
      <c r="I496" s="119"/>
      <c r="J496" s="119"/>
      <c r="K496" s="119"/>
      <c r="L496" s="119"/>
    </row>
    <row r="497" spans="2:12">
      <c r="B497" s="118"/>
      <c r="C497" s="119"/>
      <c r="D497" s="119"/>
      <c r="E497" s="119"/>
      <c r="F497" s="119"/>
      <c r="G497" s="119"/>
      <c r="H497" s="119"/>
      <c r="I497" s="119"/>
      <c r="J497" s="119"/>
      <c r="K497" s="119"/>
      <c r="L497" s="119"/>
    </row>
    <row r="498" spans="2:12">
      <c r="B498" s="118"/>
      <c r="C498" s="119"/>
      <c r="D498" s="119"/>
      <c r="E498" s="119"/>
      <c r="F498" s="119"/>
      <c r="G498" s="119"/>
      <c r="H498" s="119"/>
      <c r="I498" s="119"/>
      <c r="J498" s="119"/>
      <c r="K498" s="119"/>
      <c r="L498" s="119"/>
    </row>
    <row r="499" spans="2:12">
      <c r="B499" s="118"/>
      <c r="C499" s="119"/>
      <c r="D499" s="119"/>
      <c r="E499" s="119"/>
      <c r="F499" s="119"/>
      <c r="G499" s="119"/>
      <c r="H499" s="119"/>
      <c r="I499" s="119"/>
      <c r="J499" s="119"/>
      <c r="K499" s="119"/>
      <c r="L499" s="119"/>
    </row>
    <row r="500" spans="2:12">
      <c r="B500" s="118"/>
      <c r="C500" s="119"/>
      <c r="D500" s="119"/>
      <c r="E500" s="119"/>
      <c r="F500" s="119"/>
      <c r="G500" s="119"/>
      <c r="H500" s="119"/>
      <c r="I500" s="119"/>
      <c r="J500" s="119"/>
      <c r="K500" s="119"/>
      <c r="L500" s="119"/>
    </row>
    <row r="501" spans="2:12">
      <c r="B501" s="118"/>
      <c r="C501" s="119"/>
      <c r="D501" s="119"/>
      <c r="E501" s="119"/>
      <c r="F501" s="119"/>
      <c r="G501" s="119"/>
      <c r="H501" s="119"/>
      <c r="I501" s="119"/>
      <c r="J501" s="119"/>
      <c r="K501" s="119"/>
      <c r="L501" s="119"/>
    </row>
    <row r="502" spans="2:12">
      <c r="B502" s="118"/>
      <c r="C502" s="119"/>
      <c r="D502" s="119"/>
      <c r="E502" s="119"/>
      <c r="F502" s="119"/>
      <c r="G502" s="119"/>
      <c r="H502" s="119"/>
      <c r="I502" s="119"/>
      <c r="J502" s="119"/>
      <c r="K502" s="119"/>
      <c r="L502" s="119"/>
    </row>
    <row r="503" spans="2:12">
      <c r="B503" s="118"/>
      <c r="C503" s="119"/>
      <c r="D503" s="119"/>
      <c r="E503" s="119"/>
      <c r="F503" s="119"/>
      <c r="G503" s="119"/>
      <c r="H503" s="119"/>
      <c r="I503" s="119"/>
      <c r="J503" s="119"/>
      <c r="K503" s="119"/>
      <c r="L503" s="119"/>
    </row>
    <row r="504" spans="2:12">
      <c r="B504" s="118"/>
      <c r="C504" s="119"/>
      <c r="D504" s="119"/>
      <c r="E504" s="119"/>
      <c r="F504" s="119"/>
      <c r="G504" s="119"/>
      <c r="H504" s="119"/>
      <c r="I504" s="119"/>
      <c r="J504" s="119"/>
      <c r="K504" s="119"/>
      <c r="L504" s="119"/>
    </row>
    <row r="505" spans="2:12">
      <c r="B505" s="118"/>
      <c r="C505" s="119"/>
      <c r="D505" s="119"/>
      <c r="E505" s="119"/>
      <c r="F505" s="119"/>
      <c r="G505" s="119"/>
      <c r="H505" s="119"/>
      <c r="I505" s="119"/>
      <c r="J505" s="119"/>
      <c r="K505" s="119"/>
      <c r="L505" s="119"/>
    </row>
    <row r="506" spans="2:12">
      <c r="B506" s="118"/>
      <c r="C506" s="119"/>
      <c r="D506" s="119"/>
      <c r="E506" s="119"/>
      <c r="F506" s="119"/>
      <c r="G506" s="119"/>
      <c r="H506" s="119"/>
      <c r="I506" s="119"/>
      <c r="J506" s="119"/>
      <c r="K506" s="119"/>
      <c r="L506" s="119"/>
    </row>
    <row r="507" spans="2:12">
      <c r="B507" s="118"/>
      <c r="C507" s="119"/>
      <c r="D507" s="119"/>
      <c r="E507" s="119"/>
      <c r="F507" s="119"/>
      <c r="G507" s="119"/>
      <c r="H507" s="119"/>
      <c r="I507" s="119"/>
      <c r="J507" s="119"/>
      <c r="K507" s="119"/>
      <c r="L507" s="119"/>
    </row>
    <row r="508" spans="2:12">
      <c r="B508" s="118"/>
      <c r="C508" s="119"/>
      <c r="D508" s="119"/>
      <c r="E508" s="119"/>
      <c r="F508" s="119"/>
      <c r="G508" s="119"/>
      <c r="H508" s="119"/>
      <c r="I508" s="119"/>
      <c r="J508" s="119"/>
      <c r="K508" s="119"/>
      <c r="L508" s="119"/>
    </row>
    <row r="509" spans="2:12">
      <c r="B509" s="118"/>
      <c r="C509" s="119"/>
      <c r="D509" s="119"/>
      <c r="E509" s="119"/>
      <c r="F509" s="119"/>
      <c r="G509" s="119"/>
      <c r="H509" s="119"/>
      <c r="I509" s="119"/>
      <c r="J509" s="119"/>
      <c r="K509" s="119"/>
      <c r="L509" s="119"/>
    </row>
    <row r="510" spans="2:12">
      <c r="B510" s="118"/>
      <c r="C510" s="119"/>
      <c r="D510" s="119"/>
      <c r="E510" s="119"/>
      <c r="F510" s="119"/>
      <c r="G510" s="119"/>
      <c r="H510" s="119"/>
      <c r="I510" s="119"/>
      <c r="J510" s="119"/>
      <c r="K510" s="119"/>
      <c r="L510" s="119"/>
    </row>
    <row r="511" spans="2:12">
      <c r="B511" s="118"/>
      <c r="C511" s="119"/>
      <c r="D511" s="119"/>
      <c r="E511" s="119"/>
      <c r="F511" s="119"/>
      <c r="G511" s="119"/>
      <c r="H511" s="119"/>
      <c r="I511" s="119"/>
      <c r="J511" s="119"/>
      <c r="K511" s="119"/>
      <c r="L511" s="119"/>
    </row>
    <row r="512" spans="2:12">
      <c r="B512" s="118"/>
      <c r="C512" s="119"/>
      <c r="D512" s="119"/>
      <c r="E512" s="119"/>
      <c r="F512" s="119"/>
      <c r="G512" s="119"/>
      <c r="H512" s="119"/>
      <c r="I512" s="119"/>
      <c r="J512" s="119"/>
      <c r="K512" s="119"/>
      <c r="L512" s="119"/>
    </row>
    <row r="513" spans="2:12">
      <c r="B513" s="118"/>
      <c r="C513" s="119"/>
      <c r="D513" s="119"/>
      <c r="E513" s="119"/>
      <c r="F513" s="119"/>
      <c r="G513" s="119"/>
      <c r="H513" s="119"/>
      <c r="I513" s="119"/>
      <c r="J513" s="119"/>
      <c r="K513" s="119"/>
      <c r="L513" s="119"/>
    </row>
    <row r="514" spans="2:12">
      <c r="B514" s="118"/>
      <c r="C514" s="119"/>
      <c r="D514" s="119"/>
      <c r="E514" s="119"/>
      <c r="F514" s="119"/>
      <c r="G514" s="119"/>
      <c r="H514" s="119"/>
      <c r="I514" s="119"/>
      <c r="J514" s="119"/>
      <c r="K514" s="119"/>
      <c r="L514" s="119"/>
    </row>
    <row r="515" spans="2:12">
      <c r="B515" s="118"/>
      <c r="C515" s="119"/>
      <c r="D515" s="119"/>
      <c r="E515" s="119"/>
      <c r="F515" s="119"/>
      <c r="G515" s="119"/>
      <c r="H515" s="119"/>
      <c r="I515" s="119"/>
      <c r="J515" s="119"/>
      <c r="K515" s="119"/>
      <c r="L515" s="119"/>
    </row>
    <row r="516" spans="2:12">
      <c r="B516" s="118"/>
      <c r="C516" s="119"/>
      <c r="D516" s="119"/>
      <c r="E516" s="119"/>
      <c r="F516" s="119"/>
      <c r="G516" s="119"/>
      <c r="H516" s="119"/>
      <c r="I516" s="119"/>
      <c r="J516" s="119"/>
      <c r="K516" s="119"/>
      <c r="L516" s="119"/>
    </row>
    <row r="517" spans="2:12">
      <c r="B517" s="118"/>
      <c r="C517" s="119"/>
      <c r="D517" s="119"/>
      <c r="E517" s="119"/>
      <c r="F517" s="119"/>
      <c r="G517" s="119"/>
      <c r="H517" s="119"/>
      <c r="I517" s="119"/>
      <c r="J517" s="119"/>
      <c r="K517" s="119"/>
      <c r="L517" s="119"/>
    </row>
    <row r="518" spans="2:12">
      <c r="B518" s="118"/>
      <c r="C518" s="119"/>
      <c r="D518" s="119"/>
      <c r="E518" s="119"/>
      <c r="F518" s="119"/>
      <c r="G518" s="119"/>
      <c r="H518" s="119"/>
      <c r="I518" s="119"/>
      <c r="J518" s="119"/>
      <c r="K518" s="119"/>
      <c r="L518" s="119"/>
    </row>
    <row r="519" spans="2:12">
      <c r="B519" s="118"/>
      <c r="C519" s="119"/>
      <c r="D519" s="119"/>
      <c r="E519" s="119"/>
      <c r="F519" s="119"/>
      <c r="G519" s="119"/>
      <c r="H519" s="119"/>
      <c r="I519" s="119"/>
      <c r="J519" s="119"/>
      <c r="K519" s="119"/>
      <c r="L519" s="119"/>
    </row>
    <row r="520" spans="2:12">
      <c r="B520" s="118"/>
      <c r="C520" s="119"/>
      <c r="D520" s="119"/>
      <c r="E520" s="119"/>
      <c r="F520" s="119"/>
      <c r="G520" s="119"/>
      <c r="H520" s="119"/>
      <c r="I520" s="119"/>
      <c r="J520" s="119"/>
      <c r="K520" s="119"/>
      <c r="L520" s="119"/>
    </row>
    <row r="521" spans="2:12">
      <c r="B521" s="118"/>
      <c r="C521" s="119"/>
      <c r="D521" s="119"/>
      <c r="E521" s="119"/>
      <c r="F521" s="119"/>
      <c r="G521" s="119"/>
      <c r="H521" s="119"/>
      <c r="I521" s="119"/>
      <c r="J521" s="119"/>
      <c r="K521" s="119"/>
      <c r="L521" s="119"/>
    </row>
    <row r="522" spans="2:12">
      <c r="B522" s="118"/>
      <c r="C522" s="119"/>
      <c r="D522" s="119"/>
      <c r="E522" s="119"/>
      <c r="F522" s="119"/>
      <c r="G522" s="119"/>
      <c r="H522" s="119"/>
      <c r="I522" s="119"/>
      <c r="J522" s="119"/>
      <c r="K522" s="119"/>
      <c r="L522" s="119"/>
    </row>
    <row r="523" spans="2:12">
      <c r="B523" s="118"/>
      <c r="C523" s="119"/>
      <c r="D523" s="119"/>
      <c r="E523" s="119"/>
      <c r="F523" s="119"/>
      <c r="G523" s="119"/>
      <c r="H523" s="119"/>
      <c r="I523" s="119"/>
      <c r="J523" s="119"/>
      <c r="K523" s="119"/>
      <c r="L523" s="119"/>
    </row>
    <row r="524" spans="2:12">
      <c r="B524" s="118"/>
      <c r="C524" s="119"/>
      <c r="D524" s="119"/>
      <c r="E524" s="119"/>
      <c r="F524" s="119"/>
      <c r="G524" s="119"/>
      <c r="H524" s="119"/>
      <c r="I524" s="119"/>
      <c r="J524" s="119"/>
      <c r="K524" s="119"/>
      <c r="L524" s="119"/>
    </row>
    <row r="525" spans="2:12">
      <c r="B525" s="118"/>
      <c r="C525" s="119"/>
      <c r="D525" s="119"/>
      <c r="E525" s="119"/>
      <c r="F525" s="119"/>
      <c r="G525" s="119"/>
      <c r="H525" s="119"/>
      <c r="I525" s="119"/>
      <c r="J525" s="119"/>
      <c r="K525" s="119"/>
      <c r="L525" s="119"/>
    </row>
    <row r="526" spans="2:12">
      <c r="B526" s="118"/>
      <c r="C526" s="119"/>
      <c r="D526" s="119"/>
      <c r="E526" s="119"/>
      <c r="F526" s="119"/>
      <c r="G526" s="119"/>
      <c r="H526" s="119"/>
      <c r="I526" s="119"/>
      <c r="J526" s="119"/>
      <c r="K526" s="119"/>
      <c r="L526" s="119"/>
    </row>
    <row r="527" spans="2:12">
      <c r="B527" s="118"/>
      <c r="C527" s="119"/>
      <c r="D527" s="119"/>
      <c r="E527" s="119"/>
      <c r="F527" s="119"/>
      <c r="G527" s="119"/>
      <c r="H527" s="119"/>
      <c r="I527" s="119"/>
      <c r="J527" s="119"/>
      <c r="K527" s="119"/>
      <c r="L527" s="119"/>
    </row>
    <row r="528" spans="2:12">
      <c r="B528" s="118"/>
      <c r="C528" s="119"/>
      <c r="D528" s="119"/>
      <c r="E528" s="119"/>
      <c r="F528" s="119"/>
      <c r="G528" s="119"/>
      <c r="H528" s="119"/>
      <c r="I528" s="119"/>
      <c r="J528" s="119"/>
      <c r="K528" s="119"/>
      <c r="L528" s="119"/>
    </row>
    <row r="529" spans="2:12">
      <c r="B529" s="118"/>
      <c r="C529" s="119"/>
      <c r="D529" s="119"/>
      <c r="E529" s="119"/>
      <c r="F529" s="119"/>
      <c r="G529" s="119"/>
      <c r="H529" s="119"/>
      <c r="I529" s="119"/>
      <c r="J529" s="119"/>
      <c r="K529" s="119"/>
      <c r="L529" s="119"/>
    </row>
    <row r="530" spans="2:12">
      <c r="B530" s="118"/>
      <c r="C530" s="119"/>
      <c r="D530" s="119"/>
      <c r="E530" s="119"/>
      <c r="F530" s="119"/>
      <c r="G530" s="119"/>
      <c r="H530" s="119"/>
      <c r="I530" s="119"/>
      <c r="J530" s="119"/>
      <c r="K530" s="119"/>
      <c r="L530" s="119"/>
    </row>
    <row r="531" spans="2:12">
      <c r="B531" s="118"/>
      <c r="C531" s="119"/>
      <c r="D531" s="119"/>
      <c r="E531" s="119"/>
      <c r="F531" s="119"/>
      <c r="G531" s="119"/>
      <c r="H531" s="119"/>
      <c r="I531" s="119"/>
      <c r="J531" s="119"/>
      <c r="K531" s="119"/>
      <c r="L531" s="119"/>
    </row>
    <row r="532" spans="2:12">
      <c r="B532" s="118"/>
      <c r="C532" s="119"/>
      <c r="D532" s="119"/>
      <c r="E532" s="119"/>
      <c r="F532" s="119"/>
      <c r="G532" s="119"/>
      <c r="H532" s="119"/>
      <c r="I532" s="119"/>
      <c r="J532" s="119"/>
      <c r="K532" s="119"/>
      <c r="L532" s="119"/>
    </row>
    <row r="533" spans="2:12">
      <c r="B533" s="118"/>
      <c r="C533" s="119"/>
      <c r="D533" s="119"/>
      <c r="E533" s="119"/>
      <c r="F533" s="119"/>
      <c r="G533" s="119"/>
      <c r="H533" s="119"/>
      <c r="I533" s="119"/>
      <c r="J533" s="119"/>
      <c r="K533" s="119"/>
      <c r="L533" s="119"/>
    </row>
    <row r="534" spans="2:12">
      <c r="B534" s="118"/>
      <c r="C534" s="119"/>
      <c r="D534" s="119"/>
      <c r="E534" s="119"/>
      <c r="F534" s="119"/>
      <c r="G534" s="119"/>
      <c r="H534" s="119"/>
      <c r="I534" s="119"/>
      <c r="J534" s="119"/>
      <c r="K534" s="119"/>
      <c r="L534" s="119"/>
    </row>
    <row r="535" spans="2:12">
      <c r="B535" s="118"/>
      <c r="C535" s="119"/>
      <c r="D535" s="119"/>
      <c r="E535" s="119"/>
      <c r="F535" s="119"/>
      <c r="G535" s="119"/>
      <c r="H535" s="119"/>
      <c r="I535" s="119"/>
      <c r="J535" s="119"/>
      <c r="K535" s="119"/>
      <c r="L535" s="119"/>
    </row>
    <row r="536" spans="2:12">
      <c r="B536" s="118"/>
      <c r="C536" s="119"/>
      <c r="D536" s="119"/>
      <c r="E536" s="119"/>
      <c r="F536" s="119"/>
      <c r="G536" s="119"/>
      <c r="H536" s="119"/>
      <c r="I536" s="119"/>
      <c r="J536" s="119"/>
      <c r="K536" s="119"/>
      <c r="L536" s="119"/>
    </row>
    <row r="537" spans="2:12">
      <c r="B537" s="118"/>
      <c r="C537" s="119"/>
      <c r="D537" s="119"/>
      <c r="E537" s="119"/>
      <c r="F537" s="119"/>
      <c r="G537" s="119"/>
      <c r="H537" s="119"/>
      <c r="I537" s="119"/>
      <c r="J537" s="119"/>
      <c r="K537" s="119"/>
      <c r="L537" s="119"/>
    </row>
    <row r="538" spans="2:12">
      <c r="B538" s="118"/>
      <c r="C538" s="119"/>
      <c r="D538" s="119"/>
      <c r="E538" s="119"/>
      <c r="F538" s="119"/>
      <c r="G538" s="119"/>
      <c r="H538" s="119"/>
      <c r="I538" s="119"/>
      <c r="J538" s="119"/>
      <c r="K538" s="119"/>
      <c r="L538" s="119"/>
    </row>
    <row r="539" spans="2:12">
      <c r="B539" s="118"/>
      <c r="C539" s="119"/>
      <c r="D539" s="119"/>
      <c r="E539" s="119"/>
      <c r="F539" s="119"/>
      <c r="G539" s="119"/>
      <c r="H539" s="119"/>
      <c r="I539" s="119"/>
      <c r="J539" s="119"/>
      <c r="K539" s="119"/>
      <c r="L539" s="119"/>
    </row>
    <row r="540" spans="2:12">
      <c r="B540" s="118"/>
      <c r="C540" s="119"/>
      <c r="D540" s="119"/>
      <c r="E540" s="119"/>
      <c r="F540" s="119"/>
      <c r="G540" s="119"/>
      <c r="H540" s="119"/>
      <c r="I540" s="119"/>
      <c r="J540" s="119"/>
      <c r="K540" s="119"/>
      <c r="L540" s="119"/>
    </row>
    <row r="541" spans="2:12">
      <c r="B541" s="118"/>
      <c r="C541" s="119"/>
      <c r="D541" s="119"/>
      <c r="E541" s="119"/>
      <c r="F541" s="119"/>
      <c r="G541" s="119"/>
      <c r="H541" s="119"/>
      <c r="I541" s="119"/>
      <c r="J541" s="119"/>
      <c r="K541" s="119"/>
      <c r="L541" s="119"/>
    </row>
    <row r="542" spans="2:12">
      <c r="B542" s="118"/>
      <c r="C542" s="119"/>
      <c r="D542" s="119"/>
      <c r="E542" s="119"/>
      <c r="F542" s="119"/>
      <c r="G542" s="119"/>
      <c r="H542" s="119"/>
      <c r="I542" s="119"/>
      <c r="J542" s="119"/>
      <c r="K542" s="119"/>
      <c r="L542" s="119"/>
    </row>
    <row r="543" spans="2:12">
      <c r="B543" s="118"/>
      <c r="C543" s="119"/>
      <c r="D543" s="119"/>
      <c r="E543" s="119"/>
      <c r="F543" s="119"/>
      <c r="G543" s="119"/>
      <c r="H543" s="119"/>
      <c r="I543" s="119"/>
      <c r="J543" s="119"/>
      <c r="K543" s="119"/>
      <c r="L543" s="119"/>
    </row>
    <row r="544" spans="2:12">
      <c r="B544" s="118"/>
      <c r="C544" s="119"/>
      <c r="D544" s="119"/>
      <c r="E544" s="119"/>
      <c r="F544" s="119"/>
      <c r="G544" s="119"/>
      <c r="H544" s="119"/>
      <c r="I544" s="119"/>
      <c r="J544" s="119"/>
      <c r="K544" s="119"/>
      <c r="L544" s="119"/>
    </row>
    <row r="545" spans="2:12">
      <c r="B545" s="118"/>
      <c r="C545" s="119"/>
      <c r="D545" s="119"/>
      <c r="E545" s="119"/>
      <c r="F545" s="119"/>
      <c r="G545" s="119"/>
      <c r="H545" s="119"/>
      <c r="I545" s="119"/>
      <c r="J545" s="119"/>
      <c r="K545" s="119"/>
      <c r="L545" s="119"/>
    </row>
    <row r="546" spans="2:12">
      <c r="B546" s="118"/>
      <c r="C546" s="119"/>
      <c r="D546" s="119"/>
      <c r="E546" s="119"/>
      <c r="F546" s="119"/>
      <c r="G546" s="119"/>
      <c r="H546" s="119"/>
      <c r="I546" s="119"/>
      <c r="J546" s="119"/>
      <c r="K546" s="119"/>
      <c r="L546" s="119"/>
    </row>
    <row r="547" spans="2:12">
      <c r="B547" s="118"/>
      <c r="C547" s="119"/>
      <c r="D547" s="119"/>
      <c r="E547" s="119"/>
      <c r="F547" s="119"/>
      <c r="G547" s="119"/>
      <c r="H547" s="119"/>
      <c r="I547" s="119"/>
      <c r="J547" s="119"/>
      <c r="K547" s="119"/>
      <c r="L547" s="119"/>
    </row>
    <row r="548" spans="2:12">
      <c r="B548" s="118"/>
      <c r="C548" s="119"/>
      <c r="D548" s="119"/>
      <c r="E548" s="119"/>
      <c r="F548" s="119"/>
      <c r="G548" s="119"/>
      <c r="H548" s="119"/>
      <c r="I548" s="119"/>
      <c r="J548" s="119"/>
      <c r="K548" s="119"/>
      <c r="L548" s="119"/>
    </row>
    <row r="549" spans="2:12">
      <c r="B549" s="118"/>
      <c r="C549" s="119"/>
      <c r="D549" s="119"/>
      <c r="E549" s="119"/>
      <c r="F549" s="119"/>
      <c r="G549" s="119"/>
      <c r="H549" s="119"/>
      <c r="I549" s="119"/>
      <c r="J549" s="119"/>
      <c r="K549" s="119"/>
      <c r="L549" s="119"/>
    </row>
    <row r="550" spans="2:12">
      <c r="B550" s="118"/>
      <c r="C550" s="119"/>
      <c r="D550" s="119"/>
      <c r="E550" s="119"/>
      <c r="F550" s="119"/>
      <c r="G550" s="119"/>
      <c r="H550" s="119"/>
      <c r="I550" s="119"/>
      <c r="J550" s="119"/>
      <c r="K550" s="119"/>
      <c r="L550" s="119"/>
    </row>
    <row r="551" spans="2:12">
      <c r="B551" s="118"/>
      <c r="C551" s="119"/>
      <c r="D551" s="119"/>
      <c r="E551" s="119"/>
      <c r="F551" s="119"/>
      <c r="G551" s="119"/>
      <c r="H551" s="119"/>
      <c r="I551" s="119"/>
      <c r="J551" s="119"/>
      <c r="K551" s="119"/>
      <c r="L551" s="119"/>
    </row>
    <row r="552" spans="2:12">
      <c r="B552" s="118"/>
      <c r="C552" s="119"/>
      <c r="D552" s="119"/>
      <c r="E552" s="119"/>
      <c r="F552" s="119"/>
      <c r="G552" s="119"/>
      <c r="H552" s="119"/>
      <c r="I552" s="119"/>
      <c r="J552" s="119"/>
      <c r="K552" s="119"/>
      <c r="L552" s="119"/>
    </row>
    <row r="553" spans="2:12">
      <c r="B553" s="118"/>
      <c r="C553" s="119"/>
      <c r="D553" s="119"/>
      <c r="E553" s="119"/>
      <c r="F553" s="119"/>
      <c r="G553" s="119"/>
      <c r="H553" s="119"/>
      <c r="I553" s="119"/>
      <c r="J553" s="119"/>
      <c r="K553" s="119"/>
      <c r="L553" s="119"/>
    </row>
    <row r="554" spans="2:12">
      <c r="B554" s="118"/>
      <c r="C554" s="119"/>
      <c r="D554" s="119"/>
      <c r="E554" s="119"/>
      <c r="F554" s="119"/>
      <c r="G554" s="119"/>
      <c r="H554" s="119"/>
      <c r="I554" s="119"/>
      <c r="J554" s="119"/>
      <c r="K554" s="119"/>
      <c r="L554" s="119"/>
    </row>
    <row r="555" spans="2:12">
      <c r="B555" s="118"/>
      <c r="C555" s="119"/>
      <c r="D555" s="119"/>
      <c r="E555" s="119"/>
      <c r="F555" s="119"/>
      <c r="G555" s="119"/>
      <c r="H555" s="119"/>
      <c r="I555" s="119"/>
      <c r="J555" s="119"/>
      <c r="K555" s="119"/>
      <c r="L555" s="119"/>
    </row>
    <row r="556" spans="2:12">
      <c r="B556" s="118"/>
      <c r="C556" s="119"/>
      <c r="D556" s="119"/>
      <c r="E556" s="119"/>
      <c r="F556" s="119"/>
      <c r="G556" s="119"/>
      <c r="H556" s="119"/>
      <c r="I556" s="119"/>
      <c r="J556" s="119"/>
      <c r="K556" s="119"/>
      <c r="L556" s="119"/>
    </row>
    <row r="557" spans="2:12">
      <c r="B557" s="118"/>
      <c r="C557" s="119"/>
      <c r="D557" s="119"/>
      <c r="E557" s="119"/>
      <c r="F557" s="119"/>
      <c r="G557" s="119"/>
      <c r="H557" s="119"/>
      <c r="I557" s="119"/>
      <c r="J557" s="119"/>
      <c r="K557" s="119"/>
      <c r="L557" s="119"/>
    </row>
    <row r="558" spans="2:12">
      <c r="B558" s="118"/>
      <c r="C558" s="119"/>
      <c r="D558" s="119"/>
      <c r="E558" s="119"/>
      <c r="F558" s="119"/>
      <c r="G558" s="119"/>
      <c r="H558" s="119"/>
      <c r="I558" s="119"/>
      <c r="J558" s="119"/>
      <c r="K558" s="119"/>
      <c r="L558" s="119"/>
    </row>
    <row r="559" spans="2:12">
      <c r="B559" s="118"/>
      <c r="C559" s="119"/>
      <c r="D559" s="119"/>
      <c r="E559" s="119"/>
      <c r="F559" s="119"/>
      <c r="G559" s="119"/>
      <c r="H559" s="119"/>
      <c r="I559" s="119"/>
      <c r="J559" s="119"/>
      <c r="K559" s="119"/>
      <c r="L559" s="119"/>
    </row>
    <row r="560" spans="2:12">
      <c r="B560" s="118"/>
      <c r="C560" s="119"/>
      <c r="D560" s="119"/>
      <c r="E560" s="119"/>
      <c r="F560" s="119"/>
      <c r="G560" s="119"/>
      <c r="H560" s="119"/>
      <c r="I560" s="119"/>
      <c r="J560" s="119"/>
      <c r="K560" s="119"/>
      <c r="L560" s="119"/>
    </row>
    <row r="561" spans="2:12">
      <c r="B561" s="118"/>
      <c r="C561" s="119"/>
      <c r="D561" s="119"/>
      <c r="E561" s="119"/>
      <c r="F561" s="119"/>
      <c r="G561" s="119"/>
      <c r="H561" s="119"/>
      <c r="I561" s="119"/>
      <c r="J561" s="119"/>
      <c r="K561" s="119"/>
      <c r="L561" s="119"/>
    </row>
    <row r="562" spans="2:12">
      <c r="B562" s="118"/>
      <c r="C562" s="119"/>
      <c r="D562" s="119"/>
      <c r="E562" s="119"/>
      <c r="F562" s="119"/>
      <c r="G562" s="119"/>
      <c r="H562" s="119"/>
      <c r="I562" s="119"/>
      <c r="J562" s="119"/>
      <c r="K562" s="119"/>
      <c r="L562" s="119"/>
    </row>
    <row r="563" spans="2:12">
      <c r="B563" s="118"/>
      <c r="C563" s="119"/>
      <c r="D563" s="119"/>
      <c r="E563" s="119"/>
      <c r="F563" s="119"/>
      <c r="G563" s="119"/>
      <c r="H563" s="119"/>
      <c r="I563" s="119"/>
      <c r="J563" s="119"/>
      <c r="K563" s="119"/>
      <c r="L563" s="119"/>
    </row>
    <row r="564" spans="2:12">
      <c r="B564" s="118"/>
      <c r="C564" s="119"/>
      <c r="D564" s="119"/>
      <c r="E564" s="119"/>
      <c r="F564" s="119"/>
      <c r="G564" s="119"/>
      <c r="H564" s="119"/>
      <c r="I564" s="119"/>
      <c r="J564" s="119"/>
      <c r="K564" s="119"/>
      <c r="L564" s="119"/>
    </row>
    <row r="565" spans="2:12">
      <c r="B565" s="118"/>
      <c r="C565" s="119"/>
      <c r="D565" s="119"/>
      <c r="E565" s="119"/>
      <c r="F565" s="119"/>
      <c r="G565" s="119"/>
      <c r="H565" s="119"/>
      <c r="I565" s="119"/>
      <c r="J565" s="119"/>
      <c r="K565" s="119"/>
      <c r="L565" s="119"/>
    </row>
    <row r="566" spans="2:12">
      <c r="B566" s="118"/>
      <c r="C566" s="119"/>
      <c r="D566" s="119"/>
      <c r="E566" s="119"/>
      <c r="F566" s="119"/>
      <c r="G566" s="119"/>
      <c r="H566" s="119"/>
      <c r="I566" s="119"/>
      <c r="J566" s="119"/>
      <c r="K566" s="119"/>
      <c r="L566" s="119"/>
    </row>
    <row r="567" spans="2:12">
      <c r="B567" s="118"/>
      <c r="C567" s="119"/>
      <c r="D567" s="119"/>
      <c r="E567" s="119"/>
      <c r="F567" s="119"/>
      <c r="G567" s="119"/>
      <c r="H567" s="119"/>
      <c r="I567" s="119"/>
      <c r="J567" s="119"/>
      <c r="K567" s="119"/>
      <c r="L567" s="119"/>
    </row>
    <row r="568" spans="2:12">
      <c r="B568" s="118"/>
      <c r="C568" s="119"/>
      <c r="D568" s="119"/>
      <c r="E568" s="119"/>
      <c r="F568" s="119"/>
      <c r="G568" s="119"/>
      <c r="H568" s="119"/>
      <c r="I568" s="119"/>
      <c r="J568" s="119"/>
      <c r="K568" s="119"/>
      <c r="L568" s="119"/>
    </row>
    <row r="569" spans="2:12">
      <c r="B569" s="118"/>
      <c r="C569" s="119"/>
      <c r="D569" s="119"/>
      <c r="E569" s="119"/>
      <c r="F569" s="119"/>
      <c r="G569" s="119"/>
      <c r="H569" s="119"/>
      <c r="I569" s="119"/>
      <c r="J569" s="119"/>
      <c r="K569" s="119"/>
      <c r="L569" s="119"/>
    </row>
    <row r="570" spans="2:12">
      <c r="B570" s="118"/>
      <c r="C570" s="119"/>
      <c r="D570" s="119"/>
      <c r="E570" s="119"/>
      <c r="F570" s="119"/>
      <c r="G570" s="119"/>
      <c r="H570" s="119"/>
      <c r="I570" s="119"/>
      <c r="J570" s="119"/>
      <c r="K570" s="119"/>
      <c r="L570" s="119"/>
    </row>
    <row r="571" spans="2:12">
      <c r="B571" s="118"/>
      <c r="C571" s="119"/>
      <c r="D571" s="119"/>
      <c r="E571" s="119"/>
      <c r="F571" s="119"/>
      <c r="G571" s="119"/>
      <c r="H571" s="119"/>
      <c r="I571" s="119"/>
      <c r="J571" s="119"/>
      <c r="K571" s="119"/>
      <c r="L571" s="119"/>
    </row>
    <row r="572" spans="2:12">
      <c r="B572" s="118"/>
      <c r="C572" s="119"/>
      <c r="D572" s="119"/>
      <c r="E572" s="119"/>
      <c r="F572" s="119"/>
      <c r="G572" s="119"/>
      <c r="H572" s="119"/>
      <c r="I572" s="119"/>
      <c r="J572" s="119"/>
      <c r="K572" s="119"/>
      <c r="L572" s="119"/>
    </row>
    <row r="573" spans="2:12">
      <c r="B573" s="118"/>
      <c r="C573" s="119"/>
      <c r="D573" s="119"/>
      <c r="E573" s="119"/>
      <c r="F573" s="119"/>
      <c r="G573" s="119"/>
      <c r="H573" s="119"/>
      <c r="I573" s="119"/>
      <c r="J573" s="119"/>
      <c r="K573" s="119"/>
      <c r="L573" s="119"/>
    </row>
    <row r="574" spans="2:12">
      <c r="B574" s="118"/>
      <c r="C574" s="119"/>
      <c r="D574" s="119"/>
      <c r="E574" s="119"/>
      <c r="F574" s="119"/>
      <c r="G574" s="119"/>
      <c r="H574" s="119"/>
      <c r="I574" s="119"/>
      <c r="J574" s="119"/>
      <c r="K574" s="119"/>
      <c r="L574" s="119"/>
    </row>
    <row r="575" spans="2:12">
      <c r="B575" s="118"/>
      <c r="C575" s="119"/>
      <c r="D575" s="119"/>
      <c r="E575" s="119"/>
      <c r="F575" s="119"/>
      <c r="G575" s="119"/>
      <c r="H575" s="119"/>
      <c r="I575" s="119"/>
      <c r="J575" s="119"/>
      <c r="K575" s="119"/>
      <c r="L575" s="119"/>
    </row>
    <row r="576" spans="2:12">
      <c r="B576" s="118"/>
      <c r="C576" s="119"/>
      <c r="D576" s="119"/>
      <c r="E576" s="119"/>
      <c r="F576" s="119"/>
      <c r="G576" s="119"/>
      <c r="H576" s="119"/>
      <c r="I576" s="119"/>
      <c r="J576" s="119"/>
      <c r="K576" s="119"/>
      <c r="L576" s="119"/>
    </row>
    <row r="577" spans="2:12">
      <c r="B577" s="118"/>
      <c r="C577" s="119"/>
      <c r="D577" s="119"/>
      <c r="E577" s="119"/>
      <c r="F577" s="119"/>
      <c r="G577" s="119"/>
      <c r="H577" s="119"/>
      <c r="I577" s="119"/>
      <c r="J577" s="119"/>
      <c r="K577" s="119"/>
      <c r="L577" s="119"/>
    </row>
    <row r="578" spans="2:12">
      <c r="B578" s="118"/>
      <c r="C578" s="119"/>
      <c r="D578" s="119"/>
      <c r="E578" s="119"/>
      <c r="F578" s="119"/>
      <c r="G578" s="119"/>
      <c r="H578" s="119"/>
      <c r="I578" s="119"/>
      <c r="J578" s="119"/>
      <c r="K578" s="119"/>
      <c r="L578" s="119"/>
    </row>
    <row r="579" spans="2:12">
      <c r="B579" s="118"/>
      <c r="C579" s="119"/>
      <c r="D579" s="119"/>
      <c r="E579" s="119"/>
      <c r="F579" s="119"/>
      <c r="G579" s="119"/>
      <c r="H579" s="119"/>
      <c r="I579" s="119"/>
      <c r="J579" s="119"/>
      <c r="K579" s="119"/>
      <c r="L579" s="119"/>
    </row>
    <row r="580" spans="2:12">
      <c r="B580" s="118"/>
      <c r="C580" s="119"/>
      <c r="D580" s="119"/>
      <c r="E580" s="119"/>
      <c r="F580" s="119"/>
      <c r="G580" s="119"/>
      <c r="H580" s="119"/>
      <c r="I580" s="119"/>
      <c r="J580" s="119"/>
      <c r="K580" s="119"/>
      <c r="L580" s="119"/>
    </row>
    <row r="581" spans="2:12">
      <c r="B581" s="118"/>
      <c r="C581" s="119"/>
      <c r="D581" s="119"/>
      <c r="E581" s="119"/>
      <c r="F581" s="119"/>
      <c r="G581" s="119"/>
      <c r="H581" s="119"/>
      <c r="I581" s="119"/>
      <c r="J581" s="119"/>
      <c r="K581" s="119"/>
      <c r="L581" s="119"/>
    </row>
    <row r="582" spans="2:12">
      <c r="B582" s="118"/>
      <c r="C582" s="119"/>
      <c r="D582" s="119"/>
      <c r="E582" s="119"/>
      <c r="F582" s="119"/>
      <c r="G582" s="119"/>
      <c r="H582" s="119"/>
      <c r="I582" s="119"/>
      <c r="J582" s="119"/>
      <c r="K582" s="119"/>
      <c r="L582" s="119"/>
    </row>
    <row r="583" spans="2:12">
      <c r="B583" s="118"/>
      <c r="C583" s="119"/>
      <c r="D583" s="119"/>
      <c r="E583" s="119"/>
      <c r="F583" s="119"/>
      <c r="G583" s="119"/>
      <c r="H583" s="119"/>
      <c r="I583" s="119"/>
      <c r="J583" s="119"/>
      <c r="K583" s="119"/>
      <c r="L583" s="119"/>
    </row>
    <row r="584" spans="2:12">
      <c r="B584" s="118"/>
      <c r="C584" s="119"/>
      <c r="D584" s="119"/>
      <c r="E584" s="119"/>
      <c r="F584" s="119"/>
      <c r="G584" s="119"/>
      <c r="H584" s="119"/>
      <c r="I584" s="119"/>
      <c r="J584" s="119"/>
      <c r="K584" s="119"/>
      <c r="L584" s="119"/>
    </row>
    <row r="585" spans="2:12">
      <c r="B585" s="118"/>
      <c r="C585" s="119"/>
      <c r="D585" s="119"/>
      <c r="E585" s="119"/>
      <c r="F585" s="119"/>
      <c r="G585" s="119"/>
      <c r="H585" s="119"/>
      <c r="I585" s="119"/>
      <c r="J585" s="119"/>
      <c r="K585" s="119"/>
      <c r="L585" s="119"/>
    </row>
    <row r="586" spans="2:12">
      <c r="B586" s="118"/>
      <c r="C586" s="119"/>
      <c r="D586" s="119"/>
      <c r="E586" s="119"/>
      <c r="F586" s="119"/>
      <c r="G586" s="119"/>
      <c r="H586" s="119"/>
      <c r="I586" s="119"/>
      <c r="J586" s="119"/>
      <c r="K586" s="119"/>
      <c r="L586" s="119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9.140625" style="2" bestFit="1" customWidth="1"/>
    <col min="3" max="3" width="41.28515625" style="2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9" style="1" bestFit="1" customWidth="1"/>
    <col min="8" max="8" width="11.85546875" style="1" bestFit="1" customWidth="1"/>
    <col min="9" max="9" width="10.85546875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143</v>
      </c>
      <c r="C1" s="67" t="s" vm="1">
        <v>229</v>
      </c>
    </row>
    <row r="2" spans="1:11">
      <c r="B2" s="46" t="s">
        <v>142</v>
      </c>
      <c r="C2" s="67" t="s">
        <v>230</v>
      </c>
    </row>
    <row r="3" spans="1:11">
      <c r="B3" s="46" t="s">
        <v>144</v>
      </c>
      <c r="C3" s="67" t="s">
        <v>231</v>
      </c>
    </row>
    <row r="4" spans="1:11">
      <c r="B4" s="46" t="s">
        <v>145</v>
      </c>
      <c r="C4" s="67">
        <v>8801</v>
      </c>
    </row>
    <row r="6" spans="1:11" ht="26.25" customHeight="1">
      <c r="B6" s="154" t="s">
        <v>171</v>
      </c>
      <c r="C6" s="155"/>
      <c r="D6" s="155"/>
      <c r="E6" s="155"/>
      <c r="F6" s="155"/>
      <c r="G6" s="155"/>
      <c r="H6" s="155"/>
      <c r="I6" s="155"/>
      <c r="J6" s="155"/>
      <c r="K6" s="156"/>
    </row>
    <row r="7" spans="1:11" ht="26.25" customHeight="1">
      <c r="B7" s="154" t="s">
        <v>93</v>
      </c>
      <c r="C7" s="155"/>
      <c r="D7" s="155"/>
      <c r="E7" s="155"/>
      <c r="F7" s="155"/>
      <c r="G7" s="155"/>
      <c r="H7" s="155"/>
      <c r="I7" s="155"/>
      <c r="J7" s="155"/>
      <c r="K7" s="156"/>
    </row>
    <row r="8" spans="1:11" s="3" customFormat="1" ht="78.75">
      <c r="A8" s="2"/>
      <c r="B8" s="21" t="s">
        <v>113</v>
      </c>
      <c r="C8" s="29" t="s">
        <v>44</v>
      </c>
      <c r="D8" s="29" t="s">
        <v>116</v>
      </c>
      <c r="E8" s="29" t="s">
        <v>64</v>
      </c>
      <c r="F8" s="29" t="s">
        <v>100</v>
      </c>
      <c r="G8" s="29" t="s">
        <v>205</v>
      </c>
      <c r="H8" s="29" t="s">
        <v>204</v>
      </c>
      <c r="I8" s="29" t="s">
        <v>60</v>
      </c>
      <c r="J8" s="29" t="s">
        <v>146</v>
      </c>
      <c r="K8" s="30" t="s">
        <v>148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212</v>
      </c>
      <c r="H9" s="15"/>
      <c r="I9" s="15" t="s">
        <v>208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8" t="s">
        <v>48</v>
      </c>
      <c r="C11" s="73"/>
      <c r="D11" s="73"/>
      <c r="E11" s="73"/>
      <c r="F11" s="73"/>
      <c r="G11" s="83"/>
      <c r="H11" s="85"/>
      <c r="I11" s="83">
        <v>-94758.573567882995</v>
      </c>
      <c r="J11" s="84">
        <f>IFERROR(I11/$I$11,0)</f>
        <v>1</v>
      </c>
      <c r="K11" s="84">
        <f>I11/'סכום נכסי הקרן'!$C$42</f>
        <v>-4.8268046024811211E-3</v>
      </c>
    </row>
    <row r="12" spans="1:11">
      <c r="B12" s="92" t="s">
        <v>199</v>
      </c>
      <c r="C12" s="73"/>
      <c r="D12" s="73"/>
      <c r="E12" s="73"/>
      <c r="F12" s="73"/>
      <c r="G12" s="83"/>
      <c r="H12" s="85"/>
      <c r="I12" s="83">
        <v>-94758.573567882995</v>
      </c>
      <c r="J12" s="84">
        <f t="shared" ref="J12:J17" si="0">IFERROR(I12/$I$11,0)</f>
        <v>1</v>
      </c>
      <c r="K12" s="84">
        <f>I12/'סכום נכסי הקרן'!$C$42</f>
        <v>-4.8268046024811211E-3</v>
      </c>
    </row>
    <row r="13" spans="1:11">
      <c r="B13" s="72" t="s">
        <v>1688</v>
      </c>
      <c r="C13" s="73" t="s">
        <v>1689</v>
      </c>
      <c r="D13" s="86" t="s">
        <v>26</v>
      </c>
      <c r="E13" s="86" t="s">
        <v>502</v>
      </c>
      <c r="F13" s="86" t="s">
        <v>129</v>
      </c>
      <c r="G13" s="83">
        <v>508.44339300000007</v>
      </c>
      <c r="H13" s="85">
        <v>95550.01</v>
      </c>
      <c r="I13" s="83">
        <v>-3230.5843462090002</v>
      </c>
      <c r="J13" s="84">
        <f t="shared" si="0"/>
        <v>3.4092792077486049E-2</v>
      </c>
      <c r="K13" s="84">
        <f>I13/'סכום נכסי הקרן'!$C$42</f>
        <v>-1.6455924571104154E-4</v>
      </c>
    </row>
    <row r="14" spans="1:11">
      <c r="B14" s="72" t="s">
        <v>1690</v>
      </c>
      <c r="C14" s="73" t="s">
        <v>1691</v>
      </c>
      <c r="D14" s="86" t="s">
        <v>26</v>
      </c>
      <c r="E14" s="86" t="s">
        <v>502</v>
      </c>
      <c r="F14" s="86" t="s">
        <v>129</v>
      </c>
      <c r="G14" s="83">
        <v>121.54989400000001</v>
      </c>
      <c r="H14" s="85">
        <v>1486650</v>
      </c>
      <c r="I14" s="83">
        <v>-5868.2562480080005</v>
      </c>
      <c r="J14" s="84">
        <f t="shared" si="0"/>
        <v>6.1928499206503021E-2</v>
      </c>
      <c r="K14" s="84">
        <f>I14/'סכום נכסי הקרן'!$C$42</f>
        <v>-2.9891676499469724E-4</v>
      </c>
    </row>
    <row r="15" spans="1:11">
      <c r="B15" s="72" t="s">
        <v>1692</v>
      </c>
      <c r="C15" s="73" t="s">
        <v>1693</v>
      </c>
      <c r="D15" s="86" t="s">
        <v>26</v>
      </c>
      <c r="E15" s="86" t="s">
        <v>502</v>
      </c>
      <c r="F15" s="86" t="s">
        <v>129</v>
      </c>
      <c r="G15" s="83">
        <v>2359.892124</v>
      </c>
      <c r="H15" s="85">
        <v>432550</v>
      </c>
      <c r="I15" s="83">
        <v>-80587.635219452015</v>
      </c>
      <c r="J15" s="84">
        <f t="shared" si="0"/>
        <v>0.8504521774140128</v>
      </c>
      <c r="K15" s="84">
        <f>I15/'סכום נכסי הקרן'!$C$42</f>
        <v>-4.1049664841320476E-3</v>
      </c>
    </row>
    <row r="16" spans="1:11">
      <c r="B16" s="72" t="s">
        <v>1694</v>
      </c>
      <c r="C16" s="73" t="s">
        <v>1695</v>
      </c>
      <c r="D16" s="86" t="s">
        <v>26</v>
      </c>
      <c r="E16" s="86" t="s">
        <v>502</v>
      </c>
      <c r="F16" s="86" t="s">
        <v>138</v>
      </c>
      <c r="G16" s="83">
        <v>91.022815000000008</v>
      </c>
      <c r="H16" s="85">
        <v>232350</v>
      </c>
      <c r="I16" s="83">
        <v>-579.94697315300016</v>
      </c>
      <c r="J16" s="84">
        <f t="shared" si="0"/>
        <v>6.1202585825918818E-3</v>
      </c>
      <c r="K16" s="84">
        <f>I16/'סכום נכסי הקרן'!$C$42</f>
        <v>-2.9541292294829078E-5</v>
      </c>
    </row>
    <row r="17" spans="2:11">
      <c r="B17" s="72" t="s">
        <v>1696</v>
      </c>
      <c r="C17" s="73" t="s">
        <v>1697</v>
      </c>
      <c r="D17" s="86" t="s">
        <v>26</v>
      </c>
      <c r="E17" s="86" t="s">
        <v>502</v>
      </c>
      <c r="F17" s="86" t="s">
        <v>129</v>
      </c>
      <c r="G17" s="83">
        <v>458.01362900000009</v>
      </c>
      <c r="H17" s="85">
        <v>11156.25</v>
      </c>
      <c r="I17" s="83">
        <v>-4492.150781061001</v>
      </c>
      <c r="J17" s="84">
        <f t="shared" si="0"/>
        <v>4.740627271940645E-2</v>
      </c>
      <c r="K17" s="84">
        <f>I17/'סכום נכסי הקרן'!$C$42</f>
        <v>-2.2882081534850626E-4</v>
      </c>
    </row>
    <row r="18" spans="2:11">
      <c r="B18" s="72"/>
      <c r="C18" s="73"/>
      <c r="D18" s="86"/>
      <c r="E18" s="86"/>
      <c r="F18" s="86"/>
      <c r="G18" s="83"/>
      <c r="H18" s="85"/>
      <c r="I18" s="73"/>
      <c r="J18" s="84"/>
      <c r="K18" s="73"/>
    </row>
    <row r="19" spans="2:11">
      <c r="B19" s="92"/>
      <c r="C19" s="73"/>
      <c r="D19" s="73"/>
      <c r="E19" s="73"/>
      <c r="F19" s="73"/>
      <c r="G19" s="83"/>
      <c r="H19" s="85"/>
      <c r="I19" s="73"/>
      <c r="J19" s="84"/>
      <c r="K19" s="73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126" t="s">
        <v>220</v>
      </c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126" t="s">
        <v>109</v>
      </c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126" t="s">
        <v>203</v>
      </c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126" t="s">
        <v>211</v>
      </c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88"/>
      <c r="C115" s="88"/>
      <c r="D115" s="88"/>
      <c r="E115" s="88"/>
      <c r="F115" s="88"/>
      <c r="G115" s="88"/>
      <c r="H115" s="88"/>
      <c r="I115" s="88"/>
      <c r="J115" s="88"/>
      <c r="K115" s="88"/>
    </row>
    <row r="116" spans="2:11">
      <c r="B116" s="88"/>
      <c r="C116" s="88"/>
      <c r="D116" s="88"/>
      <c r="E116" s="88"/>
      <c r="F116" s="88"/>
      <c r="G116" s="88"/>
      <c r="H116" s="88"/>
      <c r="I116" s="88"/>
      <c r="J116" s="88"/>
      <c r="K116" s="88"/>
    </row>
    <row r="117" spans="2:11">
      <c r="B117" s="88"/>
      <c r="C117" s="88"/>
      <c r="D117" s="88"/>
      <c r="E117" s="88"/>
      <c r="F117" s="88"/>
      <c r="G117" s="88"/>
      <c r="H117" s="88"/>
      <c r="I117" s="88"/>
      <c r="J117" s="88"/>
      <c r="K117" s="88"/>
    </row>
    <row r="118" spans="2:11">
      <c r="B118" s="88"/>
      <c r="C118" s="88"/>
      <c r="D118" s="88"/>
      <c r="E118" s="88"/>
      <c r="F118" s="88"/>
      <c r="G118" s="88"/>
      <c r="H118" s="88"/>
      <c r="I118" s="88"/>
      <c r="J118" s="88"/>
      <c r="K118" s="88"/>
    </row>
    <row r="119" spans="2:11">
      <c r="B119" s="118"/>
      <c r="C119" s="130"/>
      <c r="D119" s="130"/>
      <c r="E119" s="130"/>
      <c r="F119" s="130"/>
      <c r="G119" s="130"/>
      <c r="H119" s="130"/>
      <c r="I119" s="119"/>
      <c r="J119" s="119"/>
      <c r="K119" s="130"/>
    </row>
    <row r="120" spans="2:11">
      <c r="B120" s="118"/>
      <c r="C120" s="130"/>
      <c r="D120" s="130"/>
      <c r="E120" s="130"/>
      <c r="F120" s="130"/>
      <c r="G120" s="130"/>
      <c r="H120" s="130"/>
      <c r="I120" s="119"/>
      <c r="J120" s="119"/>
      <c r="K120" s="130"/>
    </row>
    <row r="121" spans="2:11">
      <c r="B121" s="118"/>
      <c r="C121" s="130"/>
      <c r="D121" s="130"/>
      <c r="E121" s="130"/>
      <c r="F121" s="130"/>
      <c r="G121" s="130"/>
      <c r="H121" s="130"/>
      <c r="I121" s="119"/>
      <c r="J121" s="119"/>
      <c r="K121" s="130"/>
    </row>
    <row r="122" spans="2:11">
      <c r="B122" s="118"/>
      <c r="C122" s="130"/>
      <c r="D122" s="130"/>
      <c r="E122" s="130"/>
      <c r="F122" s="130"/>
      <c r="G122" s="130"/>
      <c r="H122" s="130"/>
      <c r="I122" s="119"/>
      <c r="J122" s="119"/>
      <c r="K122" s="130"/>
    </row>
    <row r="123" spans="2:11">
      <c r="B123" s="118"/>
      <c r="C123" s="130"/>
      <c r="D123" s="130"/>
      <c r="E123" s="130"/>
      <c r="F123" s="130"/>
      <c r="G123" s="130"/>
      <c r="H123" s="130"/>
      <c r="I123" s="119"/>
      <c r="J123" s="119"/>
      <c r="K123" s="130"/>
    </row>
    <row r="124" spans="2:11">
      <c r="B124" s="118"/>
      <c r="C124" s="130"/>
      <c r="D124" s="130"/>
      <c r="E124" s="130"/>
      <c r="F124" s="130"/>
      <c r="G124" s="130"/>
      <c r="H124" s="130"/>
      <c r="I124" s="119"/>
      <c r="J124" s="119"/>
      <c r="K124" s="130"/>
    </row>
    <row r="125" spans="2:11">
      <c r="B125" s="118"/>
      <c r="C125" s="130"/>
      <c r="D125" s="130"/>
      <c r="E125" s="130"/>
      <c r="F125" s="130"/>
      <c r="G125" s="130"/>
      <c r="H125" s="130"/>
      <c r="I125" s="119"/>
      <c r="J125" s="119"/>
      <c r="K125" s="130"/>
    </row>
    <row r="126" spans="2:11">
      <c r="B126" s="118"/>
      <c r="C126" s="130"/>
      <c r="D126" s="130"/>
      <c r="E126" s="130"/>
      <c r="F126" s="130"/>
      <c r="G126" s="130"/>
      <c r="H126" s="130"/>
      <c r="I126" s="119"/>
      <c r="J126" s="119"/>
      <c r="K126" s="130"/>
    </row>
    <row r="127" spans="2:11">
      <c r="B127" s="118"/>
      <c r="C127" s="130"/>
      <c r="D127" s="130"/>
      <c r="E127" s="130"/>
      <c r="F127" s="130"/>
      <c r="G127" s="130"/>
      <c r="H127" s="130"/>
      <c r="I127" s="119"/>
      <c r="J127" s="119"/>
      <c r="K127" s="130"/>
    </row>
    <row r="128" spans="2:11">
      <c r="B128" s="118"/>
      <c r="C128" s="130"/>
      <c r="D128" s="130"/>
      <c r="E128" s="130"/>
      <c r="F128" s="130"/>
      <c r="G128" s="130"/>
      <c r="H128" s="130"/>
      <c r="I128" s="119"/>
      <c r="J128" s="119"/>
      <c r="K128" s="130"/>
    </row>
    <row r="129" spans="2:11">
      <c r="B129" s="118"/>
      <c r="C129" s="130"/>
      <c r="D129" s="130"/>
      <c r="E129" s="130"/>
      <c r="F129" s="130"/>
      <c r="G129" s="130"/>
      <c r="H129" s="130"/>
      <c r="I129" s="119"/>
      <c r="J129" s="119"/>
      <c r="K129" s="130"/>
    </row>
    <row r="130" spans="2:11">
      <c r="B130" s="118"/>
      <c r="C130" s="130"/>
      <c r="D130" s="130"/>
      <c r="E130" s="130"/>
      <c r="F130" s="130"/>
      <c r="G130" s="130"/>
      <c r="H130" s="130"/>
      <c r="I130" s="119"/>
      <c r="J130" s="119"/>
      <c r="K130" s="130"/>
    </row>
    <row r="131" spans="2:11">
      <c r="B131" s="118"/>
      <c r="C131" s="130"/>
      <c r="D131" s="130"/>
      <c r="E131" s="130"/>
      <c r="F131" s="130"/>
      <c r="G131" s="130"/>
      <c r="H131" s="130"/>
      <c r="I131" s="119"/>
      <c r="J131" s="119"/>
      <c r="K131" s="130"/>
    </row>
    <row r="132" spans="2:11">
      <c r="B132" s="118"/>
      <c r="C132" s="130"/>
      <c r="D132" s="130"/>
      <c r="E132" s="130"/>
      <c r="F132" s="130"/>
      <c r="G132" s="130"/>
      <c r="H132" s="130"/>
      <c r="I132" s="119"/>
      <c r="J132" s="119"/>
      <c r="K132" s="130"/>
    </row>
    <row r="133" spans="2:11">
      <c r="B133" s="118"/>
      <c r="C133" s="130"/>
      <c r="D133" s="130"/>
      <c r="E133" s="130"/>
      <c r="F133" s="130"/>
      <c r="G133" s="130"/>
      <c r="H133" s="130"/>
      <c r="I133" s="119"/>
      <c r="J133" s="119"/>
      <c r="K133" s="130"/>
    </row>
    <row r="134" spans="2:11">
      <c r="B134" s="118"/>
      <c r="C134" s="130"/>
      <c r="D134" s="130"/>
      <c r="E134" s="130"/>
      <c r="F134" s="130"/>
      <c r="G134" s="130"/>
      <c r="H134" s="130"/>
      <c r="I134" s="119"/>
      <c r="J134" s="119"/>
      <c r="K134" s="130"/>
    </row>
    <row r="135" spans="2:11">
      <c r="B135" s="118"/>
      <c r="C135" s="130"/>
      <c r="D135" s="130"/>
      <c r="E135" s="130"/>
      <c r="F135" s="130"/>
      <c r="G135" s="130"/>
      <c r="H135" s="130"/>
      <c r="I135" s="119"/>
      <c r="J135" s="119"/>
      <c r="K135" s="130"/>
    </row>
    <row r="136" spans="2:11">
      <c r="B136" s="118"/>
      <c r="C136" s="130"/>
      <c r="D136" s="130"/>
      <c r="E136" s="130"/>
      <c r="F136" s="130"/>
      <c r="G136" s="130"/>
      <c r="H136" s="130"/>
      <c r="I136" s="119"/>
      <c r="J136" s="119"/>
      <c r="K136" s="130"/>
    </row>
    <row r="137" spans="2:11">
      <c r="B137" s="118"/>
      <c r="C137" s="130"/>
      <c r="D137" s="130"/>
      <c r="E137" s="130"/>
      <c r="F137" s="130"/>
      <c r="G137" s="130"/>
      <c r="H137" s="130"/>
      <c r="I137" s="119"/>
      <c r="J137" s="119"/>
      <c r="K137" s="130"/>
    </row>
    <row r="138" spans="2:11">
      <c r="B138" s="118"/>
      <c r="C138" s="130"/>
      <c r="D138" s="130"/>
      <c r="E138" s="130"/>
      <c r="F138" s="130"/>
      <c r="G138" s="130"/>
      <c r="H138" s="130"/>
      <c r="I138" s="119"/>
      <c r="J138" s="119"/>
      <c r="K138" s="130"/>
    </row>
    <row r="139" spans="2:11">
      <c r="B139" s="118"/>
      <c r="C139" s="130"/>
      <c r="D139" s="130"/>
      <c r="E139" s="130"/>
      <c r="F139" s="130"/>
      <c r="G139" s="130"/>
      <c r="H139" s="130"/>
      <c r="I139" s="119"/>
      <c r="J139" s="119"/>
      <c r="K139" s="130"/>
    </row>
    <row r="140" spans="2:11">
      <c r="B140" s="118"/>
      <c r="C140" s="130"/>
      <c r="D140" s="130"/>
      <c r="E140" s="130"/>
      <c r="F140" s="130"/>
      <c r="G140" s="130"/>
      <c r="H140" s="130"/>
      <c r="I140" s="119"/>
      <c r="J140" s="119"/>
      <c r="K140" s="130"/>
    </row>
    <row r="141" spans="2:11">
      <c r="B141" s="118"/>
      <c r="C141" s="130"/>
      <c r="D141" s="130"/>
      <c r="E141" s="130"/>
      <c r="F141" s="130"/>
      <c r="G141" s="130"/>
      <c r="H141" s="130"/>
      <c r="I141" s="119"/>
      <c r="J141" s="119"/>
      <c r="K141" s="130"/>
    </row>
    <row r="142" spans="2:11">
      <c r="B142" s="118"/>
      <c r="C142" s="130"/>
      <c r="D142" s="130"/>
      <c r="E142" s="130"/>
      <c r="F142" s="130"/>
      <c r="G142" s="130"/>
      <c r="H142" s="130"/>
      <c r="I142" s="119"/>
      <c r="J142" s="119"/>
      <c r="K142" s="130"/>
    </row>
    <row r="143" spans="2:11">
      <c r="B143" s="118"/>
      <c r="C143" s="130"/>
      <c r="D143" s="130"/>
      <c r="E143" s="130"/>
      <c r="F143" s="130"/>
      <c r="G143" s="130"/>
      <c r="H143" s="130"/>
      <c r="I143" s="119"/>
      <c r="J143" s="119"/>
      <c r="K143" s="130"/>
    </row>
    <row r="144" spans="2:11">
      <c r="B144" s="118"/>
      <c r="C144" s="130"/>
      <c r="D144" s="130"/>
      <c r="E144" s="130"/>
      <c r="F144" s="130"/>
      <c r="G144" s="130"/>
      <c r="H144" s="130"/>
      <c r="I144" s="119"/>
      <c r="J144" s="119"/>
      <c r="K144" s="130"/>
    </row>
    <row r="145" spans="2:11">
      <c r="B145" s="118"/>
      <c r="C145" s="130"/>
      <c r="D145" s="130"/>
      <c r="E145" s="130"/>
      <c r="F145" s="130"/>
      <c r="G145" s="130"/>
      <c r="H145" s="130"/>
      <c r="I145" s="119"/>
      <c r="J145" s="119"/>
      <c r="K145" s="130"/>
    </row>
    <row r="146" spans="2:11">
      <c r="B146" s="118"/>
      <c r="C146" s="130"/>
      <c r="D146" s="130"/>
      <c r="E146" s="130"/>
      <c r="F146" s="130"/>
      <c r="G146" s="130"/>
      <c r="H146" s="130"/>
      <c r="I146" s="119"/>
      <c r="J146" s="119"/>
      <c r="K146" s="130"/>
    </row>
    <row r="147" spans="2:11">
      <c r="B147" s="118"/>
      <c r="C147" s="130"/>
      <c r="D147" s="130"/>
      <c r="E147" s="130"/>
      <c r="F147" s="130"/>
      <c r="G147" s="130"/>
      <c r="H147" s="130"/>
      <c r="I147" s="119"/>
      <c r="J147" s="119"/>
      <c r="K147" s="130"/>
    </row>
    <row r="148" spans="2:11">
      <c r="B148" s="118"/>
      <c r="C148" s="130"/>
      <c r="D148" s="130"/>
      <c r="E148" s="130"/>
      <c r="F148" s="130"/>
      <c r="G148" s="130"/>
      <c r="H148" s="130"/>
      <c r="I148" s="119"/>
      <c r="J148" s="119"/>
      <c r="K148" s="130"/>
    </row>
    <row r="149" spans="2:11">
      <c r="B149" s="118"/>
      <c r="C149" s="130"/>
      <c r="D149" s="130"/>
      <c r="E149" s="130"/>
      <c r="F149" s="130"/>
      <c r="G149" s="130"/>
      <c r="H149" s="130"/>
      <c r="I149" s="119"/>
      <c r="J149" s="119"/>
      <c r="K149" s="130"/>
    </row>
    <row r="150" spans="2:11">
      <c r="B150" s="118"/>
      <c r="C150" s="130"/>
      <c r="D150" s="130"/>
      <c r="E150" s="130"/>
      <c r="F150" s="130"/>
      <c r="G150" s="130"/>
      <c r="H150" s="130"/>
      <c r="I150" s="119"/>
      <c r="J150" s="119"/>
      <c r="K150" s="130"/>
    </row>
    <row r="151" spans="2:11">
      <c r="B151" s="118"/>
      <c r="C151" s="130"/>
      <c r="D151" s="130"/>
      <c r="E151" s="130"/>
      <c r="F151" s="130"/>
      <c r="G151" s="130"/>
      <c r="H151" s="130"/>
      <c r="I151" s="119"/>
      <c r="J151" s="119"/>
      <c r="K151" s="130"/>
    </row>
    <row r="152" spans="2:11">
      <c r="B152" s="118"/>
      <c r="C152" s="130"/>
      <c r="D152" s="130"/>
      <c r="E152" s="130"/>
      <c r="F152" s="130"/>
      <c r="G152" s="130"/>
      <c r="H152" s="130"/>
      <c r="I152" s="119"/>
      <c r="J152" s="119"/>
      <c r="K152" s="130"/>
    </row>
    <row r="153" spans="2:11">
      <c r="B153" s="118"/>
      <c r="C153" s="130"/>
      <c r="D153" s="130"/>
      <c r="E153" s="130"/>
      <c r="F153" s="130"/>
      <c r="G153" s="130"/>
      <c r="H153" s="130"/>
      <c r="I153" s="119"/>
      <c r="J153" s="119"/>
      <c r="K153" s="130"/>
    </row>
    <row r="154" spans="2:11">
      <c r="B154" s="118"/>
      <c r="C154" s="130"/>
      <c r="D154" s="130"/>
      <c r="E154" s="130"/>
      <c r="F154" s="130"/>
      <c r="G154" s="130"/>
      <c r="H154" s="130"/>
      <c r="I154" s="119"/>
      <c r="J154" s="119"/>
      <c r="K154" s="130"/>
    </row>
    <row r="155" spans="2:11">
      <c r="B155" s="118"/>
      <c r="C155" s="130"/>
      <c r="D155" s="130"/>
      <c r="E155" s="130"/>
      <c r="F155" s="130"/>
      <c r="G155" s="130"/>
      <c r="H155" s="130"/>
      <c r="I155" s="119"/>
      <c r="J155" s="119"/>
      <c r="K155" s="130"/>
    </row>
    <row r="156" spans="2:11">
      <c r="B156" s="118"/>
      <c r="C156" s="130"/>
      <c r="D156" s="130"/>
      <c r="E156" s="130"/>
      <c r="F156" s="130"/>
      <c r="G156" s="130"/>
      <c r="H156" s="130"/>
      <c r="I156" s="119"/>
      <c r="J156" s="119"/>
      <c r="K156" s="130"/>
    </row>
    <row r="157" spans="2:11">
      <c r="B157" s="118"/>
      <c r="C157" s="130"/>
      <c r="D157" s="130"/>
      <c r="E157" s="130"/>
      <c r="F157" s="130"/>
      <c r="G157" s="130"/>
      <c r="H157" s="130"/>
      <c r="I157" s="119"/>
      <c r="J157" s="119"/>
      <c r="K157" s="130"/>
    </row>
    <row r="158" spans="2:11">
      <c r="B158" s="118"/>
      <c r="C158" s="130"/>
      <c r="D158" s="130"/>
      <c r="E158" s="130"/>
      <c r="F158" s="130"/>
      <c r="G158" s="130"/>
      <c r="H158" s="130"/>
      <c r="I158" s="119"/>
      <c r="J158" s="119"/>
      <c r="K158" s="130"/>
    </row>
    <row r="159" spans="2:11">
      <c r="B159" s="118"/>
      <c r="C159" s="130"/>
      <c r="D159" s="130"/>
      <c r="E159" s="130"/>
      <c r="F159" s="130"/>
      <c r="G159" s="130"/>
      <c r="H159" s="130"/>
      <c r="I159" s="119"/>
      <c r="J159" s="119"/>
      <c r="K159" s="130"/>
    </row>
    <row r="160" spans="2:11">
      <c r="B160" s="118"/>
      <c r="C160" s="130"/>
      <c r="D160" s="130"/>
      <c r="E160" s="130"/>
      <c r="F160" s="130"/>
      <c r="G160" s="130"/>
      <c r="H160" s="130"/>
      <c r="I160" s="119"/>
      <c r="J160" s="119"/>
      <c r="K160" s="130"/>
    </row>
    <row r="161" spans="2:11">
      <c r="B161" s="118"/>
      <c r="C161" s="130"/>
      <c r="D161" s="130"/>
      <c r="E161" s="130"/>
      <c r="F161" s="130"/>
      <c r="G161" s="130"/>
      <c r="H161" s="130"/>
      <c r="I161" s="119"/>
      <c r="J161" s="119"/>
      <c r="K161" s="130"/>
    </row>
    <row r="162" spans="2:11">
      <c r="B162" s="118"/>
      <c r="C162" s="130"/>
      <c r="D162" s="130"/>
      <c r="E162" s="130"/>
      <c r="F162" s="130"/>
      <c r="G162" s="130"/>
      <c r="H162" s="130"/>
      <c r="I162" s="119"/>
      <c r="J162" s="119"/>
      <c r="K162" s="130"/>
    </row>
    <row r="163" spans="2:11">
      <c r="B163" s="118"/>
      <c r="C163" s="130"/>
      <c r="D163" s="130"/>
      <c r="E163" s="130"/>
      <c r="F163" s="130"/>
      <c r="G163" s="130"/>
      <c r="H163" s="130"/>
      <c r="I163" s="119"/>
      <c r="J163" s="119"/>
      <c r="K163" s="130"/>
    </row>
    <row r="164" spans="2:11">
      <c r="B164" s="118"/>
      <c r="C164" s="130"/>
      <c r="D164" s="130"/>
      <c r="E164" s="130"/>
      <c r="F164" s="130"/>
      <c r="G164" s="130"/>
      <c r="H164" s="130"/>
      <c r="I164" s="119"/>
      <c r="J164" s="119"/>
      <c r="K164" s="130"/>
    </row>
    <row r="165" spans="2:11">
      <c r="B165" s="118"/>
      <c r="C165" s="130"/>
      <c r="D165" s="130"/>
      <c r="E165" s="130"/>
      <c r="F165" s="130"/>
      <c r="G165" s="130"/>
      <c r="H165" s="130"/>
      <c r="I165" s="119"/>
      <c r="J165" s="119"/>
      <c r="K165" s="130"/>
    </row>
    <row r="166" spans="2:11">
      <c r="B166" s="118"/>
      <c r="C166" s="130"/>
      <c r="D166" s="130"/>
      <c r="E166" s="130"/>
      <c r="F166" s="130"/>
      <c r="G166" s="130"/>
      <c r="H166" s="130"/>
      <c r="I166" s="119"/>
      <c r="J166" s="119"/>
      <c r="K166" s="130"/>
    </row>
    <row r="167" spans="2:11">
      <c r="B167" s="118"/>
      <c r="C167" s="130"/>
      <c r="D167" s="130"/>
      <c r="E167" s="130"/>
      <c r="F167" s="130"/>
      <c r="G167" s="130"/>
      <c r="H167" s="130"/>
      <c r="I167" s="119"/>
      <c r="J167" s="119"/>
      <c r="K167" s="130"/>
    </row>
    <row r="168" spans="2:11">
      <c r="B168" s="118"/>
      <c r="C168" s="130"/>
      <c r="D168" s="130"/>
      <c r="E168" s="130"/>
      <c r="F168" s="130"/>
      <c r="G168" s="130"/>
      <c r="H168" s="130"/>
      <c r="I168" s="119"/>
      <c r="J168" s="119"/>
      <c r="K168" s="130"/>
    </row>
    <row r="169" spans="2:11">
      <c r="B169" s="118"/>
      <c r="C169" s="130"/>
      <c r="D169" s="130"/>
      <c r="E169" s="130"/>
      <c r="F169" s="130"/>
      <c r="G169" s="130"/>
      <c r="H169" s="130"/>
      <c r="I169" s="119"/>
      <c r="J169" s="119"/>
      <c r="K169" s="130"/>
    </row>
    <row r="170" spans="2:11">
      <c r="B170" s="118"/>
      <c r="C170" s="130"/>
      <c r="D170" s="130"/>
      <c r="E170" s="130"/>
      <c r="F170" s="130"/>
      <c r="G170" s="130"/>
      <c r="H170" s="130"/>
      <c r="I170" s="119"/>
      <c r="J170" s="119"/>
      <c r="K170" s="130"/>
    </row>
    <row r="171" spans="2:11">
      <c r="B171" s="118"/>
      <c r="C171" s="130"/>
      <c r="D171" s="130"/>
      <c r="E171" s="130"/>
      <c r="F171" s="130"/>
      <c r="G171" s="130"/>
      <c r="H171" s="130"/>
      <c r="I171" s="119"/>
      <c r="J171" s="119"/>
      <c r="K171" s="130"/>
    </row>
    <row r="172" spans="2:11">
      <c r="B172" s="118"/>
      <c r="C172" s="130"/>
      <c r="D172" s="130"/>
      <c r="E172" s="130"/>
      <c r="F172" s="130"/>
      <c r="G172" s="130"/>
      <c r="H172" s="130"/>
      <c r="I172" s="119"/>
      <c r="J172" s="119"/>
      <c r="K172" s="130"/>
    </row>
    <row r="173" spans="2:11">
      <c r="B173" s="118"/>
      <c r="C173" s="130"/>
      <c r="D173" s="130"/>
      <c r="E173" s="130"/>
      <c r="F173" s="130"/>
      <c r="G173" s="130"/>
      <c r="H173" s="130"/>
      <c r="I173" s="119"/>
      <c r="J173" s="119"/>
      <c r="K173" s="130"/>
    </row>
    <row r="174" spans="2:11">
      <c r="B174" s="118"/>
      <c r="C174" s="130"/>
      <c r="D174" s="130"/>
      <c r="E174" s="130"/>
      <c r="F174" s="130"/>
      <c r="G174" s="130"/>
      <c r="H174" s="130"/>
      <c r="I174" s="119"/>
      <c r="J174" s="119"/>
      <c r="K174" s="130"/>
    </row>
    <row r="175" spans="2:11">
      <c r="B175" s="118"/>
      <c r="C175" s="130"/>
      <c r="D175" s="130"/>
      <c r="E175" s="130"/>
      <c r="F175" s="130"/>
      <c r="G175" s="130"/>
      <c r="H175" s="130"/>
      <c r="I175" s="119"/>
      <c r="J175" s="119"/>
      <c r="K175" s="130"/>
    </row>
    <row r="176" spans="2:11">
      <c r="B176" s="118"/>
      <c r="C176" s="130"/>
      <c r="D176" s="130"/>
      <c r="E176" s="130"/>
      <c r="F176" s="130"/>
      <c r="G176" s="130"/>
      <c r="H176" s="130"/>
      <c r="I176" s="119"/>
      <c r="J176" s="119"/>
      <c r="K176" s="130"/>
    </row>
    <row r="177" spans="2:11">
      <c r="B177" s="118"/>
      <c r="C177" s="130"/>
      <c r="D177" s="130"/>
      <c r="E177" s="130"/>
      <c r="F177" s="130"/>
      <c r="G177" s="130"/>
      <c r="H177" s="130"/>
      <c r="I177" s="119"/>
      <c r="J177" s="119"/>
      <c r="K177" s="130"/>
    </row>
    <row r="178" spans="2:11">
      <c r="B178" s="118"/>
      <c r="C178" s="130"/>
      <c r="D178" s="130"/>
      <c r="E178" s="130"/>
      <c r="F178" s="130"/>
      <c r="G178" s="130"/>
      <c r="H178" s="130"/>
      <c r="I178" s="119"/>
      <c r="J178" s="119"/>
      <c r="K178" s="130"/>
    </row>
    <row r="179" spans="2:11">
      <c r="B179" s="118"/>
      <c r="C179" s="130"/>
      <c r="D179" s="130"/>
      <c r="E179" s="130"/>
      <c r="F179" s="130"/>
      <c r="G179" s="130"/>
      <c r="H179" s="130"/>
      <c r="I179" s="119"/>
      <c r="J179" s="119"/>
      <c r="K179" s="130"/>
    </row>
    <row r="180" spans="2:11">
      <c r="B180" s="118"/>
      <c r="C180" s="130"/>
      <c r="D180" s="130"/>
      <c r="E180" s="130"/>
      <c r="F180" s="130"/>
      <c r="G180" s="130"/>
      <c r="H180" s="130"/>
      <c r="I180" s="119"/>
      <c r="J180" s="119"/>
      <c r="K180" s="130"/>
    </row>
    <row r="181" spans="2:11">
      <c r="B181" s="118"/>
      <c r="C181" s="130"/>
      <c r="D181" s="130"/>
      <c r="E181" s="130"/>
      <c r="F181" s="130"/>
      <c r="G181" s="130"/>
      <c r="H181" s="130"/>
      <c r="I181" s="119"/>
      <c r="J181" s="119"/>
      <c r="K181" s="130"/>
    </row>
    <row r="182" spans="2:11">
      <c r="B182" s="118"/>
      <c r="C182" s="130"/>
      <c r="D182" s="130"/>
      <c r="E182" s="130"/>
      <c r="F182" s="130"/>
      <c r="G182" s="130"/>
      <c r="H182" s="130"/>
      <c r="I182" s="119"/>
      <c r="J182" s="119"/>
      <c r="K182" s="130"/>
    </row>
    <row r="183" spans="2:11">
      <c r="B183" s="118"/>
      <c r="C183" s="130"/>
      <c r="D183" s="130"/>
      <c r="E183" s="130"/>
      <c r="F183" s="130"/>
      <c r="G183" s="130"/>
      <c r="H183" s="130"/>
      <c r="I183" s="119"/>
      <c r="J183" s="119"/>
      <c r="K183" s="130"/>
    </row>
    <row r="184" spans="2:11">
      <c r="B184" s="118"/>
      <c r="C184" s="130"/>
      <c r="D184" s="130"/>
      <c r="E184" s="130"/>
      <c r="F184" s="130"/>
      <c r="G184" s="130"/>
      <c r="H184" s="130"/>
      <c r="I184" s="119"/>
      <c r="J184" s="119"/>
      <c r="K184" s="130"/>
    </row>
    <row r="185" spans="2:11">
      <c r="B185" s="118"/>
      <c r="C185" s="130"/>
      <c r="D185" s="130"/>
      <c r="E185" s="130"/>
      <c r="F185" s="130"/>
      <c r="G185" s="130"/>
      <c r="H185" s="130"/>
      <c r="I185" s="119"/>
      <c r="J185" s="119"/>
      <c r="K185" s="130"/>
    </row>
    <row r="186" spans="2:11">
      <c r="B186" s="118"/>
      <c r="C186" s="130"/>
      <c r="D186" s="130"/>
      <c r="E186" s="130"/>
      <c r="F186" s="130"/>
      <c r="G186" s="130"/>
      <c r="H186" s="130"/>
      <c r="I186" s="119"/>
      <c r="J186" s="119"/>
      <c r="K186" s="130"/>
    </row>
    <row r="187" spans="2:11">
      <c r="B187" s="118"/>
      <c r="C187" s="130"/>
      <c r="D187" s="130"/>
      <c r="E187" s="130"/>
      <c r="F187" s="130"/>
      <c r="G187" s="130"/>
      <c r="H187" s="130"/>
      <c r="I187" s="119"/>
      <c r="J187" s="119"/>
      <c r="K187" s="130"/>
    </row>
    <row r="188" spans="2:11">
      <c r="B188" s="118"/>
      <c r="C188" s="130"/>
      <c r="D188" s="130"/>
      <c r="E188" s="130"/>
      <c r="F188" s="130"/>
      <c r="G188" s="130"/>
      <c r="H188" s="130"/>
      <c r="I188" s="119"/>
      <c r="J188" s="119"/>
      <c r="K188" s="130"/>
    </row>
    <row r="189" spans="2:11">
      <c r="B189" s="118"/>
      <c r="C189" s="130"/>
      <c r="D189" s="130"/>
      <c r="E189" s="130"/>
      <c r="F189" s="130"/>
      <c r="G189" s="130"/>
      <c r="H189" s="130"/>
      <c r="I189" s="119"/>
      <c r="J189" s="119"/>
      <c r="K189" s="130"/>
    </row>
    <row r="190" spans="2:11">
      <c r="B190" s="118"/>
      <c r="C190" s="130"/>
      <c r="D190" s="130"/>
      <c r="E190" s="130"/>
      <c r="F190" s="130"/>
      <c r="G190" s="130"/>
      <c r="H190" s="130"/>
      <c r="I190" s="119"/>
      <c r="J190" s="119"/>
      <c r="K190" s="130"/>
    </row>
    <row r="191" spans="2:11">
      <c r="B191" s="118"/>
      <c r="C191" s="130"/>
      <c r="D191" s="130"/>
      <c r="E191" s="130"/>
      <c r="F191" s="130"/>
      <c r="G191" s="130"/>
      <c r="H191" s="130"/>
      <c r="I191" s="119"/>
      <c r="J191" s="119"/>
      <c r="K191" s="130"/>
    </row>
    <row r="192" spans="2:11">
      <c r="B192" s="118"/>
      <c r="C192" s="130"/>
      <c r="D192" s="130"/>
      <c r="E192" s="130"/>
      <c r="F192" s="130"/>
      <c r="G192" s="130"/>
      <c r="H192" s="130"/>
      <c r="I192" s="119"/>
      <c r="J192" s="119"/>
      <c r="K192" s="130"/>
    </row>
    <row r="193" spans="2:11">
      <c r="B193" s="118"/>
      <c r="C193" s="130"/>
      <c r="D193" s="130"/>
      <c r="E193" s="130"/>
      <c r="F193" s="130"/>
      <c r="G193" s="130"/>
      <c r="H193" s="130"/>
      <c r="I193" s="119"/>
      <c r="J193" s="119"/>
      <c r="K193" s="130"/>
    </row>
    <row r="194" spans="2:11">
      <c r="B194" s="118"/>
      <c r="C194" s="130"/>
      <c r="D194" s="130"/>
      <c r="E194" s="130"/>
      <c r="F194" s="130"/>
      <c r="G194" s="130"/>
      <c r="H194" s="130"/>
      <c r="I194" s="119"/>
      <c r="J194" s="119"/>
      <c r="K194" s="130"/>
    </row>
    <row r="195" spans="2:11">
      <c r="B195" s="118"/>
      <c r="C195" s="130"/>
      <c r="D195" s="130"/>
      <c r="E195" s="130"/>
      <c r="F195" s="130"/>
      <c r="G195" s="130"/>
      <c r="H195" s="130"/>
      <c r="I195" s="119"/>
      <c r="J195" s="119"/>
      <c r="K195" s="130"/>
    </row>
    <row r="196" spans="2:11">
      <c r="B196" s="118"/>
      <c r="C196" s="130"/>
      <c r="D196" s="130"/>
      <c r="E196" s="130"/>
      <c r="F196" s="130"/>
      <c r="G196" s="130"/>
      <c r="H196" s="130"/>
      <c r="I196" s="119"/>
      <c r="J196" s="119"/>
      <c r="K196" s="130"/>
    </row>
    <row r="197" spans="2:11">
      <c r="B197" s="118"/>
      <c r="C197" s="130"/>
      <c r="D197" s="130"/>
      <c r="E197" s="130"/>
      <c r="F197" s="130"/>
      <c r="G197" s="130"/>
      <c r="H197" s="130"/>
      <c r="I197" s="119"/>
      <c r="J197" s="119"/>
      <c r="K197" s="130"/>
    </row>
    <row r="198" spans="2:11">
      <c r="B198" s="118"/>
      <c r="C198" s="130"/>
      <c r="D198" s="130"/>
      <c r="E198" s="130"/>
      <c r="F198" s="130"/>
      <c r="G198" s="130"/>
      <c r="H198" s="130"/>
      <c r="I198" s="119"/>
      <c r="J198" s="119"/>
      <c r="K198" s="130"/>
    </row>
    <row r="199" spans="2:11">
      <c r="B199" s="118"/>
      <c r="C199" s="130"/>
      <c r="D199" s="130"/>
      <c r="E199" s="130"/>
      <c r="F199" s="130"/>
      <c r="G199" s="130"/>
      <c r="H199" s="130"/>
      <c r="I199" s="119"/>
      <c r="J199" s="119"/>
      <c r="K199" s="130"/>
    </row>
    <row r="200" spans="2:11">
      <c r="B200" s="118"/>
      <c r="C200" s="130"/>
      <c r="D200" s="130"/>
      <c r="E200" s="130"/>
      <c r="F200" s="130"/>
      <c r="G200" s="130"/>
      <c r="H200" s="130"/>
      <c r="I200" s="119"/>
      <c r="J200" s="119"/>
      <c r="K200" s="130"/>
    </row>
    <row r="201" spans="2:11">
      <c r="B201" s="118"/>
      <c r="C201" s="130"/>
      <c r="D201" s="130"/>
      <c r="E201" s="130"/>
      <c r="F201" s="130"/>
      <c r="G201" s="130"/>
      <c r="H201" s="130"/>
      <c r="I201" s="119"/>
      <c r="J201" s="119"/>
      <c r="K201" s="130"/>
    </row>
    <row r="202" spans="2:11">
      <c r="B202" s="118"/>
      <c r="C202" s="130"/>
      <c r="D202" s="130"/>
      <c r="E202" s="130"/>
      <c r="F202" s="130"/>
      <c r="G202" s="130"/>
      <c r="H202" s="130"/>
      <c r="I202" s="119"/>
      <c r="J202" s="119"/>
      <c r="K202" s="130"/>
    </row>
    <row r="203" spans="2:11">
      <c r="B203" s="118"/>
      <c r="C203" s="130"/>
      <c r="D203" s="130"/>
      <c r="E203" s="130"/>
      <c r="F203" s="130"/>
      <c r="G203" s="130"/>
      <c r="H203" s="130"/>
      <c r="I203" s="119"/>
      <c r="J203" s="119"/>
      <c r="K203" s="130"/>
    </row>
    <row r="204" spans="2:11">
      <c r="B204" s="118"/>
      <c r="C204" s="130"/>
      <c r="D204" s="130"/>
      <c r="E204" s="130"/>
      <c r="F204" s="130"/>
      <c r="G204" s="130"/>
      <c r="H204" s="130"/>
      <c r="I204" s="119"/>
      <c r="J204" s="119"/>
      <c r="K204" s="130"/>
    </row>
    <row r="205" spans="2:11">
      <c r="B205" s="118"/>
      <c r="C205" s="130"/>
      <c r="D205" s="130"/>
      <c r="E205" s="130"/>
      <c r="F205" s="130"/>
      <c r="G205" s="130"/>
      <c r="H205" s="130"/>
      <c r="I205" s="119"/>
      <c r="J205" s="119"/>
      <c r="K205" s="130"/>
    </row>
    <row r="206" spans="2:11">
      <c r="B206" s="118"/>
      <c r="C206" s="130"/>
      <c r="D206" s="130"/>
      <c r="E206" s="130"/>
      <c r="F206" s="130"/>
      <c r="G206" s="130"/>
      <c r="H206" s="130"/>
      <c r="I206" s="119"/>
      <c r="J206" s="119"/>
      <c r="K206" s="130"/>
    </row>
    <row r="207" spans="2:11">
      <c r="B207" s="118"/>
      <c r="C207" s="130"/>
      <c r="D207" s="130"/>
      <c r="E207" s="130"/>
      <c r="F207" s="130"/>
      <c r="G207" s="130"/>
      <c r="H207" s="130"/>
      <c r="I207" s="119"/>
      <c r="J207" s="119"/>
      <c r="K207" s="130"/>
    </row>
    <row r="208" spans="2:11">
      <c r="B208" s="118"/>
      <c r="C208" s="130"/>
      <c r="D208" s="130"/>
      <c r="E208" s="130"/>
      <c r="F208" s="130"/>
      <c r="G208" s="130"/>
      <c r="H208" s="130"/>
      <c r="I208" s="119"/>
      <c r="J208" s="119"/>
      <c r="K208" s="130"/>
    </row>
    <row r="209" spans="2:11">
      <c r="B209" s="118"/>
      <c r="C209" s="130"/>
      <c r="D209" s="130"/>
      <c r="E209" s="130"/>
      <c r="F209" s="130"/>
      <c r="G209" s="130"/>
      <c r="H209" s="130"/>
      <c r="I209" s="119"/>
      <c r="J209" s="119"/>
      <c r="K209" s="130"/>
    </row>
    <row r="210" spans="2:11">
      <c r="B210" s="118"/>
      <c r="C210" s="130"/>
      <c r="D210" s="130"/>
      <c r="E210" s="130"/>
      <c r="F210" s="130"/>
      <c r="G210" s="130"/>
      <c r="H210" s="130"/>
      <c r="I210" s="119"/>
      <c r="J210" s="119"/>
      <c r="K210" s="130"/>
    </row>
    <row r="211" spans="2:11">
      <c r="B211" s="118"/>
      <c r="C211" s="130"/>
      <c r="D211" s="130"/>
      <c r="E211" s="130"/>
      <c r="F211" s="130"/>
      <c r="G211" s="130"/>
      <c r="H211" s="130"/>
      <c r="I211" s="119"/>
      <c r="J211" s="119"/>
      <c r="K211" s="130"/>
    </row>
    <row r="212" spans="2:11">
      <c r="B212" s="118"/>
      <c r="C212" s="130"/>
      <c r="D212" s="130"/>
      <c r="E212" s="130"/>
      <c r="F212" s="130"/>
      <c r="G212" s="130"/>
      <c r="H212" s="130"/>
      <c r="I212" s="119"/>
      <c r="J212" s="119"/>
      <c r="K212" s="130"/>
    </row>
    <row r="213" spans="2:11">
      <c r="B213" s="118"/>
      <c r="C213" s="130"/>
      <c r="D213" s="130"/>
      <c r="E213" s="130"/>
      <c r="F213" s="130"/>
      <c r="G213" s="130"/>
      <c r="H213" s="130"/>
      <c r="I213" s="119"/>
      <c r="J213" s="119"/>
      <c r="K213" s="130"/>
    </row>
    <row r="214" spans="2:11">
      <c r="B214" s="118"/>
      <c r="C214" s="130"/>
      <c r="D214" s="130"/>
      <c r="E214" s="130"/>
      <c r="F214" s="130"/>
      <c r="G214" s="130"/>
      <c r="H214" s="130"/>
      <c r="I214" s="119"/>
      <c r="J214" s="119"/>
      <c r="K214" s="130"/>
    </row>
    <row r="215" spans="2:11">
      <c r="B215" s="118"/>
      <c r="C215" s="130"/>
      <c r="D215" s="130"/>
      <c r="E215" s="130"/>
      <c r="F215" s="130"/>
      <c r="G215" s="130"/>
      <c r="H215" s="130"/>
      <c r="I215" s="119"/>
      <c r="J215" s="119"/>
      <c r="K215" s="130"/>
    </row>
    <row r="216" spans="2:11">
      <c r="B216" s="118"/>
      <c r="C216" s="130"/>
      <c r="D216" s="130"/>
      <c r="E216" s="130"/>
      <c r="F216" s="130"/>
      <c r="G216" s="130"/>
      <c r="H216" s="130"/>
      <c r="I216" s="119"/>
      <c r="J216" s="119"/>
      <c r="K216" s="130"/>
    </row>
    <row r="217" spans="2:11">
      <c r="B217" s="118"/>
      <c r="C217" s="130"/>
      <c r="D217" s="130"/>
      <c r="E217" s="130"/>
      <c r="F217" s="130"/>
      <c r="G217" s="130"/>
      <c r="H217" s="130"/>
      <c r="I217" s="119"/>
      <c r="J217" s="119"/>
      <c r="K217" s="130"/>
    </row>
    <row r="218" spans="2:11">
      <c r="B218" s="118"/>
      <c r="C218" s="130"/>
      <c r="D218" s="130"/>
      <c r="E218" s="130"/>
      <c r="F218" s="130"/>
      <c r="G218" s="130"/>
      <c r="H218" s="130"/>
      <c r="I218" s="119"/>
      <c r="J218" s="119"/>
      <c r="K218" s="130"/>
    </row>
    <row r="219" spans="2:11">
      <c r="B219" s="118"/>
      <c r="C219" s="130"/>
      <c r="D219" s="130"/>
      <c r="E219" s="130"/>
      <c r="F219" s="130"/>
      <c r="G219" s="130"/>
      <c r="H219" s="130"/>
      <c r="I219" s="119"/>
      <c r="J219" s="119"/>
      <c r="K219" s="130"/>
    </row>
    <row r="220" spans="2:11">
      <c r="B220" s="118"/>
      <c r="C220" s="130"/>
      <c r="D220" s="130"/>
      <c r="E220" s="130"/>
      <c r="F220" s="130"/>
      <c r="G220" s="130"/>
      <c r="H220" s="130"/>
      <c r="I220" s="119"/>
      <c r="J220" s="119"/>
      <c r="K220" s="130"/>
    </row>
    <row r="221" spans="2:11">
      <c r="B221" s="118"/>
      <c r="C221" s="130"/>
      <c r="D221" s="130"/>
      <c r="E221" s="130"/>
      <c r="F221" s="130"/>
      <c r="G221" s="130"/>
      <c r="H221" s="130"/>
      <c r="I221" s="119"/>
      <c r="J221" s="119"/>
      <c r="K221" s="130"/>
    </row>
    <row r="222" spans="2:11">
      <c r="B222" s="118"/>
      <c r="C222" s="130"/>
      <c r="D222" s="130"/>
      <c r="E222" s="130"/>
      <c r="F222" s="130"/>
      <c r="G222" s="130"/>
      <c r="H222" s="130"/>
      <c r="I222" s="119"/>
      <c r="J222" s="119"/>
      <c r="K222" s="130"/>
    </row>
    <row r="223" spans="2:11">
      <c r="B223" s="118"/>
      <c r="C223" s="130"/>
      <c r="D223" s="130"/>
      <c r="E223" s="130"/>
      <c r="F223" s="130"/>
      <c r="G223" s="130"/>
      <c r="H223" s="130"/>
      <c r="I223" s="119"/>
      <c r="J223" s="119"/>
      <c r="K223" s="130"/>
    </row>
    <row r="224" spans="2:11">
      <c r="B224" s="118"/>
      <c r="C224" s="130"/>
      <c r="D224" s="130"/>
      <c r="E224" s="130"/>
      <c r="F224" s="130"/>
      <c r="G224" s="130"/>
      <c r="H224" s="130"/>
      <c r="I224" s="119"/>
      <c r="J224" s="119"/>
      <c r="K224" s="130"/>
    </row>
    <row r="225" spans="2:11">
      <c r="B225" s="118"/>
      <c r="C225" s="130"/>
      <c r="D225" s="130"/>
      <c r="E225" s="130"/>
      <c r="F225" s="130"/>
      <c r="G225" s="130"/>
      <c r="H225" s="130"/>
      <c r="I225" s="119"/>
      <c r="J225" s="119"/>
      <c r="K225" s="130"/>
    </row>
    <row r="226" spans="2:11">
      <c r="B226" s="118"/>
      <c r="C226" s="130"/>
      <c r="D226" s="130"/>
      <c r="E226" s="130"/>
      <c r="F226" s="130"/>
      <c r="G226" s="130"/>
      <c r="H226" s="130"/>
      <c r="I226" s="119"/>
      <c r="J226" s="119"/>
      <c r="K226" s="130"/>
    </row>
    <row r="227" spans="2:11">
      <c r="B227" s="118"/>
      <c r="C227" s="130"/>
      <c r="D227" s="130"/>
      <c r="E227" s="130"/>
      <c r="F227" s="130"/>
      <c r="G227" s="130"/>
      <c r="H227" s="130"/>
      <c r="I227" s="119"/>
      <c r="J227" s="119"/>
      <c r="K227" s="130"/>
    </row>
    <row r="228" spans="2:11">
      <c r="B228" s="118"/>
      <c r="C228" s="130"/>
      <c r="D228" s="130"/>
      <c r="E228" s="130"/>
      <c r="F228" s="130"/>
      <c r="G228" s="130"/>
      <c r="H228" s="130"/>
      <c r="I228" s="119"/>
      <c r="J228" s="119"/>
      <c r="K228" s="130"/>
    </row>
    <row r="229" spans="2:11">
      <c r="B229" s="118"/>
      <c r="C229" s="130"/>
      <c r="D229" s="130"/>
      <c r="E229" s="130"/>
      <c r="F229" s="130"/>
      <c r="G229" s="130"/>
      <c r="H229" s="130"/>
      <c r="I229" s="119"/>
      <c r="J229" s="119"/>
      <c r="K229" s="130"/>
    </row>
    <row r="230" spans="2:11">
      <c r="B230" s="118"/>
      <c r="C230" s="130"/>
      <c r="D230" s="130"/>
      <c r="E230" s="130"/>
      <c r="F230" s="130"/>
      <c r="G230" s="130"/>
      <c r="H230" s="130"/>
      <c r="I230" s="119"/>
      <c r="J230" s="119"/>
      <c r="K230" s="130"/>
    </row>
    <row r="231" spans="2:11">
      <c r="B231" s="118"/>
      <c r="C231" s="130"/>
      <c r="D231" s="130"/>
      <c r="E231" s="130"/>
      <c r="F231" s="130"/>
      <c r="G231" s="130"/>
      <c r="H231" s="130"/>
      <c r="I231" s="119"/>
      <c r="J231" s="119"/>
      <c r="K231" s="130"/>
    </row>
    <row r="232" spans="2:11">
      <c r="B232" s="118"/>
      <c r="C232" s="130"/>
      <c r="D232" s="130"/>
      <c r="E232" s="130"/>
      <c r="F232" s="130"/>
      <c r="G232" s="130"/>
      <c r="H232" s="130"/>
      <c r="I232" s="119"/>
      <c r="J232" s="119"/>
      <c r="K232" s="130"/>
    </row>
    <row r="233" spans="2:11">
      <c r="B233" s="118"/>
      <c r="C233" s="130"/>
      <c r="D233" s="130"/>
      <c r="E233" s="130"/>
      <c r="F233" s="130"/>
      <c r="G233" s="130"/>
      <c r="H233" s="130"/>
      <c r="I233" s="119"/>
      <c r="J233" s="119"/>
      <c r="K233" s="130"/>
    </row>
    <row r="234" spans="2:11">
      <c r="B234" s="118"/>
      <c r="C234" s="130"/>
      <c r="D234" s="130"/>
      <c r="E234" s="130"/>
      <c r="F234" s="130"/>
      <c r="G234" s="130"/>
      <c r="H234" s="130"/>
      <c r="I234" s="119"/>
      <c r="J234" s="119"/>
      <c r="K234" s="130"/>
    </row>
    <row r="235" spans="2:11">
      <c r="B235" s="118"/>
      <c r="C235" s="130"/>
      <c r="D235" s="130"/>
      <c r="E235" s="130"/>
      <c r="F235" s="130"/>
      <c r="G235" s="130"/>
      <c r="H235" s="130"/>
      <c r="I235" s="119"/>
      <c r="J235" s="119"/>
      <c r="K235" s="130"/>
    </row>
    <row r="236" spans="2:11">
      <c r="B236" s="118"/>
      <c r="C236" s="130"/>
      <c r="D236" s="130"/>
      <c r="E236" s="130"/>
      <c r="F236" s="130"/>
      <c r="G236" s="130"/>
      <c r="H236" s="130"/>
      <c r="I236" s="119"/>
      <c r="J236" s="119"/>
      <c r="K236" s="130"/>
    </row>
    <row r="237" spans="2:11">
      <c r="B237" s="118"/>
      <c r="C237" s="130"/>
      <c r="D237" s="130"/>
      <c r="E237" s="130"/>
      <c r="F237" s="130"/>
      <c r="G237" s="130"/>
      <c r="H237" s="130"/>
      <c r="I237" s="119"/>
      <c r="J237" s="119"/>
      <c r="K237" s="130"/>
    </row>
    <row r="238" spans="2:11">
      <c r="B238" s="118"/>
      <c r="C238" s="130"/>
      <c r="D238" s="130"/>
      <c r="E238" s="130"/>
      <c r="F238" s="130"/>
      <c r="G238" s="130"/>
      <c r="H238" s="130"/>
      <c r="I238" s="119"/>
      <c r="J238" s="119"/>
      <c r="K238" s="130"/>
    </row>
    <row r="239" spans="2:11">
      <c r="B239" s="118"/>
      <c r="C239" s="130"/>
      <c r="D239" s="130"/>
      <c r="E239" s="130"/>
      <c r="F239" s="130"/>
      <c r="G239" s="130"/>
      <c r="H239" s="130"/>
      <c r="I239" s="119"/>
      <c r="J239" s="119"/>
      <c r="K239" s="130"/>
    </row>
    <row r="240" spans="2:11">
      <c r="B240" s="118"/>
      <c r="C240" s="130"/>
      <c r="D240" s="130"/>
      <c r="E240" s="130"/>
      <c r="F240" s="130"/>
      <c r="G240" s="130"/>
      <c r="H240" s="130"/>
      <c r="I240" s="119"/>
      <c r="J240" s="119"/>
      <c r="K240" s="130"/>
    </row>
    <row r="241" spans="2:11">
      <c r="B241" s="118"/>
      <c r="C241" s="130"/>
      <c r="D241" s="130"/>
      <c r="E241" s="130"/>
      <c r="F241" s="130"/>
      <c r="G241" s="130"/>
      <c r="H241" s="130"/>
      <c r="I241" s="119"/>
      <c r="J241" s="119"/>
      <c r="K241" s="130"/>
    </row>
    <row r="242" spans="2:11">
      <c r="B242" s="118"/>
      <c r="C242" s="130"/>
      <c r="D242" s="130"/>
      <c r="E242" s="130"/>
      <c r="F242" s="130"/>
      <c r="G242" s="130"/>
      <c r="H242" s="130"/>
      <c r="I242" s="119"/>
      <c r="J242" s="119"/>
      <c r="K242" s="130"/>
    </row>
    <row r="243" spans="2:11">
      <c r="B243" s="118"/>
      <c r="C243" s="130"/>
      <c r="D243" s="130"/>
      <c r="E243" s="130"/>
      <c r="F243" s="130"/>
      <c r="G243" s="130"/>
      <c r="H243" s="130"/>
      <c r="I243" s="119"/>
      <c r="J243" s="119"/>
      <c r="K243" s="130"/>
    </row>
    <row r="244" spans="2:11">
      <c r="B244" s="118"/>
      <c r="C244" s="130"/>
      <c r="D244" s="130"/>
      <c r="E244" s="130"/>
      <c r="F244" s="130"/>
      <c r="G244" s="130"/>
      <c r="H244" s="130"/>
      <c r="I244" s="119"/>
      <c r="J244" s="119"/>
      <c r="K244" s="130"/>
    </row>
    <row r="245" spans="2:11">
      <c r="B245" s="118"/>
      <c r="C245" s="130"/>
      <c r="D245" s="130"/>
      <c r="E245" s="130"/>
      <c r="F245" s="130"/>
      <c r="G245" s="130"/>
      <c r="H245" s="130"/>
      <c r="I245" s="119"/>
      <c r="J245" s="119"/>
      <c r="K245" s="130"/>
    </row>
    <row r="246" spans="2:11">
      <c r="B246" s="118"/>
      <c r="C246" s="130"/>
      <c r="D246" s="130"/>
      <c r="E246" s="130"/>
      <c r="F246" s="130"/>
      <c r="G246" s="130"/>
      <c r="H246" s="130"/>
      <c r="I246" s="119"/>
      <c r="J246" s="119"/>
      <c r="K246" s="130"/>
    </row>
    <row r="247" spans="2:11">
      <c r="B247" s="118"/>
      <c r="C247" s="130"/>
      <c r="D247" s="130"/>
      <c r="E247" s="130"/>
      <c r="F247" s="130"/>
      <c r="G247" s="130"/>
      <c r="H247" s="130"/>
      <c r="I247" s="119"/>
      <c r="J247" s="119"/>
      <c r="K247" s="130"/>
    </row>
    <row r="248" spans="2:11">
      <c r="B248" s="118"/>
      <c r="C248" s="130"/>
      <c r="D248" s="130"/>
      <c r="E248" s="130"/>
      <c r="F248" s="130"/>
      <c r="G248" s="130"/>
      <c r="H248" s="130"/>
      <c r="I248" s="119"/>
      <c r="J248" s="119"/>
      <c r="K248" s="130"/>
    </row>
    <row r="249" spans="2:11">
      <c r="B249" s="118"/>
      <c r="C249" s="130"/>
      <c r="D249" s="130"/>
      <c r="E249" s="130"/>
      <c r="F249" s="130"/>
      <c r="G249" s="130"/>
      <c r="H249" s="130"/>
      <c r="I249" s="119"/>
      <c r="J249" s="119"/>
      <c r="K249" s="130"/>
    </row>
    <row r="250" spans="2:11">
      <c r="B250" s="118"/>
      <c r="C250" s="130"/>
      <c r="D250" s="130"/>
      <c r="E250" s="130"/>
      <c r="F250" s="130"/>
      <c r="G250" s="130"/>
      <c r="H250" s="130"/>
      <c r="I250" s="119"/>
      <c r="J250" s="119"/>
      <c r="K250" s="130"/>
    </row>
    <row r="251" spans="2:11">
      <c r="B251" s="118"/>
      <c r="C251" s="130"/>
      <c r="D251" s="130"/>
      <c r="E251" s="130"/>
      <c r="F251" s="130"/>
      <c r="G251" s="130"/>
      <c r="H251" s="130"/>
      <c r="I251" s="119"/>
      <c r="J251" s="119"/>
      <c r="K251" s="130"/>
    </row>
    <row r="252" spans="2:11">
      <c r="B252" s="118"/>
      <c r="C252" s="130"/>
      <c r="D252" s="130"/>
      <c r="E252" s="130"/>
      <c r="F252" s="130"/>
      <c r="G252" s="130"/>
      <c r="H252" s="130"/>
      <c r="I252" s="119"/>
      <c r="J252" s="119"/>
      <c r="K252" s="130"/>
    </row>
    <row r="253" spans="2:11">
      <c r="B253" s="118"/>
      <c r="C253" s="130"/>
      <c r="D253" s="130"/>
      <c r="E253" s="130"/>
      <c r="F253" s="130"/>
      <c r="G253" s="130"/>
      <c r="H253" s="130"/>
      <c r="I253" s="119"/>
      <c r="J253" s="119"/>
      <c r="K253" s="130"/>
    </row>
    <row r="254" spans="2:11">
      <c r="B254" s="118"/>
      <c r="C254" s="130"/>
      <c r="D254" s="130"/>
      <c r="E254" s="130"/>
      <c r="F254" s="130"/>
      <c r="G254" s="130"/>
      <c r="H254" s="130"/>
      <c r="I254" s="119"/>
      <c r="J254" s="119"/>
      <c r="K254" s="130"/>
    </row>
    <row r="255" spans="2:11">
      <c r="B255" s="118"/>
      <c r="C255" s="130"/>
      <c r="D255" s="130"/>
      <c r="E255" s="130"/>
      <c r="F255" s="130"/>
      <c r="G255" s="130"/>
      <c r="H255" s="130"/>
      <c r="I255" s="119"/>
      <c r="J255" s="119"/>
      <c r="K255" s="130"/>
    </row>
    <row r="256" spans="2:11">
      <c r="B256" s="118"/>
      <c r="C256" s="130"/>
      <c r="D256" s="130"/>
      <c r="E256" s="130"/>
      <c r="F256" s="130"/>
      <c r="G256" s="130"/>
      <c r="H256" s="130"/>
      <c r="I256" s="119"/>
      <c r="J256" s="119"/>
      <c r="K256" s="130"/>
    </row>
    <row r="257" spans="2:11">
      <c r="B257" s="118"/>
      <c r="C257" s="130"/>
      <c r="D257" s="130"/>
      <c r="E257" s="130"/>
      <c r="F257" s="130"/>
      <c r="G257" s="130"/>
      <c r="H257" s="130"/>
      <c r="I257" s="119"/>
      <c r="J257" s="119"/>
      <c r="K257" s="130"/>
    </row>
    <row r="258" spans="2:11">
      <c r="B258" s="118"/>
      <c r="C258" s="130"/>
      <c r="D258" s="130"/>
      <c r="E258" s="130"/>
      <c r="F258" s="130"/>
      <c r="G258" s="130"/>
      <c r="H258" s="130"/>
      <c r="I258" s="119"/>
      <c r="J258" s="119"/>
      <c r="K258" s="130"/>
    </row>
    <row r="259" spans="2:11">
      <c r="B259" s="118"/>
      <c r="C259" s="130"/>
      <c r="D259" s="130"/>
      <c r="E259" s="130"/>
      <c r="F259" s="130"/>
      <c r="G259" s="130"/>
      <c r="H259" s="130"/>
      <c r="I259" s="119"/>
      <c r="J259" s="119"/>
      <c r="K259" s="130"/>
    </row>
    <row r="260" spans="2:11">
      <c r="B260" s="118"/>
      <c r="C260" s="130"/>
      <c r="D260" s="130"/>
      <c r="E260" s="130"/>
      <c r="F260" s="130"/>
      <c r="G260" s="130"/>
      <c r="H260" s="130"/>
      <c r="I260" s="119"/>
      <c r="J260" s="119"/>
      <c r="K260" s="130"/>
    </row>
    <row r="261" spans="2:11">
      <c r="B261" s="118"/>
      <c r="C261" s="130"/>
      <c r="D261" s="130"/>
      <c r="E261" s="130"/>
      <c r="F261" s="130"/>
      <c r="G261" s="130"/>
      <c r="H261" s="130"/>
      <c r="I261" s="119"/>
      <c r="J261" s="119"/>
      <c r="K261" s="130"/>
    </row>
    <row r="262" spans="2:11">
      <c r="B262" s="118"/>
      <c r="C262" s="130"/>
      <c r="D262" s="130"/>
      <c r="E262" s="130"/>
      <c r="F262" s="130"/>
      <c r="G262" s="130"/>
      <c r="H262" s="130"/>
      <c r="I262" s="119"/>
      <c r="J262" s="119"/>
      <c r="K262" s="130"/>
    </row>
    <row r="263" spans="2:11">
      <c r="B263" s="118"/>
      <c r="C263" s="130"/>
      <c r="D263" s="130"/>
      <c r="E263" s="130"/>
      <c r="F263" s="130"/>
      <c r="G263" s="130"/>
      <c r="H263" s="130"/>
      <c r="I263" s="119"/>
      <c r="J263" s="119"/>
      <c r="K263" s="130"/>
    </row>
    <row r="264" spans="2:11">
      <c r="B264" s="118"/>
      <c r="C264" s="130"/>
      <c r="D264" s="130"/>
      <c r="E264" s="130"/>
      <c r="F264" s="130"/>
      <c r="G264" s="130"/>
      <c r="H264" s="130"/>
      <c r="I264" s="119"/>
      <c r="J264" s="119"/>
      <c r="K264" s="130"/>
    </row>
    <row r="265" spans="2:11">
      <c r="B265" s="118"/>
      <c r="C265" s="130"/>
      <c r="D265" s="130"/>
      <c r="E265" s="130"/>
      <c r="F265" s="130"/>
      <c r="G265" s="130"/>
      <c r="H265" s="130"/>
      <c r="I265" s="119"/>
      <c r="J265" s="119"/>
      <c r="K265" s="130"/>
    </row>
    <row r="266" spans="2:11">
      <c r="B266" s="118"/>
      <c r="C266" s="130"/>
      <c r="D266" s="130"/>
      <c r="E266" s="130"/>
      <c r="F266" s="130"/>
      <c r="G266" s="130"/>
      <c r="H266" s="130"/>
      <c r="I266" s="119"/>
      <c r="J266" s="119"/>
      <c r="K266" s="130"/>
    </row>
    <row r="267" spans="2:11">
      <c r="B267" s="118"/>
      <c r="C267" s="130"/>
      <c r="D267" s="130"/>
      <c r="E267" s="130"/>
      <c r="F267" s="130"/>
      <c r="G267" s="130"/>
      <c r="H267" s="130"/>
      <c r="I267" s="119"/>
      <c r="J267" s="119"/>
      <c r="K267" s="130"/>
    </row>
    <row r="268" spans="2:11">
      <c r="B268" s="118"/>
      <c r="C268" s="130"/>
      <c r="D268" s="130"/>
      <c r="E268" s="130"/>
      <c r="F268" s="130"/>
      <c r="G268" s="130"/>
      <c r="H268" s="130"/>
      <c r="I268" s="119"/>
      <c r="J268" s="119"/>
      <c r="K268" s="130"/>
    </row>
    <row r="269" spans="2:11">
      <c r="B269" s="118"/>
      <c r="C269" s="130"/>
      <c r="D269" s="130"/>
      <c r="E269" s="130"/>
      <c r="F269" s="130"/>
      <c r="G269" s="130"/>
      <c r="H269" s="130"/>
      <c r="I269" s="119"/>
      <c r="J269" s="119"/>
      <c r="K269" s="130"/>
    </row>
    <row r="270" spans="2:11">
      <c r="B270" s="118"/>
      <c r="C270" s="130"/>
      <c r="D270" s="130"/>
      <c r="E270" s="130"/>
      <c r="F270" s="130"/>
      <c r="G270" s="130"/>
      <c r="H270" s="130"/>
      <c r="I270" s="119"/>
      <c r="J270" s="119"/>
      <c r="K270" s="130"/>
    </row>
    <row r="271" spans="2:11">
      <c r="B271" s="118"/>
      <c r="C271" s="130"/>
      <c r="D271" s="130"/>
      <c r="E271" s="130"/>
      <c r="F271" s="130"/>
      <c r="G271" s="130"/>
      <c r="H271" s="130"/>
      <c r="I271" s="119"/>
      <c r="J271" s="119"/>
      <c r="K271" s="130"/>
    </row>
    <row r="272" spans="2:11">
      <c r="B272" s="118"/>
      <c r="C272" s="130"/>
      <c r="D272" s="130"/>
      <c r="E272" s="130"/>
      <c r="F272" s="130"/>
      <c r="G272" s="130"/>
      <c r="H272" s="130"/>
      <c r="I272" s="119"/>
      <c r="J272" s="119"/>
      <c r="K272" s="130"/>
    </row>
    <row r="273" spans="2:11">
      <c r="B273" s="118"/>
      <c r="C273" s="130"/>
      <c r="D273" s="130"/>
      <c r="E273" s="130"/>
      <c r="F273" s="130"/>
      <c r="G273" s="130"/>
      <c r="H273" s="130"/>
      <c r="I273" s="119"/>
      <c r="J273" s="119"/>
      <c r="K273" s="130"/>
    </row>
    <row r="274" spans="2:11">
      <c r="B274" s="118"/>
      <c r="C274" s="130"/>
      <c r="D274" s="130"/>
      <c r="E274" s="130"/>
      <c r="F274" s="130"/>
      <c r="G274" s="130"/>
      <c r="H274" s="130"/>
      <c r="I274" s="119"/>
      <c r="J274" s="119"/>
      <c r="K274" s="130"/>
    </row>
    <row r="275" spans="2:11">
      <c r="B275" s="118"/>
      <c r="C275" s="130"/>
      <c r="D275" s="130"/>
      <c r="E275" s="130"/>
      <c r="F275" s="130"/>
      <c r="G275" s="130"/>
      <c r="H275" s="130"/>
      <c r="I275" s="119"/>
      <c r="J275" s="119"/>
      <c r="K275" s="130"/>
    </row>
    <row r="276" spans="2:11">
      <c r="B276" s="118"/>
      <c r="C276" s="130"/>
      <c r="D276" s="130"/>
      <c r="E276" s="130"/>
      <c r="F276" s="130"/>
      <c r="G276" s="130"/>
      <c r="H276" s="130"/>
      <c r="I276" s="119"/>
      <c r="J276" s="119"/>
      <c r="K276" s="130"/>
    </row>
    <row r="277" spans="2:11">
      <c r="B277" s="118"/>
      <c r="C277" s="130"/>
      <c r="D277" s="130"/>
      <c r="E277" s="130"/>
      <c r="F277" s="130"/>
      <c r="G277" s="130"/>
      <c r="H277" s="130"/>
      <c r="I277" s="119"/>
      <c r="J277" s="119"/>
      <c r="K277" s="130"/>
    </row>
    <row r="278" spans="2:11">
      <c r="B278" s="118"/>
      <c r="C278" s="130"/>
      <c r="D278" s="130"/>
      <c r="E278" s="130"/>
      <c r="F278" s="130"/>
      <c r="G278" s="130"/>
      <c r="H278" s="130"/>
      <c r="I278" s="119"/>
      <c r="J278" s="119"/>
      <c r="K278" s="130"/>
    </row>
    <row r="279" spans="2:11">
      <c r="B279" s="118"/>
      <c r="C279" s="130"/>
      <c r="D279" s="130"/>
      <c r="E279" s="130"/>
      <c r="F279" s="130"/>
      <c r="G279" s="130"/>
      <c r="H279" s="130"/>
      <c r="I279" s="119"/>
      <c r="J279" s="119"/>
      <c r="K279" s="130"/>
    </row>
    <row r="280" spans="2:11">
      <c r="B280" s="118"/>
      <c r="C280" s="130"/>
      <c r="D280" s="130"/>
      <c r="E280" s="130"/>
      <c r="F280" s="130"/>
      <c r="G280" s="130"/>
      <c r="H280" s="130"/>
      <c r="I280" s="119"/>
      <c r="J280" s="119"/>
      <c r="K280" s="130"/>
    </row>
    <row r="281" spans="2:11">
      <c r="B281" s="118"/>
      <c r="C281" s="130"/>
      <c r="D281" s="130"/>
      <c r="E281" s="130"/>
      <c r="F281" s="130"/>
      <c r="G281" s="130"/>
      <c r="H281" s="130"/>
      <c r="I281" s="119"/>
      <c r="J281" s="119"/>
      <c r="K281" s="130"/>
    </row>
    <row r="282" spans="2:11">
      <c r="B282" s="118"/>
      <c r="C282" s="130"/>
      <c r="D282" s="130"/>
      <c r="E282" s="130"/>
      <c r="F282" s="130"/>
      <c r="G282" s="130"/>
      <c r="H282" s="130"/>
      <c r="I282" s="119"/>
      <c r="J282" s="119"/>
      <c r="K282" s="130"/>
    </row>
    <row r="283" spans="2:11">
      <c r="B283" s="118"/>
      <c r="C283" s="130"/>
      <c r="D283" s="130"/>
      <c r="E283" s="130"/>
      <c r="F283" s="130"/>
      <c r="G283" s="130"/>
      <c r="H283" s="130"/>
      <c r="I283" s="119"/>
      <c r="J283" s="119"/>
      <c r="K283" s="130"/>
    </row>
    <row r="284" spans="2:11">
      <c r="B284" s="118"/>
      <c r="C284" s="130"/>
      <c r="D284" s="130"/>
      <c r="E284" s="130"/>
      <c r="F284" s="130"/>
      <c r="G284" s="130"/>
      <c r="H284" s="130"/>
      <c r="I284" s="119"/>
      <c r="J284" s="119"/>
      <c r="K284" s="130"/>
    </row>
    <row r="285" spans="2:11">
      <c r="B285" s="118"/>
      <c r="C285" s="130"/>
      <c r="D285" s="130"/>
      <c r="E285" s="130"/>
      <c r="F285" s="130"/>
      <c r="G285" s="130"/>
      <c r="H285" s="130"/>
      <c r="I285" s="119"/>
      <c r="J285" s="119"/>
      <c r="K285" s="130"/>
    </row>
    <row r="286" spans="2:11">
      <c r="B286" s="118"/>
      <c r="C286" s="130"/>
      <c r="D286" s="130"/>
      <c r="E286" s="130"/>
      <c r="F286" s="130"/>
      <c r="G286" s="130"/>
      <c r="H286" s="130"/>
      <c r="I286" s="119"/>
      <c r="J286" s="119"/>
      <c r="K286" s="130"/>
    </row>
    <row r="287" spans="2:11">
      <c r="B287" s="118"/>
      <c r="C287" s="130"/>
      <c r="D287" s="130"/>
      <c r="E287" s="130"/>
      <c r="F287" s="130"/>
      <c r="G287" s="130"/>
      <c r="H287" s="130"/>
      <c r="I287" s="119"/>
      <c r="J287" s="119"/>
      <c r="K287" s="130"/>
    </row>
    <row r="288" spans="2:11">
      <c r="B288" s="118"/>
      <c r="C288" s="130"/>
      <c r="D288" s="130"/>
      <c r="E288" s="130"/>
      <c r="F288" s="130"/>
      <c r="G288" s="130"/>
      <c r="H288" s="130"/>
      <c r="I288" s="119"/>
      <c r="J288" s="119"/>
      <c r="K288" s="130"/>
    </row>
    <row r="289" spans="2:11">
      <c r="B289" s="118"/>
      <c r="C289" s="130"/>
      <c r="D289" s="130"/>
      <c r="E289" s="130"/>
      <c r="F289" s="130"/>
      <c r="G289" s="130"/>
      <c r="H289" s="130"/>
      <c r="I289" s="119"/>
      <c r="J289" s="119"/>
      <c r="K289" s="130"/>
    </row>
    <row r="290" spans="2:11">
      <c r="B290" s="118"/>
      <c r="C290" s="130"/>
      <c r="D290" s="130"/>
      <c r="E290" s="130"/>
      <c r="F290" s="130"/>
      <c r="G290" s="130"/>
      <c r="H290" s="130"/>
      <c r="I290" s="119"/>
      <c r="J290" s="119"/>
      <c r="K290" s="130"/>
    </row>
    <row r="291" spans="2:11">
      <c r="B291" s="118"/>
      <c r="C291" s="130"/>
      <c r="D291" s="130"/>
      <c r="E291" s="130"/>
      <c r="F291" s="130"/>
      <c r="G291" s="130"/>
      <c r="H291" s="130"/>
      <c r="I291" s="119"/>
      <c r="J291" s="119"/>
      <c r="K291" s="130"/>
    </row>
    <row r="292" spans="2:11">
      <c r="B292" s="118"/>
      <c r="C292" s="130"/>
      <c r="D292" s="130"/>
      <c r="E292" s="130"/>
      <c r="F292" s="130"/>
      <c r="G292" s="130"/>
      <c r="H292" s="130"/>
      <c r="I292" s="119"/>
      <c r="J292" s="119"/>
      <c r="K292" s="130"/>
    </row>
    <row r="293" spans="2:11">
      <c r="B293" s="118"/>
      <c r="C293" s="130"/>
      <c r="D293" s="130"/>
      <c r="E293" s="130"/>
      <c r="F293" s="130"/>
      <c r="G293" s="130"/>
      <c r="H293" s="130"/>
      <c r="I293" s="119"/>
      <c r="J293" s="119"/>
      <c r="K293" s="130"/>
    </row>
    <row r="294" spans="2:11">
      <c r="B294" s="118"/>
      <c r="C294" s="130"/>
      <c r="D294" s="130"/>
      <c r="E294" s="130"/>
      <c r="F294" s="130"/>
      <c r="G294" s="130"/>
      <c r="H294" s="130"/>
      <c r="I294" s="119"/>
      <c r="J294" s="119"/>
      <c r="K294" s="130"/>
    </row>
    <row r="295" spans="2:11">
      <c r="B295" s="118"/>
      <c r="C295" s="130"/>
      <c r="D295" s="130"/>
      <c r="E295" s="130"/>
      <c r="F295" s="130"/>
      <c r="G295" s="130"/>
      <c r="H295" s="130"/>
      <c r="I295" s="119"/>
      <c r="J295" s="119"/>
      <c r="K295" s="130"/>
    </row>
    <row r="296" spans="2:11">
      <c r="B296" s="118"/>
      <c r="C296" s="130"/>
      <c r="D296" s="130"/>
      <c r="E296" s="130"/>
      <c r="F296" s="130"/>
      <c r="G296" s="130"/>
      <c r="H296" s="130"/>
      <c r="I296" s="119"/>
      <c r="J296" s="119"/>
      <c r="K296" s="130"/>
    </row>
    <row r="297" spans="2:11">
      <c r="B297" s="118"/>
      <c r="C297" s="130"/>
      <c r="D297" s="130"/>
      <c r="E297" s="130"/>
      <c r="F297" s="130"/>
      <c r="G297" s="130"/>
      <c r="H297" s="130"/>
      <c r="I297" s="119"/>
      <c r="J297" s="119"/>
      <c r="K297" s="130"/>
    </row>
    <row r="298" spans="2:11">
      <c r="B298" s="118"/>
      <c r="C298" s="130"/>
      <c r="D298" s="130"/>
      <c r="E298" s="130"/>
      <c r="F298" s="130"/>
      <c r="G298" s="130"/>
      <c r="H298" s="130"/>
      <c r="I298" s="119"/>
      <c r="J298" s="119"/>
      <c r="K298" s="130"/>
    </row>
    <row r="299" spans="2:11">
      <c r="B299" s="118"/>
      <c r="C299" s="130"/>
      <c r="D299" s="130"/>
      <c r="E299" s="130"/>
      <c r="F299" s="130"/>
      <c r="G299" s="130"/>
      <c r="H299" s="130"/>
      <c r="I299" s="119"/>
      <c r="J299" s="119"/>
      <c r="K299" s="130"/>
    </row>
    <row r="300" spans="2:11">
      <c r="B300" s="118"/>
      <c r="C300" s="130"/>
      <c r="D300" s="130"/>
      <c r="E300" s="130"/>
      <c r="F300" s="130"/>
      <c r="G300" s="130"/>
      <c r="H300" s="130"/>
      <c r="I300" s="119"/>
      <c r="J300" s="119"/>
      <c r="K300" s="130"/>
    </row>
    <row r="301" spans="2:11">
      <c r="B301" s="118"/>
      <c r="C301" s="130"/>
      <c r="D301" s="130"/>
      <c r="E301" s="130"/>
      <c r="F301" s="130"/>
      <c r="G301" s="130"/>
      <c r="H301" s="130"/>
      <c r="I301" s="119"/>
      <c r="J301" s="119"/>
      <c r="K301" s="130"/>
    </row>
    <row r="302" spans="2:11">
      <c r="B302" s="118"/>
      <c r="C302" s="130"/>
      <c r="D302" s="130"/>
      <c r="E302" s="130"/>
      <c r="F302" s="130"/>
      <c r="G302" s="130"/>
      <c r="H302" s="130"/>
      <c r="I302" s="119"/>
      <c r="J302" s="119"/>
      <c r="K302" s="130"/>
    </row>
    <row r="303" spans="2:11">
      <c r="B303" s="118"/>
      <c r="C303" s="130"/>
      <c r="D303" s="130"/>
      <c r="E303" s="130"/>
      <c r="F303" s="130"/>
      <c r="G303" s="130"/>
      <c r="H303" s="130"/>
      <c r="I303" s="119"/>
      <c r="J303" s="119"/>
      <c r="K303" s="130"/>
    </row>
    <row r="304" spans="2:11">
      <c r="B304" s="118"/>
      <c r="C304" s="130"/>
      <c r="D304" s="130"/>
      <c r="E304" s="130"/>
      <c r="F304" s="130"/>
      <c r="G304" s="130"/>
      <c r="H304" s="130"/>
      <c r="I304" s="119"/>
      <c r="J304" s="119"/>
      <c r="K304" s="130"/>
    </row>
    <row r="305" spans="2:11">
      <c r="B305" s="118"/>
      <c r="C305" s="130"/>
      <c r="D305" s="130"/>
      <c r="E305" s="130"/>
      <c r="F305" s="130"/>
      <c r="G305" s="130"/>
      <c r="H305" s="130"/>
      <c r="I305" s="119"/>
      <c r="J305" s="119"/>
      <c r="K305" s="130"/>
    </row>
    <row r="306" spans="2:11">
      <c r="B306" s="118"/>
      <c r="C306" s="130"/>
      <c r="D306" s="130"/>
      <c r="E306" s="130"/>
      <c r="F306" s="130"/>
      <c r="G306" s="130"/>
      <c r="H306" s="130"/>
      <c r="I306" s="119"/>
      <c r="J306" s="119"/>
      <c r="K306" s="130"/>
    </row>
    <row r="307" spans="2:11">
      <c r="B307" s="118"/>
      <c r="C307" s="130"/>
      <c r="D307" s="130"/>
      <c r="E307" s="130"/>
      <c r="F307" s="130"/>
      <c r="G307" s="130"/>
      <c r="H307" s="130"/>
      <c r="I307" s="119"/>
      <c r="J307" s="119"/>
      <c r="K307" s="130"/>
    </row>
    <row r="308" spans="2:11">
      <c r="B308" s="118"/>
      <c r="C308" s="130"/>
      <c r="D308" s="130"/>
      <c r="E308" s="130"/>
      <c r="F308" s="130"/>
      <c r="G308" s="130"/>
      <c r="H308" s="130"/>
      <c r="I308" s="119"/>
      <c r="J308" s="119"/>
      <c r="K308" s="130"/>
    </row>
    <row r="309" spans="2:11">
      <c r="B309" s="118"/>
      <c r="C309" s="130"/>
      <c r="D309" s="130"/>
      <c r="E309" s="130"/>
      <c r="F309" s="130"/>
      <c r="G309" s="130"/>
      <c r="H309" s="130"/>
      <c r="I309" s="119"/>
      <c r="J309" s="119"/>
      <c r="K309" s="130"/>
    </row>
    <row r="310" spans="2:11">
      <c r="B310" s="118"/>
      <c r="C310" s="130"/>
      <c r="D310" s="130"/>
      <c r="E310" s="130"/>
      <c r="F310" s="130"/>
      <c r="G310" s="130"/>
      <c r="H310" s="130"/>
      <c r="I310" s="119"/>
      <c r="J310" s="119"/>
      <c r="K310" s="130"/>
    </row>
    <row r="311" spans="2:11">
      <c r="B311" s="118"/>
      <c r="C311" s="130"/>
      <c r="D311" s="130"/>
      <c r="E311" s="130"/>
      <c r="F311" s="130"/>
      <c r="G311" s="130"/>
      <c r="H311" s="130"/>
      <c r="I311" s="119"/>
      <c r="J311" s="119"/>
      <c r="K311" s="130"/>
    </row>
    <row r="312" spans="2:11">
      <c r="B312" s="118"/>
      <c r="C312" s="130"/>
      <c r="D312" s="130"/>
      <c r="E312" s="130"/>
      <c r="F312" s="130"/>
      <c r="G312" s="130"/>
      <c r="H312" s="130"/>
      <c r="I312" s="119"/>
      <c r="J312" s="119"/>
      <c r="K312" s="130"/>
    </row>
    <row r="313" spans="2:11">
      <c r="B313" s="118"/>
      <c r="C313" s="130"/>
      <c r="D313" s="130"/>
      <c r="E313" s="130"/>
      <c r="F313" s="130"/>
      <c r="G313" s="130"/>
      <c r="H313" s="130"/>
      <c r="I313" s="119"/>
      <c r="J313" s="119"/>
      <c r="K313" s="130"/>
    </row>
    <row r="314" spans="2:11">
      <c r="B314" s="118"/>
      <c r="C314" s="130"/>
      <c r="D314" s="130"/>
      <c r="E314" s="130"/>
      <c r="F314" s="130"/>
      <c r="G314" s="130"/>
      <c r="H314" s="130"/>
      <c r="I314" s="119"/>
      <c r="J314" s="119"/>
      <c r="K314" s="130"/>
    </row>
    <row r="315" spans="2:11">
      <c r="B315" s="118"/>
      <c r="C315" s="130"/>
      <c r="D315" s="130"/>
      <c r="E315" s="130"/>
      <c r="F315" s="130"/>
      <c r="G315" s="130"/>
      <c r="H315" s="130"/>
      <c r="I315" s="119"/>
      <c r="J315" s="119"/>
      <c r="K315" s="130"/>
    </row>
    <row r="316" spans="2:11">
      <c r="B316" s="118"/>
      <c r="C316" s="130"/>
      <c r="D316" s="130"/>
      <c r="E316" s="130"/>
      <c r="F316" s="130"/>
      <c r="G316" s="130"/>
      <c r="H316" s="130"/>
      <c r="I316" s="119"/>
      <c r="J316" s="119"/>
      <c r="K316" s="130"/>
    </row>
    <row r="317" spans="2:11">
      <c r="B317" s="118"/>
      <c r="C317" s="130"/>
      <c r="D317" s="130"/>
      <c r="E317" s="130"/>
      <c r="F317" s="130"/>
      <c r="G317" s="130"/>
      <c r="H317" s="130"/>
      <c r="I317" s="119"/>
      <c r="J317" s="119"/>
      <c r="K317" s="130"/>
    </row>
    <row r="318" spans="2:11">
      <c r="B318" s="118"/>
      <c r="C318" s="130"/>
      <c r="D318" s="130"/>
      <c r="E318" s="130"/>
      <c r="F318" s="130"/>
      <c r="G318" s="130"/>
      <c r="H318" s="130"/>
      <c r="I318" s="119"/>
      <c r="J318" s="119"/>
      <c r="K318" s="130"/>
    </row>
    <row r="319" spans="2:11">
      <c r="B319" s="118"/>
      <c r="C319" s="130"/>
      <c r="D319" s="130"/>
      <c r="E319" s="130"/>
      <c r="F319" s="130"/>
      <c r="G319" s="130"/>
      <c r="H319" s="130"/>
      <c r="I319" s="119"/>
      <c r="J319" s="119"/>
      <c r="K319" s="130"/>
    </row>
    <row r="320" spans="2:11">
      <c r="B320" s="118"/>
      <c r="C320" s="130"/>
      <c r="D320" s="130"/>
      <c r="E320" s="130"/>
      <c r="F320" s="130"/>
      <c r="G320" s="130"/>
      <c r="H320" s="130"/>
      <c r="I320" s="119"/>
      <c r="J320" s="119"/>
      <c r="K320" s="130"/>
    </row>
    <row r="321" spans="2:11">
      <c r="B321" s="118"/>
      <c r="C321" s="130"/>
      <c r="D321" s="130"/>
      <c r="E321" s="130"/>
      <c r="F321" s="130"/>
      <c r="G321" s="130"/>
      <c r="H321" s="130"/>
      <c r="I321" s="119"/>
      <c r="J321" s="119"/>
      <c r="K321" s="130"/>
    </row>
    <row r="322" spans="2:11">
      <c r="B322" s="118"/>
      <c r="C322" s="130"/>
      <c r="D322" s="130"/>
      <c r="E322" s="130"/>
      <c r="F322" s="130"/>
      <c r="G322" s="130"/>
      <c r="H322" s="130"/>
      <c r="I322" s="119"/>
      <c r="J322" s="119"/>
      <c r="K322" s="130"/>
    </row>
    <row r="323" spans="2:11">
      <c r="B323" s="118"/>
      <c r="C323" s="130"/>
      <c r="D323" s="130"/>
      <c r="E323" s="130"/>
      <c r="F323" s="130"/>
      <c r="G323" s="130"/>
      <c r="H323" s="130"/>
      <c r="I323" s="119"/>
      <c r="J323" s="119"/>
      <c r="K323" s="130"/>
    </row>
    <row r="324" spans="2:11">
      <c r="B324" s="118"/>
      <c r="C324" s="130"/>
      <c r="D324" s="130"/>
      <c r="E324" s="130"/>
      <c r="F324" s="130"/>
      <c r="G324" s="130"/>
      <c r="H324" s="130"/>
      <c r="I324" s="119"/>
      <c r="J324" s="119"/>
      <c r="K324" s="130"/>
    </row>
    <row r="325" spans="2:11">
      <c r="B325" s="118"/>
      <c r="C325" s="130"/>
      <c r="D325" s="130"/>
      <c r="E325" s="130"/>
      <c r="F325" s="130"/>
      <c r="G325" s="130"/>
      <c r="H325" s="130"/>
      <c r="I325" s="119"/>
      <c r="J325" s="119"/>
      <c r="K325" s="130"/>
    </row>
    <row r="326" spans="2:11">
      <c r="B326" s="118"/>
      <c r="C326" s="130"/>
      <c r="D326" s="130"/>
      <c r="E326" s="130"/>
      <c r="F326" s="130"/>
      <c r="G326" s="130"/>
      <c r="H326" s="130"/>
      <c r="I326" s="119"/>
      <c r="J326" s="119"/>
      <c r="K326" s="130"/>
    </row>
    <row r="327" spans="2:11">
      <c r="B327" s="118"/>
      <c r="C327" s="130"/>
      <c r="D327" s="130"/>
      <c r="E327" s="130"/>
      <c r="F327" s="130"/>
      <c r="G327" s="130"/>
      <c r="H327" s="130"/>
      <c r="I327" s="119"/>
      <c r="J327" s="119"/>
      <c r="K327" s="130"/>
    </row>
    <row r="328" spans="2:11">
      <c r="B328" s="118"/>
      <c r="C328" s="130"/>
      <c r="D328" s="130"/>
      <c r="E328" s="130"/>
      <c r="F328" s="130"/>
      <c r="G328" s="130"/>
      <c r="H328" s="130"/>
      <c r="I328" s="119"/>
      <c r="J328" s="119"/>
      <c r="K328" s="130"/>
    </row>
    <row r="329" spans="2:11">
      <c r="B329" s="118"/>
      <c r="C329" s="130"/>
      <c r="D329" s="130"/>
      <c r="E329" s="130"/>
      <c r="F329" s="130"/>
      <c r="G329" s="130"/>
      <c r="H329" s="130"/>
      <c r="I329" s="119"/>
      <c r="J329" s="119"/>
      <c r="K329" s="130"/>
    </row>
    <row r="330" spans="2:11">
      <c r="B330" s="118"/>
      <c r="C330" s="130"/>
      <c r="D330" s="130"/>
      <c r="E330" s="130"/>
      <c r="F330" s="130"/>
      <c r="G330" s="130"/>
      <c r="H330" s="130"/>
      <c r="I330" s="119"/>
      <c r="J330" s="119"/>
      <c r="K330" s="130"/>
    </row>
    <row r="331" spans="2:11">
      <c r="B331" s="118"/>
      <c r="C331" s="130"/>
      <c r="D331" s="130"/>
      <c r="E331" s="130"/>
      <c r="F331" s="130"/>
      <c r="G331" s="130"/>
      <c r="H331" s="130"/>
      <c r="I331" s="119"/>
      <c r="J331" s="119"/>
      <c r="K331" s="130"/>
    </row>
    <row r="332" spans="2:11">
      <c r="B332" s="118"/>
      <c r="C332" s="130"/>
      <c r="D332" s="130"/>
      <c r="E332" s="130"/>
      <c r="F332" s="130"/>
      <c r="G332" s="130"/>
      <c r="H332" s="130"/>
      <c r="I332" s="119"/>
      <c r="J332" s="119"/>
      <c r="K332" s="130"/>
    </row>
    <row r="333" spans="2:11">
      <c r="B333" s="118"/>
      <c r="C333" s="130"/>
      <c r="D333" s="130"/>
      <c r="E333" s="130"/>
      <c r="F333" s="130"/>
      <c r="G333" s="130"/>
      <c r="H333" s="130"/>
      <c r="I333" s="119"/>
      <c r="J333" s="119"/>
      <c r="K333" s="130"/>
    </row>
    <row r="334" spans="2:11">
      <c r="B334" s="118"/>
      <c r="C334" s="130"/>
      <c r="D334" s="130"/>
      <c r="E334" s="130"/>
      <c r="F334" s="130"/>
      <c r="G334" s="130"/>
      <c r="H334" s="130"/>
      <c r="I334" s="119"/>
      <c r="J334" s="119"/>
      <c r="K334" s="130"/>
    </row>
    <row r="335" spans="2:11">
      <c r="B335" s="118"/>
      <c r="C335" s="130"/>
      <c r="D335" s="130"/>
      <c r="E335" s="130"/>
      <c r="F335" s="130"/>
      <c r="G335" s="130"/>
      <c r="H335" s="130"/>
      <c r="I335" s="119"/>
      <c r="J335" s="119"/>
      <c r="K335" s="130"/>
    </row>
    <row r="336" spans="2:11">
      <c r="B336" s="118"/>
      <c r="C336" s="130"/>
      <c r="D336" s="130"/>
      <c r="E336" s="130"/>
      <c r="F336" s="130"/>
      <c r="G336" s="130"/>
      <c r="H336" s="130"/>
      <c r="I336" s="119"/>
      <c r="J336" s="119"/>
      <c r="K336" s="130"/>
    </row>
    <row r="337" spans="2:11">
      <c r="B337" s="118"/>
      <c r="C337" s="130"/>
      <c r="D337" s="130"/>
      <c r="E337" s="130"/>
      <c r="F337" s="130"/>
      <c r="G337" s="130"/>
      <c r="H337" s="130"/>
      <c r="I337" s="119"/>
      <c r="J337" s="119"/>
      <c r="K337" s="130"/>
    </row>
    <row r="338" spans="2:11">
      <c r="B338" s="118"/>
      <c r="C338" s="130"/>
      <c r="D338" s="130"/>
      <c r="E338" s="130"/>
      <c r="F338" s="130"/>
      <c r="G338" s="130"/>
      <c r="H338" s="130"/>
      <c r="I338" s="119"/>
      <c r="J338" s="119"/>
      <c r="K338" s="130"/>
    </row>
    <row r="339" spans="2:11">
      <c r="B339" s="118"/>
      <c r="C339" s="130"/>
      <c r="D339" s="130"/>
      <c r="E339" s="130"/>
      <c r="F339" s="130"/>
      <c r="G339" s="130"/>
      <c r="H339" s="130"/>
      <c r="I339" s="119"/>
      <c r="J339" s="119"/>
      <c r="K339" s="130"/>
    </row>
    <row r="340" spans="2:11">
      <c r="B340" s="118"/>
      <c r="C340" s="130"/>
      <c r="D340" s="130"/>
      <c r="E340" s="130"/>
      <c r="F340" s="130"/>
      <c r="G340" s="130"/>
      <c r="H340" s="130"/>
      <c r="I340" s="119"/>
      <c r="J340" s="119"/>
      <c r="K340" s="130"/>
    </row>
    <row r="341" spans="2:11">
      <c r="B341" s="118"/>
      <c r="C341" s="130"/>
      <c r="D341" s="130"/>
      <c r="E341" s="130"/>
      <c r="F341" s="130"/>
      <c r="G341" s="130"/>
      <c r="H341" s="130"/>
      <c r="I341" s="119"/>
      <c r="J341" s="119"/>
      <c r="K341" s="130"/>
    </row>
    <row r="342" spans="2:11">
      <c r="B342" s="118"/>
      <c r="C342" s="130"/>
      <c r="D342" s="130"/>
      <c r="E342" s="130"/>
      <c r="F342" s="130"/>
      <c r="G342" s="130"/>
      <c r="H342" s="130"/>
      <c r="I342" s="119"/>
      <c r="J342" s="119"/>
      <c r="K342" s="130"/>
    </row>
    <row r="343" spans="2:11">
      <c r="B343" s="118"/>
      <c r="C343" s="130"/>
      <c r="D343" s="130"/>
      <c r="E343" s="130"/>
      <c r="F343" s="130"/>
      <c r="G343" s="130"/>
      <c r="H343" s="130"/>
      <c r="I343" s="119"/>
      <c r="J343" s="119"/>
      <c r="K343" s="130"/>
    </row>
    <row r="344" spans="2:11">
      <c r="B344" s="118"/>
      <c r="C344" s="130"/>
      <c r="D344" s="130"/>
      <c r="E344" s="130"/>
      <c r="F344" s="130"/>
      <c r="G344" s="130"/>
      <c r="H344" s="130"/>
      <c r="I344" s="119"/>
      <c r="J344" s="119"/>
      <c r="K344" s="130"/>
    </row>
    <row r="345" spans="2:11">
      <c r="B345" s="118"/>
      <c r="C345" s="130"/>
      <c r="D345" s="130"/>
      <c r="E345" s="130"/>
      <c r="F345" s="130"/>
      <c r="G345" s="130"/>
      <c r="H345" s="130"/>
      <c r="I345" s="119"/>
      <c r="J345" s="119"/>
      <c r="K345" s="130"/>
    </row>
    <row r="346" spans="2:11">
      <c r="B346" s="118"/>
      <c r="C346" s="130"/>
      <c r="D346" s="130"/>
      <c r="E346" s="130"/>
      <c r="F346" s="130"/>
      <c r="G346" s="130"/>
      <c r="H346" s="130"/>
      <c r="I346" s="119"/>
      <c r="J346" s="119"/>
      <c r="K346" s="130"/>
    </row>
    <row r="347" spans="2:11">
      <c r="B347" s="118"/>
      <c r="C347" s="130"/>
      <c r="D347" s="130"/>
      <c r="E347" s="130"/>
      <c r="F347" s="130"/>
      <c r="G347" s="130"/>
      <c r="H347" s="130"/>
      <c r="I347" s="119"/>
      <c r="J347" s="119"/>
      <c r="K347" s="130"/>
    </row>
    <row r="348" spans="2:11">
      <c r="B348" s="118"/>
      <c r="C348" s="130"/>
      <c r="D348" s="130"/>
      <c r="E348" s="130"/>
      <c r="F348" s="130"/>
      <c r="G348" s="130"/>
      <c r="H348" s="130"/>
      <c r="I348" s="119"/>
      <c r="J348" s="119"/>
      <c r="K348" s="130"/>
    </row>
    <row r="349" spans="2:11">
      <c r="B349" s="118"/>
      <c r="C349" s="130"/>
      <c r="D349" s="130"/>
      <c r="E349" s="130"/>
      <c r="F349" s="130"/>
      <c r="G349" s="130"/>
      <c r="H349" s="130"/>
      <c r="I349" s="119"/>
      <c r="J349" s="119"/>
      <c r="K349" s="130"/>
    </row>
    <row r="350" spans="2:11">
      <c r="B350" s="118"/>
      <c r="C350" s="130"/>
      <c r="D350" s="130"/>
      <c r="E350" s="130"/>
      <c r="F350" s="130"/>
      <c r="G350" s="130"/>
      <c r="H350" s="130"/>
      <c r="I350" s="119"/>
      <c r="J350" s="119"/>
      <c r="K350" s="130"/>
    </row>
    <row r="351" spans="2:11">
      <c r="B351" s="118"/>
      <c r="C351" s="130"/>
      <c r="D351" s="130"/>
      <c r="E351" s="130"/>
      <c r="F351" s="130"/>
      <c r="G351" s="130"/>
      <c r="H351" s="130"/>
      <c r="I351" s="119"/>
      <c r="J351" s="119"/>
      <c r="K351" s="130"/>
    </row>
    <row r="352" spans="2:11">
      <c r="B352" s="118"/>
      <c r="C352" s="130"/>
      <c r="D352" s="130"/>
      <c r="E352" s="130"/>
      <c r="F352" s="130"/>
      <c r="G352" s="130"/>
      <c r="H352" s="130"/>
      <c r="I352" s="119"/>
      <c r="J352" s="119"/>
      <c r="K352" s="130"/>
    </row>
    <row r="353" spans="2:11">
      <c r="B353" s="118"/>
      <c r="C353" s="130"/>
      <c r="D353" s="130"/>
      <c r="E353" s="130"/>
      <c r="F353" s="130"/>
      <c r="G353" s="130"/>
      <c r="H353" s="130"/>
      <c r="I353" s="119"/>
      <c r="J353" s="119"/>
      <c r="K353" s="130"/>
    </row>
    <row r="354" spans="2:11">
      <c r="B354" s="118"/>
      <c r="C354" s="130"/>
      <c r="D354" s="130"/>
      <c r="E354" s="130"/>
      <c r="F354" s="130"/>
      <c r="G354" s="130"/>
      <c r="H354" s="130"/>
      <c r="I354" s="119"/>
      <c r="J354" s="119"/>
      <c r="K354" s="130"/>
    </row>
    <row r="355" spans="2:11">
      <c r="B355" s="118"/>
      <c r="C355" s="130"/>
      <c r="D355" s="130"/>
      <c r="E355" s="130"/>
      <c r="F355" s="130"/>
      <c r="G355" s="130"/>
      <c r="H355" s="130"/>
      <c r="I355" s="119"/>
      <c r="J355" s="119"/>
      <c r="K355" s="130"/>
    </row>
    <row r="356" spans="2:11">
      <c r="B356" s="118"/>
      <c r="C356" s="130"/>
      <c r="D356" s="130"/>
      <c r="E356" s="130"/>
      <c r="F356" s="130"/>
      <c r="G356" s="130"/>
      <c r="H356" s="130"/>
      <c r="I356" s="119"/>
      <c r="J356" s="119"/>
      <c r="K356" s="130"/>
    </row>
    <row r="357" spans="2:11">
      <c r="B357" s="118"/>
      <c r="C357" s="130"/>
      <c r="D357" s="130"/>
      <c r="E357" s="130"/>
      <c r="F357" s="130"/>
      <c r="G357" s="130"/>
      <c r="H357" s="130"/>
      <c r="I357" s="119"/>
      <c r="J357" s="119"/>
      <c r="K357" s="130"/>
    </row>
    <row r="358" spans="2:11">
      <c r="B358" s="118"/>
      <c r="C358" s="130"/>
      <c r="D358" s="130"/>
      <c r="E358" s="130"/>
      <c r="F358" s="130"/>
      <c r="G358" s="130"/>
      <c r="H358" s="130"/>
      <c r="I358" s="119"/>
      <c r="J358" s="119"/>
      <c r="K358" s="130"/>
    </row>
    <row r="359" spans="2:11">
      <c r="B359" s="118"/>
      <c r="C359" s="130"/>
      <c r="D359" s="130"/>
      <c r="E359" s="130"/>
      <c r="F359" s="130"/>
      <c r="G359" s="130"/>
      <c r="H359" s="130"/>
      <c r="I359" s="119"/>
      <c r="J359" s="119"/>
      <c r="K359" s="130"/>
    </row>
    <row r="360" spans="2:11">
      <c r="B360" s="118"/>
      <c r="C360" s="130"/>
      <c r="D360" s="130"/>
      <c r="E360" s="130"/>
      <c r="F360" s="130"/>
      <c r="G360" s="130"/>
      <c r="H360" s="130"/>
      <c r="I360" s="119"/>
      <c r="J360" s="119"/>
      <c r="K360" s="130"/>
    </row>
    <row r="361" spans="2:11">
      <c r="B361" s="118"/>
      <c r="C361" s="130"/>
      <c r="D361" s="130"/>
      <c r="E361" s="130"/>
      <c r="F361" s="130"/>
      <c r="G361" s="130"/>
      <c r="H361" s="130"/>
      <c r="I361" s="119"/>
      <c r="J361" s="119"/>
      <c r="K361" s="130"/>
    </row>
    <row r="362" spans="2:11">
      <c r="B362" s="118"/>
      <c r="C362" s="130"/>
      <c r="D362" s="130"/>
      <c r="E362" s="130"/>
      <c r="F362" s="130"/>
      <c r="G362" s="130"/>
      <c r="H362" s="130"/>
      <c r="I362" s="119"/>
      <c r="J362" s="119"/>
      <c r="K362" s="130"/>
    </row>
    <row r="363" spans="2:11">
      <c r="B363" s="118"/>
      <c r="C363" s="130"/>
      <c r="D363" s="130"/>
      <c r="E363" s="130"/>
      <c r="F363" s="130"/>
      <c r="G363" s="130"/>
      <c r="H363" s="130"/>
      <c r="I363" s="119"/>
      <c r="J363" s="119"/>
      <c r="K363" s="130"/>
    </row>
    <row r="364" spans="2:11">
      <c r="B364" s="118"/>
      <c r="C364" s="130"/>
      <c r="D364" s="130"/>
      <c r="E364" s="130"/>
      <c r="F364" s="130"/>
      <c r="G364" s="130"/>
      <c r="H364" s="130"/>
      <c r="I364" s="119"/>
      <c r="J364" s="119"/>
      <c r="K364" s="130"/>
    </row>
    <row r="365" spans="2:11">
      <c r="B365" s="118"/>
      <c r="C365" s="130"/>
      <c r="D365" s="130"/>
      <c r="E365" s="130"/>
      <c r="F365" s="130"/>
      <c r="G365" s="130"/>
      <c r="H365" s="130"/>
      <c r="I365" s="119"/>
      <c r="J365" s="119"/>
      <c r="K365" s="130"/>
    </row>
    <row r="366" spans="2:11">
      <c r="B366" s="118"/>
      <c r="C366" s="130"/>
      <c r="D366" s="130"/>
      <c r="E366" s="130"/>
      <c r="F366" s="130"/>
      <c r="G366" s="130"/>
      <c r="H366" s="130"/>
      <c r="I366" s="119"/>
      <c r="J366" s="119"/>
      <c r="K366" s="130"/>
    </row>
    <row r="367" spans="2:11">
      <c r="B367" s="118"/>
      <c r="C367" s="130"/>
      <c r="D367" s="130"/>
      <c r="E367" s="130"/>
      <c r="F367" s="130"/>
      <c r="G367" s="130"/>
      <c r="H367" s="130"/>
      <c r="I367" s="119"/>
      <c r="J367" s="119"/>
      <c r="K367" s="130"/>
    </row>
    <row r="368" spans="2:11">
      <c r="B368" s="118"/>
      <c r="C368" s="130"/>
      <c r="D368" s="130"/>
      <c r="E368" s="130"/>
      <c r="F368" s="130"/>
      <c r="G368" s="130"/>
      <c r="H368" s="130"/>
      <c r="I368" s="119"/>
      <c r="J368" s="119"/>
      <c r="K368" s="130"/>
    </row>
    <row r="369" spans="2:11">
      <c r="B369" s="118"/>
      <c r="C369" s="130"/>
      <c r="D369" s="130"/>
      <c r="E369" s="130"/>
      <c r="F369" s="130"/>
      <c r="G369" s="130"/>
      <c r="H369" s="130"/>
      <c r="I369" s="119"/>
      <c r="J369" s="119"/>
      <c r="K369" s="130"/>
    </row>
    <row r="370" spans="2:11">
      <c r="B370" s="118"/>
      <c r="C370" s="130"/>
      <c r="D370" s="130"/>
      <c r="E370" s="130"/>
      <c r="F370" s="130"/>
      <c r="G370" s="130"/>
      <c r="H370" s="130"/>
      <c r="I370" s="119"/>
      <c r="J370" s="119"/>
      <c r="K370" s="130"/>
    </row>
    <row r="371" spans="2:11">
      <c r="B371" s="118"/>
      <c r="C371" s="130"/>
      <c r="D371" s="130"/>
      <c r="E371" s="130"/>
      <c r="F371" s="130"/>
      <c r="G371" s="130"/>
      <c r="H371" s="130"/>
      <c r="I371" s="119"/>
      <c r="J371" s="119"/>
      <c r="K371" s="130"/>
    </row>
    <row r="372" spans="2:11">
      <c r="B372" s="118"/>
      <c r="C372" s="130"/>
      <c r="D372" s="130"/>
      <c r="E372" s="130"/>
      <c r="F372" s="130"/>
      <c r="G372" s="130"/>
      <c r="H372" s="130"/>
      <c r="I372" s="119"/>
      <c r="J372" s="119"/>
      <c r="K372" s="130"/>
    </row>
    <row r="373" spans="2:11">
      <c r="B373" s="118"/>
      <c r="C373" s="130"/>
      <c r="D373" s="130"/>
      <c r="E373" s="130"/>
      <c r="F373" s="130"/>
      <c r="G373" s="130"/>
      <c r="H373" s="130"/>
      <c r="I373" s="119"/>
      <c r="J373" s="119"/>
      <c r="K373" s="130"/>
    </row>
    <row r="374" spans="2:11">
      <c r="B374" s="118"/>
      <c r="C374" s="130"/>
      <c r="D374" s="130"/>
      <c r="E374" s="130"/>
      <c r="F374" s="130"/>
      <c r="G374" s="130"/>
      <c r="H374" s="130"/>
      <c r="I374" s="119"/>
      <c r="J374" s="119"/>
      <c r="K374" s="130"/>
    </row>
    <row r="375" spans="2:11">
      <c r="B375" s="118"/>
      <c r="C375" s="130"/>
      <c r="D375" s="130"/>
      <c r="E375" s="130"/>
      <c r="F375" s="130"/>
      <c r="G375" s="130"/>
      <c r="H375" s="130"/>
      <c r="I375" s="119"/>
      <c r="J375" s="119"/>
      <c r="K375" s="130"/>
    </row>
    <row r="376" spans="2:11">
      <c r="B376" s="118"/>
      <c r="C376" s="130"/>
      <c r="D376" s="130"/>
      <c r="E376" s="130"/>
      <c r="F376" s="130"/>
      <c r="G376" s="130"/>
      <c r="H376" s="130"/>
      <c r="I376" s="119"/>
      <c r="J376" s="119"/>
      <c r="K376" s="130"/>
    </row>
    <row r="377" spans="2:11">
      <c r="B377" s="118"/>
      <c r="C377" s="130"/>
      <c r="D377" s="130"/>
      <c r="E377" s="130"/>
      <c r="F377" s="130"/>
      <c r="G377" s="130"/>
      <c r="H377" s="130"/>
      <c r="I377" s="119"/>
      <c r="J377" s="119"/>
      <c r="K377" s="130"/>
    </row>
    <row r="378" spans="2:11">
      <c r="B378" s="118"/>
      <c r="C378" s="130"/>
      <c r="D378" s="130"/>
      <c r="E378" s="130"/>
      <c r="F378" s="130"/>
      <c r="G378" s="130"/>
      <c r="H378" s="130"/>
      <c r="I378" s="119"/>
      <c r="J378" s="119"/>
      <c r="K378" s="130"/>
    </row>
    <row r="379" spans="2:11">
      <c r="B379" s="118"/>
      <c r="C379" s="130"/>
      <c r="D379" s="130"/>
      <c r="E379" s="130"/>
      <c r="F379" s="130"/>
      <c r="G379" s="130"/>
      <c r="H379" s="130"/>
      <c r="I379" s="119"/>
      <c r="J379" s="119"/>
      <c r="K379" s="130"/>
    </row>
    <row r="380" spans="2:11">
      <c r="B380" s="118"/>
      <c r="C380" s="130"/>
      <c r="D380" s="130"/>
      <c r="E380" s="130"/>
      <c r="F380" s="130"/>
      <c r="G380" s="130"/>
      <c r="H380" s="130"/>
      <c r="I380" s="119"/>
      <c r="J380" s="119"/>
      <c r="K380" s="130"/>
    </row>
    <row r="381" spans="2:11">
      <c r="B381" s="118"/>
      <c r="C381" s="130"/>
      <c r="D381" s="130"/>
      <c r="E381" s="130"/>
      <c r="F381" s="130"/>
      <c r="G381" s="130"/>
      <c r="H381" s="130"/>
      <c r="I381" s="119"/>
      <c r="J381" s="119"/>
      <c r="K381" s="130"/>
    </row>
    <row r="382" spans="2:11">
      <c r="B382" s="118"/>
      <c r="C382" s="130"/>
      <c r="D382" s="130"/>
      <c r="E382" s="130"/>
      <c r="F382" s="130"/>
      <c r="G382" s="130"/>
      <c r="H382" s="130"/>
      <c r="I382" s="119"/>
      <c r="J382" s="119"/>
      <c r="K382" s="130"/>
    </row>
    <row r="383" spans="2:11">
      <c r="B383" s="118"/>
      <c r="C383" s="130"/>
      <c r="D383" s="130"/>
      <c r="E383" s="130"/>
      <c r="F383" s="130"/>
      <c r="G383" s="130"/>
      <c r="H383" s="130"/>
      <c r="I383" s="119"/>
      <c r="J383" s="119"/>
      <c r="K383" s="130"/>
    </row>
    <row r="384" spans="2:11">
      <c r="B384" s="118"/>
      <c r="C384" s="130"/>
      <c r="D384" s="130"/>
      <c r="E384" s="130"/>
      <c r="F384" s="130"/>
      <c r="G384" s="130"/>
      <c r="H384" s="130"/>
      <c r="I384" s="119"/>
      <c r="J384" s="119"/>
      <c r="K384" s="130"/>
    </row>
    <row r="385" spans="2:11">
      <c r="B385" s="118"/>
      <c r="C385" s="130"/>
      <c r="D385" s="130"/>
      <c r="E385" s="130"/>
      <c r="F385" s="130"/>
      <c r="G385" s="130"/>
      <c r="H385" s="130"/>
      <c r="I385" s="119"/>
      <c r="J385" s="119"/>
      <c r="K385" s="130"/>
    </row>
    <row r="386" spans="2:11">
      <c r="B386" s="118"/>
      <c r="C386" s="130"/>
      <c r="D386" s="130"/>
      <c r="E386" s="130"/>
      <c r="F386" s="130"/>
      <c r="G386" s="130"/>
      <c r="H386" s="130"/>
      <c r="I386" s="119"/>
      <c r="J386" s="119"/>
      <c r="K386" s="130"/>
    </row>
    <row r="387" spans="2:11">
      <c r="B387" s="118"/>
      <c r="C387" s="130"/>
      <c r="D387" s="130"/>
      <c r="E387" s="130"/>
      <c r="F387" s="130"/>
      <c r="G387" s="130"/>
      <c r="H387" s="130"/>
      <c r="I387" s="119"/>
      <c r="J387" s="119"/>
      <c r="K387" s="130"/>
    </row>
    <row r="388" spans="2:11">
      <c r="B388" s="118"/>
      <c r="C388" s="130"/>
      <c r="D388" s="130"/>
      <c r="E388" s="130"/>
      <c r="F388" s="130"/>
      <c r="G388" s="130"/>
      <c r="H388" s="130"/>
      <c r="I388" s="119"/>
      <c r="J388" s="119"/>
      <c r="K388" s="130"/>
    </row>
    <row r="389" spans="2:11">
      <c r="B389" s="118"/>
      <c r="C389" s="130"/>
      <c r="D389" s="130"/>
      <c r="E389" s="130"/>
      <c r="F389" s="130"/>
      <c r="G389" s="130"/>
      <c r="H389" s="130"/>
      <c r="I389" s="119"/>
      <c r="J389" s="119"/>
      <c r="K389" s="130"/>
    </row>
    <row r="390" spans="2:11">
      <c r="B390" s="118"/>
      <c r="C390" s="130"/>
      <c r="D390" s="130"/>
      <c r="E390" s="130"/>
      <c r="F390" s="130"/>
      <c r="G390" s="130"/>
      <c r="H390" s="130"/>
      <c r="I390" s="119"/>
      <c r="J390" s="119"/>
      <c r="K390" s="130"/>
    </row>
    <row r="391" spans="2:11">
      <c r="B391" s="118"/>
      <c r="C391" s="130"/>
      <c r="D391" s="130"/>
      <c r="E391" s="130"/>
      <c r="F391" s="130"/>
      <c r="G391" s="130"/>
      <c r="H391" s="130"/>
      <c r="I391" s="119"/>
      <c r="J391" s="119"/>
      <c r="K391" s="130"/>
    </row>
    <row r="392" spans="2:11">
      <c r="B392" s="118"/>
      <c r="C392" s="130"/>
      <c r="D392" s="130"/>
      <c r="E392" s="130"/>
      <c r="F392" s="130"/>
      <c r="G392" s="130"/>
      <c r="H392" s="130"/>
      <c r="I392" s="119"/>
      <c r="J392" s="119"/>
      <c r="K392" s="130"/>
    </row>
    <row r="393" spans="2:11">
      <c r="B393" s="118"/>
      <c r="C393" s="130"/>
      <c r="D393" s="130"/>
      <c r="E393" s="130"/>
      <c r="F393" s="130"/>
      <c r="G393" s="130"/>
      <c r="H393" s="130"/>
      <c r="I393" s="119"/>
      <c r="J393" s="119"/>
      <c r="K393" s="130"/>
    </row>
    <row r="394" spans="2:11">
      <c r="B394" s="118"/>
      <c r="C394" s="130"/>
      <c r="D394" s="130"/>
      <c r="E394" s="130"/>
      <c r="F394" s="130"/>
      <c r="G394" s="130"/>
      <c r="H394" s="130"/>
      <c r="I394" s="119"/>
      <c r="J394" s="119"/>
      <c r="K394" s="130"/>
    </row>
    <row r="395" spans="2:11">
      <c r="B395" s="118"/>
      <c r="C395" s="130"/>
      <c r="D395" s="130"/>
      <c r="E395" s="130"/>
      <c r="F395" s="130"/>
      <c r="G395" s="130"/>
      <c r="H395" s="130"/>
      <c r="I395" s="119"/>
      <c r="J395" s="119"/>
      <c r="K395" s="130"/>
    </row>
    <row r="396" spans="2:11">
      <c r="B396" s="118"/>
      <c r="C396" s="130"/>
      <c r="D396" s="130"/>
      <c r="E396" s="130"/>
      <c r="F396" s="130"/>
      <c r="G396" s="130"/>
      <c r="H396" s="130"/>
      <c r="I396" s="119"/>
      <c r="J396" s="119"/>
      <c r="K396" s="130"/>
    </row>
    <row r="397" spans="2:11">
      <c r="B397" s="118"/>
      <c r="C397" s="130"/>
      <c r="D397" s="130"/>
      <c r="E397" s="130"/>
      <c r="F397" s="130"/>
      <c r="G397" s="130"/>
      <c r="H397" s="130"/>
      <c r="I397" s="119"/>
      <c r="J397" s="119"/>
      <c r="K397" s="130"/>
    </row>
    <row r="398" spans="2:11">
      <c r="B398" s="118"/>
      <c r="C398" s="130"/>
      <c r="D398" s="130"/>
      <c r="E398" s="130"/>
      <c r="F398" s="130"/>
      <c r="G398" s="130"/>
      <c r="H398" s="130"/>
      <c r="I398" s="119"/>
      <c r="J398" s="119"/>
      <c r="K398" s="130"/>
    </row>
    <row r="399" spans="2:11">
      <c r="B399" s="118"/>
      <c r="C399" s="130"/>
      <c r="D399" s="130"/>
      <c r="E399" s="130"/>
      <c r="F399" s="130"/>
      <c r="G399" s="130"/>
      <c r="H399" s="130"/>
      <c r="I399" s="119"/>
      <c r="J399" s="119"/>
      <c r="K399" s="130"/>
    </row>
    <row r="400" spans="2:11">
      <c r="B400" s="118"/>
      <c r="C400" s="130"/>
      <c r="D400" s="130"/>
      <c r="E400" s="130"/>
      <c r="F400" s="130"/>
      <c r="G400" s="130"/>
      <c r="H400" s="130"/>
      <c r="I400" s="119"/>
      <c r="J400" s="119"/>
      <c r="K400" s="130"/>
    </row>
    <row r="401" spans="2:11">
      <c r="B401" s="118"/>
      <c r="C401" s="130"/>
      <c r="D401" s="130"/>
      <c r="E401" s="130"/>
      <c r="F401" s="130"/>
      <c r="G401" s="130"/>
      <c r="H401" s="130"/>
      <c r="I401" s="119"/>
      <c r="J401" s="119"/>
      <c r="K401" s="130"/>
    </row>
    <row r="402" spans="2:11">
      <c r="B402" s="118"/>
      <c r="C402" s="130"/>
      <c r="D402" s="130"/>
      <c r="E402" s="130"/>
      <c r="F402" s="130"/>
      <c r="G402" s="130"/>
      <c r="H402" s="130"/>
      <c r="I402" s="119"/>
      <c r="J402" s="119"/>
      <c r="K402" s="130"/>
    </row>
    <row r="403" spans="2:11">
      <c r="B403" s="118"/>
      <c r="C403" s="130"/>
      <c r="D403" s="130"/>
      <c r="E403" s="130"/>
      <c r="F403" s="130"/>
      <c r="G403" s="130"/>
      <c r="H403" s="130"/>
      <c r="I403" s="119"/>
      <c r="J403" s="119"/>
      <c r="K403" s="130"/>
    </row>
    <row r="404" spans="2:11">
      <c r="B404" s="118"/>
      <c r="C404" s="130"/>
      <c r="D404" s="130"/>
      <c r="E404" s="130"/>
      <c r="F404" s="130"/>
      <c r="G404" s="130"/>
      <c r="H404" s="130"/>
      <c r="I404" s="119"/>
      <c r="J404" s="119"/>
      <c r="K404" s="130"/>
    </row>
    <row r="405" spans="2:11">
      <c r="B405" s="118"/>
      <c r="C405" s="130"/>
      <c r="D405" s="130"/>
      <c r="E405" s="130"/>
      <c r="F405" s="130"/>
      <c r="G405" s="130"/>
      <c r="H405" s="130"/>
      <c r="I405" s="119"/>
      <c r="J405" s="119"/>
      <c r="K405" s="130"/>
    </row>
    <row r="406" spans="2:11">
      <c r="B406" s="118"/>
      <c r="C406" s="130"/>
      <c r="D406" s="130"/>
      <c r="E406" s="130"/>
      <c r="F406" s="130"/>
      <c r="G406" s="130"/>
      <c r="H406" s="130"/>
      <c r="I406" s="119"/>
      <c r="J406" s="119"/>
      <c r="K406" s="130"/>
    </row>
    <row r="407" spans="2:11">
      <c r="B407" s="118"/>
      <c r="C407" s="130"/>
      <c r="D407" s="130"/>
      <c r="E407" s="130"/>
      <c r="F407" s="130"/>
      <c r="G407" s="130"/>
      <c r="H407" s="130"/>
      <c r="I407" s="119"/>
      <c r="J407" s="119"/>
      <c r="K407" s="130"/>
    </row>
    <row r="408" spans="2:11">
      <c r="B408" s="118"/>
      <c r="C408" s="130"/>
      <c r="D408" s="130"/>
      <c r="E408" s="130"/>
      <c r="F408" s="130"/>
      <c r="G408" s="130"/>
      <c r="H408" s="130"/>
      <c r="I408" s="119"/>
      <c r="J408" s="119"/>
      <c r="K408" s="130"/>
    </row>
    <row r="409" spans="2:11">
      <c r="B409" s="118"/>
      <c r="C409" s="130"/>
      <c r="D409" s="130"/>
      <c r="E409" s="130"/>
      <c r="F409" s="130"/>
      <c r="G409" s="130"/>
      <c r="H409" s="130"/>
      <c r="I409" s="119"/>
      <c r="J409" s="119"/>
      <c r="K409" s="130"/>
    </row>
    <row r="410" spans="2:11">
      <c r="B410" s="118"/>
      <c r="C410" s="130"/>
      <c r="D410" s="130"/>
      <c r="E410" s="130"/>
      <c r="F410" s="130"/>
      <c r="G410" s="130"/>
      <c r="H410" s="130"/>
      <c r="I410" s="119"/>
      <c r="J410" s="119"/>
      <c r="K410" s="130"/>
    </row>
    <row r="411" spans="2:11">
      <c r="B411" s="118"/>
      <c r="C411" s="130"/>
      <c r="D411" s="130"/>
      <c r="E411" s="130"/>
      <c r="F411" s="130"/>
      <c r="G411" s="130"/>
      <c r="H411" s="130"/>
      <c r="I411" s="119"/>
      <c r="J411" s="119"/>
      <c r="K411" s="130"/>
    </row>
    <row r="412" spans="2:11">
      <c r="B412" s="118"/>
      <c r="C412" s="130"/>
      <c r="D412" s="130"/>
      <c r="E412" s="130"/>
      <c r="F412" s="130"/>
      <c r="G412" s="130"/>
      <c r="H412" s="130"/>
      <c r="I412" s="119"/>
      <c r="J412" s="119"/>
      <c r="K412" s="130"/>
    </row>
    <row r="413" spans="2:11">
      <c r="B413" s="118"/>
      <c r="C413" s="130"/>
      <c r="D413" s="130"/>
      <c r="E413" s="130"/>
      <c r="F413" s="130"/>
      <c r="G413" s="130"/>
      <c r="H413" s="130"/>
      <c r="I413" s="119"/>
      <c r="J413" s="119"/>
      <c r="K413" s="130"/>
    </row>
    <row r="414" spans="2:11">
      <c r="B414" s="118"/>
      <c r="C414" s="130"/>
      <c r="D414" s="130"/>
      <c r="E414" s="130"/>
      <c r="F414" s="130"/>
      <c r="G414" s="130"/>
      <c r="H414" s="130"/>
      <c r="I414" s="119"/>
      <c r="J414" s="119"/>
      <c r="K414" s="130"/>
    </row>
    <row r="415" spans="2:11">
      <c r="B415" s="118"/>
      <c r="C415" s="130"/>
      <c r="D415" s="130"/>
      <c r="E415" s="130"/>
      <c r="F415" s="130"/>
      <c r="G415" s="130"/>
      <c r="H415" s="130"/>
      <c r="I415" s="119"/>
      <c r="J415" s="119"/>
      <c r="K415" s="130"/>
    </row>
    <row r="416" spans="2:11">
      <c r="B416" s="118"/>
      <c r="C416" s="130"/>
      <c r="D416" s="130"/>
      <c r="E416" s="130"/>
      <c r="F416" s="130"/>
      <c r="G416" s="130"/>
      <c r="H416" s="130"/>
      <c r="I416" s="119"/>
      <c r="J416" s="119"/>
      <c r="K416" s="130"/>
    </row>
    <row r="417" spans="2:11">
      <c r="B417" s="118"/>
      <c r="C417" s="130"/>
      <c r="D417" s="130"/>
      <c r="E417" s="130"/>
      <c r="F417" s="130"/>
      <c r="G417" s="130"/>
      <c r="H417" s="130"/>
      <c r="I417" s="119"/>
      <c r="J417" s="119"/>
      <c r="K417" s="130"/>
    </row>
    <row r="418" spans="2:11">
      <c r="B418" s="118"/>
      <c r="C418" s="130"/>
      <c r="D418" s="130"/>
      <c r="E418" s="130"/>
      <c r="F418" s="130"/>
      <c r="G418" s="130"/>
      <c r="H418" s="130"/>
      <c r="I418" s="119"/>
      <c r="J418" s="119"/>
      <c r="K418" s="130"/>
    </row>
    <row r="419" spans="2:11">
      <c r="B419" s="118"/>
      <c r="C419" s="130"/>
      <c r="D419" s="130"/>
      <c r="E419" s="130"/>
      <c r="F419" s="130"/>
      <c r="G419" s="130"/>
      <c r="H419" s="130"/>
      <c r="I419" s="119"/>
      <c r="J419" s="119"/>
      <c r="K419" s="130"/>
    </row>
    <row r="420" spans="2:11">
      <c r="B420" s="118"/>
      <c r="C420" s="130"/>
      <c r="D420" s="130"/>
      <c r="E420" s="130"/>
      <c r="F420" s="130"/>
      <c r="G420" s="130"/>
      <c r="H420" s="130"/>
      <c r="I420" s="119"/>
      <c r="J420" s="119"/>
      <c r="K420" s="130"/>
    </row>
    <row r="421" spans="2:11">
      <c r="B421" s="118"/>
      <c r="C421" s="130"/>
      <c r="D421" s="130"/>
      <c r="E421" s="130"/>
      <c r="F421" s="130"/>
      <c r="G421" s="130"/>
      <c r="H421" s="130"/>
      <c r="I421" s="119"/>
      <c r="J421" s="119"/>
      <c r="K421" s="130"/>
    </row>
    <row r="422" spans="2:11">
      <c r="B422" s="118"/>
      <c r="C422" s="130"/>
      <c r="D422" s="130"/>
      <c r="E422" s="130"/>
      <c r="F422" s="130"/>
      <c r="G422" s="130"/>
      <c r="H422" s="130"/>
      <c r="I422" s="119"/>
      <c r="J422" s="119"/>
      <c r="K422" s="130"/>
    </row>
    <row r="423" spans="2:11">
      <c r="B423" s="118"/>
      <c r="C423" s="130"/>
      <c r="D423" s="130"/>
      <c r="E423" s="130"/>
      <c r="F423" s="130"/>
      <c r="G423" s="130"/>
      <c r="H423" s="130"/>
      <c r="I423" s="119"/>
      <c r="J423" s="119"/>
      <c r="K423" s="130"/>
    </row>
    <row r="424" spans="2:11">
      <c r="B424" s="118"/>
      <c r="C424" s="130"/>
      <c r="D424" s="130"/>
      <c r="E424" s="130"/>
      <c r="F424" s="130"/>
      <c r="G424" s="130"/>
      <c r="H424" s="130"/>
      <c r="I424" s="119"/>
      <c r="J424" s="119"/>
      <c r="K424" s="130"/>
    </row>
    <row r="425" spans="2:11">
      <c r="B425" s="118"/>
      <c r="C425" s="130"/>
      <c r="D425" s="130"/>
      <c r="E425" s="130"/>
      <c r="F425" s="130"/>
      <c r="G425" s="130"/>
      <c r="H425" s="130"/>
      <c r="I425" s="119"/>
      <c r="J425" s="119"/>
      <c r="K425" s="130"/>
    </row>
    <row r="426" spans="2:11">
      <c r="B426" s="118"/>
      <c r="C426" s="130"/>
      <c r="D426" s="130"/>
      <c r="E426" s="130"/>
      <c r="F426" s="130"/>
      <c r="G426" s="130"/>
      <c r="H426" s="130"/>
      <c r="I426" s="119"/>
      <c r="J426" s="119"/>
      <c r="K426" s="130"/>
    </row>
    <row r="427" spans="2:11">
      <c r="B427" s="118"/>
      <c r="C427" s="130"/>
      <c r="D427" s="130"/>
      <c r="E427" s="130"/>
      <c r="F427" s="130"/>
      <c r="G427" s="130"/>
      <c r="H427" s="130"/>
      <c r="I427" s="119"/>
      <c r="J427" s="119"/>
      <c r="K427" s="130"/>
    </row>
    <row r="428" spans="2:11">
      <c r="B428" s="118"/>
      <c r="C428" s="130"/>
      <c r="D428" s="130"/>
      <c r="E428" s="130"/>
      <c r="F428" s="130"/>
      <c r="G428" s="130"/>
      <c r="H428" s="130"/>
      <c r="I428" s="119"/>
      <c r="J428" s="119"/>
      <c r="K428" s="130"/>
    </row>
    <row r="429" spans="2:11">
      <c r="B429" s="118"/>
      <c r="C429" s="130"/>
      <c r="D429" s="130"/>
      <c r="E429" s="130"/>
      <c r="F429" s="130"/>
      <c r="G429" s="130"/>
      <c r="H429" s="130"/>
      <c r="I429" s="119"/>
      <c r="J429" s="119"/>
      <c r="K429" s="130"/>
    </row>
    <row r="430" spans="2:11">
      <c r="B430" s="118"/>
      <c r="C430" s="130"/>
      <c r="D430" s="130"/>
      <c r="E430" s="130"/>
      <c r="F430" s="130"/>
      <c r="G430" s="130"/>
      <c r="H430" s="130"/>
      <c r="I430" s="119"/>
      <c r="J430" s="119"/>
      <c r="K430" s="130"/>
    </row>
    <row r="431" spans="2:11">
      <c r="B431" s="118"/>
      <c r="C431" s="130"/>
      <c r="D431" s="130"/>
      <c r="E431" s="130"/>
      <c r="F431" s="130"/>
      <c r="G431" s="130"/>
      <c r="H431" s="130"/>
      <c r="I431" s="119"/>
      <c r="J431" s="119"/>
      <c r="K431" s="130"/>
    </row>
    <row r="432" spans="2:11">
      <c r="B432" s="118"/>
      <c r="C432" s="130"/>
      <c r="D432" s="130"/>
      <c r="E432" s="130"/>
      <c r="F432" s="130"/>
      <c r="G432" s="130"/>
      <c r="H432" s="130"/>
      <c r="I432" s="119"/>
      <c r="J432" s="119"/>
      <c r="K432" s="130"/>
    </row>
    <row r="433" spans="2:11">
      <c r="B433" s="118"/>
      <c r="C433" s="130"/>
      <c r="D433" s="130"/>
      <c r="E433" s="130"/>
      <c r="F433" s="130"/>
      <c r="G433" s="130"/>
      <c r="H433" s="130"/>
      <c r="I433" s="119"/>
      <c r="J433" s="119"/>
      <c r="K433" s="130"/>
    </row>
    <row r="434" spans="2:11">
      <c r="B434" s="118"/>
      <c r="C434" s="130"/>
      <c r="D434" s="130"/>
      <c r="E434" s="130"/>
      <c r="F434" s="130"/>
      <c r="G434" s="130"/>
      <c r="H434" s="130"/>
      <c r="I434" s="119"/>
      <c r="J434" s="119"/>
      <c r="K434" s="130"/>
    </row>
    <row r="435" spans="2:11">
      <c r="B435" s="118"/>
      <c r="C435" s="130"/>
      <c r="D435" s="130"/>
      <c r="E435" s="130"/>
      <c r="F435" s="130"/>
      <c r="G435" s="130"/>
      <c r="H435" s="130"/>
      <c r="I435" s="119"/>
      <c r="J435" s="119"/>
      <c r="K435" s="130"/>
    </row>
    <row r="436" spans="2:11">
      <c r="B436" s="118"/>
      <c r="C436" s="130"/>
      <c r="D436" s="130"/>
      <c r="E436" s="130"/>
      <c r="F436" s="130"/>
      <c r="G436" s="130"/>
      <c r="H436" s="130"/>
      <c r="I436" s="119"/>
      <c r="J436" s="119"/>
      <c r="K436" s="130"/>
    </row>
    <row r="437" spans="2:11">
      <c r="B437" s="118"/>
      <c r="C437" s="130"/>
      <c r="D437" s="130"/>
      <c r="E437" s="130"/>
      <c r="F437" s="130"/>
      <c r="G437" s="130"/>
      <c r="H437" s="130"/>
      <c r="I437" s="119"/>
      <c r="J437" s="119"/>
      <c r="K437" s="130"/>
    </row>
    <row r="438" spans="2:11">
      <c r="B438" s="118"/>
      <c r="C438" s="130"/>
      <c r="D438" s="130"/>
      <c r="E438" s="130"/>
      <c r="F438" s="130"/>
      <c r="G438" s="130"/>
      <c r="H438" s="130"/>
      <c r="I438" s="119"/>
      <c r="J438" s="119"/>
      <c r="K438" s="130"/>
    </row>
    <row r="439" spans="2:11">
      <c r="B439" s="118"/>
      <c r="C439" s="130"/>
      <c r="D439" s="130"/>
      <c r="E439" s="130"/>
      <c r="F439" s="130"/>
      <c r="G439" s="130"/>
      <c r="H439" s="130"/>
      <c r="I439" s="119"/>
      <c r="J439" s="119"/>
      <c r="K439" s="130"/>
    </row>
    <row r="440" spans="2:11">
      <c r="B440" s="118"/>
      <c r="C440" s="130"/>
      <c r="D440" s="130"/>
      <c r="E440" s="130"/>
      <c r="F440" s="130"/>
      <c r="G440" s="130"/>
      <c r="H440" s="130"/>
      <c r="I440" s="119"/>
      <c r="J440" s="119"/>
      <c r="K440" s="130"/>
    </row>
    <row r="441" spans="2:11">
      <c r="B441" s="118"/>
      <c r="C441" s="130"/>
      <c r="D441" s="130"/>
      <c r="E441" s="130"/>
      <c r="F441" s="130"/>
      <c r="G441" s="130"/>
      <c r="H441" s="130"/>
      <c r="I441" s="119"/>
      <c r="J441" s="119"/>
      <c r="K441" s="130"/>
    </row>
    <row r="442" spans="2:11">
      <c r="B442" s="118"/>
      <c r="C442" s="130"/>
      <c r="D442" s="130"/>
      <c r="E442" s="130"/>
      <c r="F442" s="130"/>
      <c r="G442" s="130"/>
      <c r="H442" s="130"/>
      <c r="I442" s="119"/>
      <c r="J442" s="119"/>
      <c r="K442" s="130"/>
    </row>
    <row r="443" spans="2:11">
      <c r="B443" s="118"/>
      <c r="C443" s="130"/>
      <c r="D443" s="130"/>
      <c r="E443" s="130"/>
      <c r="F443" s="130"/>
      <c r="G443" s="130"/>
      <c r="H443" s="130"/>
      <c r="I443" s="119"/>
      <c r="J443" s="119"/>
      <c r="K443" s="130"/>
    </row>
    <row r="444" spans="2:11">
      <c r="B444" s="118"/>
      <c r="C444" s="130"/>
      <c r="D444" s="130"/>
      <c r="E444" s="130"/>
      <c r="F444" s="130"/>
      <c r="G444" s="130"/>
      <c r="H444" s="130"/>
      <c r="I444" s="119"/>
      <c r="J444" s="119"/>
      <c r="K444" s="130"/>
    </row>
    <row r="445" spans="2:11">
      <c r="B445" s="118"/>
      <c r="C445" s="130"/>
      <c r="D445" s="130"/>
      <c r="E445" s="130"/>
      <c r="F445" s="130"/>
      <c r="G445" s="130"/>
      <c r="H445" s="130"/>
      <c r="I445" s="119"/>
      <c r="J445" s="119"/>
      <c r="K445" s="130"/>
    </row>
    <row r="446" spans="2:11">
      <c r="B446" s="118"/>
      <c r="C446" s="130"/>
      <c r="D446" s="130"/>
      <c r="E446" s="130"/>
      <c r="F446" s="130"/>
      <c r="G446" s="130"/>
      <c r="H446" s="130"/>
      <c r="I446" s="119"/>
      <c r="J446" s="119"/>
      <c r="K446" s="130"/>
    </row>
    <row r="447" spans="2:11">
      <c r="B447" s="118"/>
      <c r="C447" s="130"/>
      <c r="D447" s="130"/>
      <c r="E447" s="130"/>
      <c r="F447" s="130"/>
      <c r="G447" s="130"/>
      <c r="H447" s="130"/>
      <c r="I447" s="119"/>
      <c r="J447" s="119"/>
      <c r="K447" s="130"/>
    </row>
    <row r="448" spans="2:11">
      <c r="B448" s="118"/>
      <c r="C448" s="130"/>
      <c r="D448" s="130"/>
      <c r="E448" s="130"/>
      <c r="F448" s="130"/>
      <c r="G448" s="130"/>
      <c r="H448" s="130"/>
      <c r="I448" s="119"/>
      <c r="J448" s="119"/>
      <c r="K448" s="130"/>
    </row>
    <row r="449" spans="2:11">
      <c r="B449" s="118"/>
      <c r="C449" s="130"/>
      <c r="D449" s="130"/>
      <c r="E449" s="130"/>
      <c r="F449" s="130"/>
      <c r="G449" s="130"/>
      <c r="H449" s="130"/>
      <c r="I449" s="119"/>
      <c r="J449" s="119"/>
      <c r="K449" s="130"/>
    </row>
    <row r="450" spans="2:11">
      <c r="B450" s="118"/>
      <c r="C450" s="130"/>
      <c r="D450" s="130"/>
      <c r="E450" s="130"/>
      <c r="F450" s="130"/>
      <c r="G450" s="130"/>
      <c r="H450" s="130"/>
      <c r="I450" s="119"/>
      <c r="J450" s="119"/>
      <c r="K450" s="130"/>
    </row>
    <row r="451" spans="2:11">
      <c r="B451" s="118"/>
      <c r="C451" s="130"/>
      <c r="D451" s="130"/>
      <c r="E451" s="130"/>
      <c r="F451" s="130"/>
      <c r="G451" s="130"/>
      <c r="H451" s="130"/>
      <c r="I451" s="119"/>
      <c r="J451" s="119"/>
      <c r="K451" s="130"/>
    </row>
    <row r="452" spans="2:11">
      <c r="B452" s="118"/>
      <c r="C452" s="130"/>
      <c r="D452" s="130"/>
      <c r="E452" s="130"/>
      <c r="F452" s="130"/>
      <c r="G452" s="130"/>
      <c r="H452" s="130"/>
      <c r="I452" s="119"/>
      <c r="J452" s="119"/>
      <c r="K452" s="130"/>
    </row>
    <row r="453" spans="2:11">
      <c r="B453" s="118"/>
      <c r="C453" s="130"/>
      <c r="D453" s="130"/>
      <c r="E453" s="130"/>
      <c r="F453" s="130"/>
      <c r="G453" s="130"/>
      <c r="H453" s="130"/>
      <c r="I453" s="119"/>
      <c r="J453" s="119"/>
      <c r="K453" s="130"/>
    </row>
    <row r="454" spans="2:11">
      <c r="B454" s="118"/>
      <c r="C454" s="130"/>
      <c r="D454" s="130"/>
      <c r="E454" s="130"/>
      <c r="F454" s="130"/>
      <c r="G454" s="130"/>
      <c r="H454" s="130"/>
      <c r="I454" s="119"/>
      <c r="J454" s="119"/>
      <c r="K454" s="130"/>
    </row>
    <row r="455" spans="2:11">
      <c r="B455" s="118"/>
      <c r="C455" s="130"/>
      <c r="D455" s="130"/>
      <c r="E455" s="130"/>
      <c r="F455" s="130"/>
      <c r="G455" s="130"/>
      <c r="H455" s="130"/>
      <c r="I455" s="119"/>
      <c r="J455" s="119"/>
      <c r="K455" s="130"/>
    </row>
    <row r="456" spans="2:11">
      <c r="B456" s="118"/>
      <c r="C456" s="130"/>
      <c r="D456" s="130"/>
      <c r="E456" s="130"/>
      <c r="F456" s="130"/>
      <c r="G456" s="130"/>
      <c r="H456" s="130"/>
      <c r="I456" s="119"/>
      <c r="J456" s="119"/>
      <c r="K456" s="130"/>
    </row>
    <row r="457" spans="2:11">
      <c r="B457" s="118"/>
      <c r="C457" s="130"/>
      <c r="D457" s="130"/>
      <c r="E457" s="130"/>
      <c r="F457" s="130"/>
      <c r="G457" s="130"/>
      <c r="H457" s="130"/>
      <c r="I457" s="119"/>
      <c r="J457" s="119"/>
      <c r="K457" s="130"/>
    </row>
    <row r="458" spans="2:11">
      <c r="B458" s="118"/>
      <c r="C458" s="130"/>
      <c r="D458" s="130"/>
      <c r="E458" s="130"/>
      <c r="F458" s="130"/>
      <c r="G458" s="130"/>
      <c r="H458" s="130"/>
      <c r="I458" s="119"/>
      <c r="J458" s="119"/>
      <c r="K458" s="130"/>
    </row>
    <row r="459" spans="2:11">
      <c r="B459" s="118"/>
      <c r="C459" s="130"/>
      <c r="D459" s="130"/>
      <c r="E459" s="130"/>
      <c r="F459" s="130"/>
      <c r="G459" s="130"/>
      <c r="H459" s="130"/>
      <c r="I459" s="119"/>
      <c r="J459" s="119"/>
      <c r="K459" s="130"/>
    </row>
    <row r="460" spans="2:11">
      <c r="B460" s="118"/>
      <c r="C460" s="130"/>
      <c r="D460" s="130"/>
      <c r="E460" s="130"/>
      <c r="F460" s="130"/>
      <c r="G460" s="130"/>
      <c r="H460" s="130"/>
      <c r="I460" s="119"/>
      <c r="J460" s="119"/>
      <c r="K460" s="130"/>
    </row>
    <row r="461" spans="2:11">
      <c r="B461" s="118"/>
      <c r="C461" s="130"/>
      <c r="D461" s="130"/>
      <c r="E461" s="130"/>
      <c r="F461" s="130"/>
      <c r="G461" s="130"/>
      <c r="H461" s="130"/>
      <c r="I461" s="119"/>
      <c r="J461" s="119"/>
      <c r="K461" s="130"/>
    </row>
    <row r="462" spans="2:11">
      <c r="B462" s="118"/>
      <c r="C462" s="130"/>
      <c r="D462" s="130"/>
      <c r="E462" s="130"/>
      <c r="F462" s="130"/>
      <c r="G462" s="130"/>
      <c r="H462" s="130"/>
      <c r="I462" s="119"/>
      <c r="J462" s="119"/>
      <c r="K462" s="130"/>
    </row>
    <row r="463" spans="2:11">
      <c r="B463" s="118"/>
      <c r="C463" s="130"/>
      <c r="D463" s="130"/>
      <c r="E463" s="130"/>
      <c r="F463" s="130"/>
      <c r="G463" s="130"/>
      <c r="H463" s="130"/>
      <c r="I463" s="119"/>
      <c r="J463" s="119"/>
      <c r="K463" s="130"/>
    </row>
    <row r="464" spans="2:11">
      <c r="B464" s="118"/>
      <c r="C464" s="130"/>
      <c r="D464" s="130"/>
      <c r="E464" s="130"/>
      <c r="F464" s="130"/>
      <c r="G464" s="130"/>
      <c r="H464" s="130"/>
      <c r="I464" s="119"/>
      <c r="J464" s="119"/>
      <c r="K464" s="130"/>
    </row>
    <row r="465" spans="2:11">
      <c r="B465" s="118"/>
      <c r="C465" s="130"/>
      <c r="D465" s="130"/>
      <c r="E465" s="130"/>
      <c r="F465" s="130"/>
      <c r="G465" s="130"/>
      <c r="H465" s="130"/>
      <c r="I465" s="119"/>
      <c r="J465" s="119"/>
      <c r="K465" s="130"/>
    </row>
    <row r="466" spans="2:11">
      <c r="B466" s="118"/>
      <c r="C466" s="130"/>
      <c r="D466" s="130"/>
      <c r="E466" s="130"/>
      <c r="F466" s="130"/>
      <c r="G466" s="130"/>
      <c r="H466" s="130"/>
      <c r="I466" s="119"/>
      <c r="J466" s="119"/>
      <c r="K466" s="130"/>
    </row>
    <row r="467" spans="2:11">
      <c r="B467" s="118"/>
      <c r="C467" s="130"/>
      <c r="D467" s="130"/>
      <c r="E467" s="130"/>
      <c r="F467" s="130"/>
      <c r="G467" s="130"/>
      <c r="H467" s="130"/>
      <c r="I467" s="119"/>
      <c r="J467" s="119"/>
      <c r="K467" s="130"/>
    </row>
    <row r="468" spans="2:11">
      <c r="B468" s="118"/>
      <c r="C468" s="130"/>
      <c r="D468" s="130"/>
      <c r="E468" s="130"/>
      <c r="F468" s="130"/>
      <c r="G468" s="130"/>
      <c r="H468" s="130"/>
      <c r="I468" s="119"/>
      <c r="J468" s="119"/>
      <c r="K468" s="130"/>
    </row>
    <row r="469" spans="2:11">
      <c r="B469" s="118"/>
      <c r="C469" s="130"/>
      <c r="D469" s="130"/>
      <c r="E469" s="130"/>
      <c r="F469" s="130"/>
      <c r="G469" s="130"/>
      <c r="H469" s="130"/>
      <c r="I469" s="119"/>
      <c r="J469" s="119"/>
      <c r="K469" s="130"/>
    </row>
    <row r="470" spans="2:11">
      <c r="B470" s="118"/>
      <c r="C470" s="130"/>
      <c r="D470" s="130"/>
      <c r="E470" s="130"/>
      <c r="F470" s="130"/>
      <c r="G470" s="130"/>
      <c r="H470" s="130"/>
      <c r="I470" s="119"/>
      <c r="J470" s="119"/>
      <c r="K470" s="130"/>
    </row>
    <row r="471" spans="2:11">
      <c r="B471" s="118"/>
      <c r="C471" s="130"/>
      <c r="D471" s="130"/>
      <c r="E471" s="130"/>
      <c r="F471" s="130"/>
      <c r="G471" s="130"/>
      <c r="H471" s="130"/>
      <c r="I471" s="119"/>
      <c r="J471" s="119"/>
      <c r="K471" s="130"/>
    </row>
    <row r="472" spans="2:11">
      <c r="B472" s="118"/>
      <c r="C472" s="130"/>
      <c r="D472" s="130"/>
      <c r="E472" s="130"/>
      <c r="F472" s="130"/>
      <c r="G472" s="130"/>
      <c r="H472" s="130"/>
      <c r="I472" s="119"/>
      <c r="J472" s="119"/>
      <c r="K472" s="130"/>
    </row>
    <row r="473" spans="2:11">
      <c r="B473" s="118"/>
      <c r="C473" s="130"/>
      <c r="D473" s="130"/>
      <c r="E473" s="130"/>
      <c r="F473" s="130"/>
      <c r="G473" s="130"/>
      <c r="H473" s="130"/>
      <c r="I473" s="119"/>
      <c r="J473" s="119"/>
      <c r="K473" s="130"/>
    </row>
    <row r="474" spans="2:11">
      <c r="B474" s="118"/>
      <c r="C474" s="130"/>
      <c r="D474" s="130"/>
      <c r="E474" s="130"/>
      <c r="F474" s="130"/>
      <c r="G474" s="130"/>
      <c r="H474" s="130"/>
      <c r="I474" s="119"/>
      <c r="J474" s="119"/>
      <c r="K474" s="130"/>
    </row>
    <row r="475" spans="2:11">
      <c r="B475" s="118"/>
      <c r="C475" s="130"/>
      <c r="D475" s="130"/>
      <c r="E475" s="130"/>
      <c r="F475" s="130"/>
      <c r="G475" s="130"/>
      <c r="H475" s="130"/>
      <c r="I475" s="119"/>
      <c r="J475" s="119"/>
      <c r="K475" s="130"/>
    </row>
    <row r="476" spans="2:11">
      <c r="B476" s="118"/>
      <c r="C476" s="130"/>
      <c r="D476" s="130"/>
      <c r="E476" s="130"/>
      <c r="F476" s="130"/>
      <c r="G476" s="130"/>
      <c r="H476" s="130"/>
      <c r="I476" s="119"/>
      <c r="J476" s="119"/>
      <c r="K476" s="130"/>
    </row>
    <row r="477" spans="2:11">
      <c r="B477" s="118"/>
      <c r="C477" s="130"/>
      <c r="D477" s="130"/>
      <c r="E477" s="130"/>
      <c r="F477" s="130"/>
      <c r="G477" s="130"/>
      <c r="H477" s="130"/>
      <c r="I477" s="119"/>
      <c r="J477" s="119"/>
      <c r="K477" s="130"/>
    </row>
    <row r="478" spans="2:11">
      <c r="B478" s="118"/>
      <c r="C478" s="130"/>
      <c r="D478" s="130"/>
      <c r="E478" s="130"/>
      <c r="F478" s="130"/>
      <c r="G478" s="130"/>
      <c r="H478" s="130"/>
      <c r="I478" s="119"/>
      <c r="J478" s="119"/>
      <c r="K478" s="130"/>
    </row>
    <row r="479" spans="2:11">
      <c r="B479" s="118"/>
      <c r="C479" s="130"/>
      <c r="D479" s="130"/>
      <c r="E479" s="130"/>
      <c r="F479" s="130"/>
      <c r="G479" s="130"/>
      <c r="H479" s="130"/>
      <c r="I479" s="119"/>
      <c r="J479" s="119"/>
      <c r="K479" s="130"/>
    </row>
    <row r="480" spans="2:11">
      <c r="B480" s="118"/>
      <c r="C480" s="130"/>
      <c r="D480" s="130"/>
      <c r="E480" s="130"/>
      <c r="F480" s="130"/>
      <c r="G480" s="130"/>
      <c r="H480" s="130"/>
      <c r="I480" s="119"/>
      <c r="J480" s="119"/>
      <c r="K480" s="130"/>
    </row>
    <row r="481" spans="2:11">
      <c r="B481" s="118"/>
      <c r="C481" s="130"/>
      <c r="D481" s="130"/>
      <c r="E481" s="130"/>
      <c r="F481" s="130"/>
      <c r="G481" s="130"/>
      <c r="H481" s="130"/>
      <c r="I481" s="119"/>
      <c r="J481" s="119"/>
      <c r="K481" s="130"/>
    </row>
    <row r="482" spans="2:11">
      <c r="B482" s="118"/>
      <c r="C482" s="130"/>
      <c r="D482" s="130"/>
      <c r="E482" s="130"/>
      <c r="F482" s="130"/>
      <c r="G482" s="130"/>
      <c r="H482" s="130"/>
      <c r="I482" s="119"/>
      <c r="J482" s="119"/>
      <c r="K482" s="130"/>
    </row>
    <row r="483" spans="2:11">
      <c r="B483" s="118"/>
      <c r="C483" s="130"/>
      <c r="D483" s="130"/>
      <c r="E483" s="130"/>
      <c r="F483" s="130"/>
      <c r="G483" s="130"/>
      <c r="H483" s="130"/>
      <c r="I483" s="119"/>
      <c r="J483" s="119"/>
      <c r="K483" s="130"/>
    </row>
    <row r="484" spans="2:11">
      <c r="B484" s="118"/>
      <c r="C484" s="130"/>
      <c r="D484" s="130"/>
      <c r="E484" s="130"/>
      <c r="F484" s="130"/>
      <c r="G484" s="130"/>
      <c r="H484" s="130"/>
      <c r="I484" s="119"/>
      <c r="J484" s="119"/>
      <c r="K484" s="130"/>
    </row>
    <row r="485" spans="2:11">
      <c r="B485" s="118"/>
      <c r="C485" s="130"/>
      <c r="D485" s="130"/>
      <c r="E485" s="130"/>
      <c r="F485" s="130"/>
      <c r="G485" s="130"/>
      <c r="H485" s="130"/>
      <c r="I485" s="119"/>
      <c r="J485" s="119"/>
      <c r="K485" s="130"/>
    </row>
    <row r="486" spans="2:11">
      <c r="B486" s="118"/>
      <c r="C486" s="130"/>
      <c r="D486" s="130"/>
      <c r="E486" s="130"/>
      <c r="F486" s="130"/>
      <c r="G486" s="130"/>
      <c r="H486" s="130"/>
      <c r="I486" s="119"/>
      <c r="J486" s="119"/>
      <c r="K486" s="130"/>
    </row>
    <row r="487" spans="2:11">
      <c r="B487" s="118"/>
      <c r="C487" s="130"/>
      <c r="D487" s="130"/>
      <c r="E487" s="130"/>
      <c r="F487" s="130"/>
      <c r="G487" s="130"/>
      <c r="H487" s="130"/>
      <c r="I487" s="119"/>
      <c r="J487" s="119"/>
      <c r="K487" s="130"/>
    </row>
    <row r="488" spans="2:11">
      <c r="B488" s="118"/>
      <c r="C488" s="130"/>
      <c r="D488" s="130"/>
      <c r="E488" s="130"/>
      <c r="F488" s="130"/>
      <c r="G488" s="130"/>
      <c r="H488" s="130"/>
      <c r="I488" s="119"/>
      <c r="J488" s="119"/>
      <c r="K488" s="130"/>
    </row>
    <row r="489" spans="2:11">
      <c r="B489" s="118"/>
      <c r="C489" s="130"/>
      <c r="D489" s="130"/>
      <c r="E489" s="130"/>
      <c r="F489" s="130"/>
      <c r="G489" s="130"/>
      <c r="H489" s="130"/>
      <c r="I489" s="119"/>
      <c r="J489" s="119"/>
      <c r="K489" s="130"/>
    </row>
    <row r="490" spans="2:11">
      <c r="B490" s="118"/>
      <c r="C490" s="130"/>
      <c r="D490" s="130"/>
      <c r="E490" s="130"/>
      <c r="F490" s="130"/>
      <c r="G490" s="130"/>
      <c r="H490" s="130"/>
      <c r="I490" s="119"/>
      <c r="J490" s="119"/>
      <c r="K490" s="130"/>
    </row>
    <row r="491" spans="2:11">
      <c r="B491" s="118"/>
      <c r="C491" s="130"/>
      <c r="D491" s="130"/>
      <c r="E491" s="130"/>
      <c r="F491" s="130"/>
      <c r="G491" s="130"/>
      <c r="H491" s="130"/>
      <c r="I491" s="119"/>
      <c r="J491" s="119"/>
      <c r="K491" s="130"/>
    </row>
    <row r="492" spans="2:11">
      <c r="B492" s="118"/>
      <c r="C492" s="130"/>
      <c r="D492" s="130"/>
      <c r="E492" s="130"/>
      <c r="F492" s="130"/>
      <c r="G492" s="130"/>
      <c r="H492" s="130"/>
      <c r="I492" s="119"/>
      <c r="J492" s="119"/>
      <c r="K492" s="130"/>
    </row>
    <row r="493" spans="2:11">
      <c r="B493" s="118"/>
      <c r="C493" s="130"/>
      <c r="D493" s="130"/>
      <c r="E493" s="130"/>
      <c r="F493" s="130"/>
      <c r="G493" s="130"/>
      <c r="H493" s="130"/>
      <c r="I493" s="119"/>
      <c r="J493" s="119"/>
      <c r="K493" s="130"/>
    </row>
    <row r="494" spans="2:11">
      <c r="B494" s="118"/>
      <c r="C494" s="130"/>
      <c r="D494" s="130"/>
      <c r="E494" s="130"/>
      <c r="F494" s="130"/>
      <c r="G494" s="130"/>
      <c r="H494" s="130"/>
      <c r="I494" s="119"/>
      <c r="J494" s="119"/>
      <c r="K494" s="130"/>
    </row>
    <row r="495" spans="2:11">
      <c r="B495" s="118"/>
      <c r="C495" s="130"/>
      <c r="D495" s="130"/>
      <c r="E495" s="130"/>
      <c r="F495" s="130"/>
      <c r="G495" s="130"/>
      <c r="H495" s="130"/>
      <c r="I495" s="119"/>
      <c r="J495" s="119"/>
      <c r="K495" s="130"/>
    </row>
    <row r="496" spans="2:11">
      <c r="B496" s="118"/>
      <c r="C496" s="130"/>
      <c r="D496" s="130"/>
      <c r="E496" s="130"/>
      <c r="F496" s="130"/>
      <c r="G496" s="130"/>
      <c r="H496" s="130"/>
      <c r="I496" s="119"/>
      <c r="J496" s="119"/>
      <c r="K496" s="130"/>
    </row>
    <row r="497" spans="2:11">
      <c r="B497" s="118"/>
      <c r="C497" s="130"/>
      <c r="D497" s="130"/>
      <c r="E497" s="130"/>
      <c r="F497" s="130"/>
      <c r="G497" s="130"/>
      <c r="H497" s="130"/>
      <c r="I497" s="119"/>
      <c r="J497" s="119"/>
      <c r="K497" s="130"/>
    </row>
    <row r="498" spans="2:11">
      <c r="B498" s="118"/>
      <c r="C498" s="130"/>
      <c r="D498" s="130"/>
      <c r="E498" s="130"/>
      <c r="F498" s="130"/>
      <c r="G498" s="130"/>
      <c r="H498" s="130"/>
      <c r="I498" s="119"/>
      <c r="J498" s="119"/>
      <c r="K498" s="130"/>
    </row>
    <row r="499" spans="2:11">
      <c r="B499" s="118"/>
      <c r="C499" s="130"/>
      <c r="D499" s="130"/>
      <c r="E499" s="130"/>
      <c r="F499" s="130"/>
      <c r="G499" s="130"/>
      <c r="H499" s="130"/>
      <c r="I499" s="119"/>
      <c r="J499" s="119"/>
      <c r="K499" s="130"/>
    </row>
    <row r="500" spans="2:11">
      <c r="B500" s="118"/>
      <c r="C500" s="130"/>
      <c r="D500" s="130"/>
      <c r="E500" s="130"/>
      <c r="F500" s="130"/>
      <c r="G500" s="130"/>
      <c r="H500" s="130"/>
      <c r="I500" s="119"/>
      <c r="J500" s="119"/>
      <c r="K500" s="130"/>
    </row>
    <row r="501" spans="2:11">
      <c r="B501" s="118"/>
      <c r="C501" s="130"/>
      <c r="D501" s="130"/>
      <c r="E501" s="130"/>
      <c r="F501" s="130"/>
      <c r="G501" s="130"/>
      <c r="H501" s="130"/>
      <c r="I501" s="119"/>
      <c r="J501" s="119"/>
      <c r="K501" s="130"/>
    </row>
    <row r="502" spans="2:11">
      <c r="B502" s="118"/>
      <c r="C502" s="130"/>
      <c r="D502" s="130"/>
      <c r="E502" s="130"/>
      <c r="F502" s="130"/>
      <c r="G502" s="130"/>
      <c r="H502" s="130"/>
      <c r="I502" s="119"/>
      <c r="J502" s="119"/>
      <c r="K502" s="130"/>
    </row>
    <row r="503" spans="2:11">
      <c r="B503" s="118"/>
      <c r="C503" s="130"/>
      <c r="D503" s="130"/>
      <c r="E503" s="130"/>
      <c r="F503" s="130"/>
      <c r="G503" s="130"/>
      <c r="H503" s="130"/>
      <c r="I503" s="119"/>
      <c r="J503" s="119"/>
      <c r="K503" s="130"/>
    </row>
    <row r="504" spans="2:11">
      <c r="B504" s="118"/>
      <c r="C504" s="130"/>
      <c r="D504" s="130"/>
      <c r="E504" s="130"/>
      <c r="F504" s="130"/>
      <c r="G504" s="130"/>
      <c r="H504" s="130"/>
      <c r="I504" s="119"/>
      <c r="J504" s="119"/>
      <c r="K504" s="130"/>
    </row>
    <row r="505" spans="2:11">
      <c r="B505" s="118"/>
      <c r="C505" s="130"/>
      <c r="D505" s="130"/>
      <c r="E505" s="130"/>
      <c r="F505" s="130"/>
      <c r="G505" s="130"/>
      <c r="H505" s="130"/>
      <c r="I505" s="119"/>
      <c r="J505" s="119"/>
      <c r="K505" s="130"/>
    </row>
    <row r="506" spans="2:11">
      <c r="B506" s="118"/>
      <c r="C506" s="130"/>
      <c r="D506" s="130"/>
      <c r="E506" s="130"/>
      <c r="F506" s="130"/>
      <c r="G506" s="130"/>
      <c r="H506" s="130"/>
      <c r="I506" s="119"/>
      <c r="J506" s="119"/>
      <c r="K506" s="130"/>
    </row>
    <row r="507" spans="2:11">
      <c r="B507" s="118"/>
      <c r="C507" s="130"/>
      <c r="D507" s="130"/>
      <c r="E507" s="130"/>
      <c r="F507" s="130"/>
      <c r="G507" s="130"/>
      <c r="H507" s="130"/>
      <c r="I507" s="119"/>
      <c r="J507" s="119"/>
      <c r="K507" s="130"/>
    </row>
    <row r="508" spans="2:11">
      <c r="B508" s="118"/>
      <c r="C508" s="130"/>
      <c r="D508" s="130"/>
      <c r="E508" s="130"/>
      <c r="F508" s="130"/>
      <c r="G508" s="130"/>
      <c r="H508" s="130"/>
      <c r="I508" s="119"/>
      <c r="J508" s="119"/>
      <c r="K508" s="130"/>
    </row>
    <row r="509" spans="2:11">
      <c r="B509" s="118"/>
      <c r="C509" s="130"/>
      <c r="D509" s="130"/>
      <c r="E509" s="130"/>
      <c r="F509" s="130"/>
      <c r="G509" s="130"/>
      <c r="H509" s="130"/>
      <c r="I509" s="119"/>
      <c r="J509" s="119"/>
      <c r="K509" s="130"/>
    </row>
    <row r="510" spans="2:11">
      <c r="B510" s="118"/>
      <c r="C510" s="130"/>
      <c r="D510" s="130"/>
      <c r="E510" s="130"/>
      <c r="F510" s="130"/>
      <c r="G510" s="130"/>
      <c r="H510" s="130"/>
      <c r="I510" s="119"/>
      <c r="J510" s="119"/>
      <c r="K510" s="130"/>
    </row>
    <row r="511" spans="2:11">
      <c r="B511" s="118"/>
      <c r="C511" s="130"/>
      <c r="D511" s="130"/>
      <c r="E511" s="130"/>
      <c r="F511" s="130"/>
      <c r="G511" s="130"/>
      <c r="H511" s="130"/>
      <c r="I511" s="119"/>
      <c r="J511" s="119"/>
      <c r="K511" s="130"/>
    </row>
    <row r="512" spans="2:11">
      <c r="B512" s="118"/>
      <c r="C512" s="130"/>
      <c r="D512" s="130"/>
      <c r="E512" s="130"/>
      <c r="F512" s="130"/>
      <c r="G512" s="130"/>
      <c r="H512" s="130"/>
      <c r="I512" s="119"/>
      <c r="J512" s="119"/>
      <c r="K512" s="130"/>
    </row>
    <row r="513" spans="2:11">
      <c r="B513" s="118"/>
      <c r="C513" s="130"/>
      <c r="D513" s="130"/>
      <c r="E513" s="130"/>
      <c r="F513" s="130"/>
      <c r="G513" s="130"/>
      <c r="H513" s="130"/>
      <c r="I513" s="119"/>
      <c r="J513" s="119"/>
      <c r="K513" s="130"/>
    </row>
    <row r="514" spans="2:11">
      <c r="B514" s="118"/>
      <c r="C514" s="130"/>
      <c r="D514" s="130"/>
      <c r="E514" s="130"/>
      <c r="F514" s="130"/>
      <c r="G514" s="130"/>
      <c r="H514" s="130"/>
      <c r="I514" s="119"/>
      <c r="J514" s="119"/>
      <c r="K514" s="130"/>
    </row>
    <row r="515" spans="2:11">
      <c r="B515" s="118"/>
      <c r="C515" s="130"/>
      <c r="D515" s="130"/>
      <c r="E515" s="130"/>
      <c r="F515" s="130"/>
      <c r="G515" s="130"/>
      <c r="H515" s="130"/>
      <c r="I515" s="119"/>
      <c r="J515" s="119"/>
      <c r="K515" s="130"/>
    </row>
    <row r="516" spans="2:11">
      <c r="B516" s="118"/>
      <c r="C516" s="130"/>
      <c r="D516" s="130"/>
      <c r="E516" s="130"/>
      <c r="F516" s="130"/>
      <c r="G516" s="130"/>
      <c r="H516" s="130"/>
      <c r="I516" s="119"/>
      <c r="J516" s="119"/>
      <c r="K516" s="130"/>
    </row>
    <row r="517" spans="2:11">
      <c r="B517" s="118"/>
      <c r="C517" s="130"/>
      <c r="D517" s="130"/>
      <c r="E517" s="130"/>
      <c r="F517" s="130"/>
      <c r="G517" s="130"/>
      <c r="H517" s="130"/>
      <c r="I517" s="119"/>
      <c r="J517" s="119"/>
      <c r="K517" s="130"/>
    </row>
    <row r="518" spans="2:11">
      <c r="B518" s="118"/>
      <c r="C518" s="130"/>
      <c r="D518" s="130"/>
      <c r="E518" s="130"/>
      <c r="F518" s="130"/>
      <c r="G518" s="130"/>
      <c r="H518" s="130"/>
      <c r="I518" s="119"/>
      <c r="J518" s="119"/>
      <c r="K518" s="130"/>
    </row>
    <row r="519" spans="2:11">
      <c r="B519" s="118"/>
      <c r="C519" s="130"/>
      <c r="D519" s="130"/>
      <c r="E519" s="130"/>
      <c r="F519" s="130"/>
      <c r="G519" s="130"/>
      <c r="H519" s="130"/>
      <c r="I519" s="119"/>
      <c r="J519" s="119"/>
      <c r="K519" s="130"/>
    </row>
    <row r="520" spans="2:11">
      <c r="B520" s="118"/>
      <c r="C520" s="130"/>
      <c r="D520" s="130"/>
      <c r="E520" s="130"/>
      <c r="F520" s="130"/>
      <c r="G520" s="130"/>
      <c r="H520" s="130"/>
      <c r="I520" s="119"/>
      <c r="J520" s="119"/>
      <c r="K520" s="130"/>
    </row>
    <row r="521" spans="2:11">
      <c r="B521" s="118"/>
      <c r="C521" s="130"/>
      <c r="D521" s="130"/>
      <c r="E521" s="130"/>
      <c r="F521" s="130"/>
      <c r="G521" s="130"/>
      <c r="H521" s="130"/>
      <c r="I521" s="119"/>
      <c r="J521" s="119"/>
      <c r="K521" s="130"/>
    </row>
    <row r="522" spans="2:11">
      <c r="B522" s="118"/>
      <c r="C522" s="130"/>
      <c r="D522" s="130"/>
      <c r="E522" s="130"/>
      <c r="F522" s="130"/>
      <c r="G522" s="130"/>
      <c r="H522" s="130"/>
      <c r="I522" s="119"/>
      <c r="J522" s="119"/>
      <c r="K522" s="130"/>
    </row>
    <row r="523" spans="2:11">
      <c r="B523" s="118"/>
      <c r="C523" s="130"/>
      <c r="D523" s="130"/>
      <c r="E523" s="130"/>
      <c r="F523" s="130"/>
      <c r="G523" s="130"/>
      <c r="H523" s="130"/>
      <c r="I523" s="119"/>
      <c r="J523" s="119"/>
      <c r="K523" s="130"/>
    </row>
    <row r="524" spans="2:11">
      <c r="B524" s="118"/>
      <c r="C524" s="130"/>
      <c r="D524" s="130"/>
      <c r="E524" s="130"/>
      <c r="F524" s="130"/>
      <c r="G524" s="130"/>
      <c r="H524" s="130"/>
      <c r="I524" s="119"/>
      <c r="J524" s="119"/>
      <c r="K524" s="130"/>
    </row>
    <row r="525" spans="2:11">
      <c r="B525" s="118"/>
      <c r="C525" s="130"/>
      <c r="D525" s="130"/>
      <c r="E525" s="130"/>
      <c r="F525" s="130"/>
      <c r="G525" s="130"/>
      <c r="H525" s="130"/>
      <c r="I525" s="119"/>
      <c r="J525" s="119"/>
      <c r="K525" s="130"/>
    </row>
    <row r="526" spans="2:11">
      <c r="B526" s="118"/>
      <c r="C526" s="130"/>
      <c r="D526" s="130"/>
      <c r="E526" s="130"/>
      <c r="F526" s="130"/>
      <c r="G526" s="130"/>
      <c r="H526" s="130"/>
      <c r="I526" s="119"/>
      <c r="J526" s="119"/>
      <c r="K526" s="130"/>
    </row>
    <row r="527" spans="2:11">
      <c r="B527" s="118"/>
      <c r="C527" s="130"/>
      <c r="D527" s="130"/>
      <c r="E527" s="130"/>
      <c r="F527" s="130"/>
      <c r="G527" s="130"/>
      <c r="H527" s="130"/>
      <c r="I527" s="119"/>
      <c r="J527" s="119"/>
      <c r="K527" s="130"/>
    </row>
    <row r="528" spans="2:11">
      <c r="B528" s="118"/>
      <c r="C528" s="130"/>
      <c r="D528" s="130"/>
      <c r="E528" s="130"/>
      <c r="F528" s="130"/>
      <c r="G528" s="130"/>
      <c r="H528" s="130"/>
      <c r="I528" s="119"/>
      <c r="J528" s="119"/>
      <c r="K528" s="130"/>
    </row>
    <row r="529" spans="2:11">
      <c r="B529" s="118"/>
      <c r="C529" s="130"/>
      <c r="D529" s="130"/>
      <c r="E529" s="130"/>
      <c r="F529" s="130"/>
      <c r="G529" s="130"/>
      <c r="H529" s="130"/>
      <c r="I529" s="119"/>
      <c r="J529" s="119"/>
      <c r="K529" s="130"/>
    </row>
    <row r="530" spans="2:11">
      <c r="B530" s="118"/>
      <c r="C530" s="130"/>
      <c r="D530" s="130"/>
      <c r="E530" s="130"/>
      <c r="F530" s="130"/>
      <c r="G530" s="130"/>
      <c r="H530" s="130"/>
      <c r="I530" s="119"/>
      <c r="J530" s="119"/>
      <c r="K530" s="130"/>
    </row>
    <row r="531" spans="2:11">
      <c r="B531" s="118"/>
      <c r="C531" s="130"/>
      <c r="D531" s="130"/>
      <c r="E531" s="130"/>
      <c r="F531" s="130"/>
      <c r="G531" s="130"/>
      <c r="H531" s="130"/>
      <c r="I531" s="119"/>
      <c r="J531" s="119"/>
      <c r="K531" s="130"/>
    </row>
    <row r="532" spans="2:11">
      <c r="B532" s="118"/>
      <c r="C532" s="130"/>
      <c r="D532" s="130"/>
      <c r="E532" s="130"/>
      <c r="F532" s="130"/>
      <c r="G532" s="130"/>
      <c r="H532" s="130"/>
      <c r="I532" s="119"/>
      <c r="J532" s="119"/>
      <c r="K532" s="130"/>
    </row>
    <row r="533" spans="2:11">
      <c r="B533" s="118"/>
      <c r="C533" s="130"/>
      <c r="D533" s="130"/>
      <c r="E533" s="130"/>
      <c r="F533" s="130"/>
      <c r="G533" s="130"/>
      <c r="H533" s="130"/>
      <c r="I533" s="119"/>
      <c r="J533" s="119"/>
      <c r="K533" s="130"/>
    </row>
    <row r="534" spans="2:11">
      <c r="B534" s="118"/>
      <c r="C534" s="130"/>
      <c r="D534" s="130"/>
      <c r="E534" s="130"/>
      <c r="F534" s="130"/>
      <c r="G534" s="130"/>
      <c r="H534" s="130"/>
      <c r="I534" s="119"/>
      <c r="J534" s="119"/>
      <c r="K534" s="130"/>
    </row>
    <row r="535" spans="2:11">
      <c r="B535" s="118"/>
      <c r="C535" s="130"/>
      <c r="D535" s="130"/>
      <c r="E535" s="130"/>
      <c r="F535" s="130"/>
      <c r="G535" s="130"/>
      <c r="H535" s="130"/>
      <c r="I535" s="119"/>
      <c r="J535" s="119"/>
      <c r="K535" s="130"/>
    </row>
    <row r="536" spans="2:11">
      <c r="B536" s="118"/>
      <c r="C536" s="130"/>
      <c r="D536" s="130"/>
      <c r="E536" s="130"/>
      <c r="F536" s="130"/>
      <c r="G536" s="130"/>
      <c r="H536" s="130"/>
      <c r="I536" s="119"/>
      <c r="J536" s="119"/>
      <c r="K536" s="130"/>
    </row>
    <row r="537" spans="2:11">
      <c r="B537" s="118"/>
      <c r="C537" s="130"/>
      <c r="D537" s="130"/>
      <c r="E537" s="130"/>
      <c r="F537" s="130"/>
      <c r="G537" s="130"/>
      <c r="H537" s="130"/>
      <c r="I537" s="119"/>
      <c r="J537" s="119"/>
      <c r="K537" s="130"/>
    </row>
    <row r="538" spans="2:11">
      <c r="B538" s="118"/>
      <c r="C538" s="130"/>
      <c r="D538" s="130"/>
      <c r="E538" s="130"/>
      <c r="F538" s="130"/>
      <c r="G538" s="130"/>
      <c r="H538" s="130"/>
      <c r="I538" s="119"/>
      <c r="J538" s="119"/>
      <c r="K538" s="130"/>
    </row>
    <row r="539" spans="2:11">
      <c r="B539" s="118"/>
      <c r="C539" s="130"/>
      <c r="D539" s="130"/>
      <c r="E539" s="130"/>
      <c r="F539" s="130"/>
      <c r="G539" s="130"/>
      <c r="H539" s="130"/>
      <c r="I539" s="119"/>
      <c r="J539" s="119"/>
      <c r="K539" s="130"/>
    </row>
    <row r="540" spans="2:11">
      <c r="B540" s="118"/>
      <c r="C540" s="130"/>
      <c r="D540" s="130"/>
      <c r="E540" s="130"/>
      <c r="F540" s="130"/>
      <c r="G540" s="130"/>
      <c r="H540" s="130"/>
      <c r="I540" s="119"/>
      <c r="J540" s="119"/>
      <c r="K540" s="130"/>
    </row>
    <row r="541" spans="2:11">
      <c r="B541" s="118"/>
      <c r="C541" s="130"/>
      <c r="D541" s="130"/>
      <c r="E541" s="130"/>
      <c r="F541" s="130"/>
      <c r="G541" s="130"/>
      <c r="H541" s="130"/>
      <c r="I541" s="119"/>
      <c r="J541" s="119"/>
      <c r="K541" s="130"/>
    </row>
    <row r="542" spans="2:11">
      <c r="B542" s="118"/>
      <c r="C542" s="130"/>
      <c r="D542" s="130"/>
      <c r="E542" s="130"/>
      <c r="F542" s="130"/>
      <c r="G542" s="130"/>
      <c r="H542" s="130"/>
      <c r="I542" s="119"/>
      <c r="J542" s="119"/>
      <c r="K542" s="130"/>
    </row>
    <row r="543" spans="2:11">
      <c r="B543" s="118"/>
      <c r="C543" s="130"/>
      <c r="D543" s="130"/>
      <c r="E543" s="130"/>
      <c r="F543" s="130"/>
      <c r="G543" s="130"/>
      <c r="H543" s="130"/>
      <c r="I543" s="119"/>
      <c r="J543" s="119"/>
      <c r="K543" s="130"/>
    </row>
    <row r="544" spans="2:11">
      <c r="B544" s="118"/>
      <c r="C544" s="130"/>
      <c r="D544" s="130"/>
      <c r="E544" s="130"/>
      <c r="F544" s="130"/>
      <c r="G544" s="130"/>
      <c r="H544" s="130"/>
      <c r="I544" s="119"/>
      <c r="J544" s="119"/>
      <c r="K544" s="130"/>
    </row>
    <row r="545" spans="2:11">
      <c r="B545" s="118"/>
      <c r="C545" s="130"/>
      <c r="D545" s="130"/>
      <c r="E545" s="130"/>
      <c r="F545" s="130"/>
      <c r="G545" s="130"/>
      <c r="H545" s="130"/>
      <c r="I545" s="119"/>
      <c r="J545" s="119"/>
      <c r="K545" s="130"/>
    </row>
    <row r="546" spans="2:11">
      <c r="B546" s="118"/>
      <c r="C546" s="130"/>
      <c r="D546" s="130"/>
      <c r="E546" s="130"/>
      <c r="F546" s="130"/>
      <c r="G546" s="130"/>
      <c r="H546" s="130"/>
      <c r="I546" s="119"/>
      <c r="J546" s="119"/>
      <c r="K546" s="130"/>
    </row>
    <row r="547" spans="2:11">
      <c r="B547" s="118"/>
      <c r="C547" s="130"/>
      <c r="D547" s="130"/>
      <c r="E547" s="130"/>
      <c r="F547" s="130"/>
      <c r="G547" s="130"/>
      <c r="H547" s="130"/>
      <c r="I547" s="119"/>
      <c r="J547" s="119"/>
      <c r="K547" s="130"/>
    </row>
    <row r="548" spans="2:11">
      <c r="B548" s="118"/>
      <c r="C548" s="130"/>
      <c r="D548" s="130"/>
      <c r="E548" s="130"/>
      <c r="F548" s="130"/>
      <c r="G548" s="130"/>
      <c r="H548" s="130"/>
      <c r="I548" s="119"/>
      <c r="J548" s="119"/>
      <c r="K548" s="130"/>
    </row>
    <row r="549" spans="2:11">
      <c r="B549" s="118"/>
      <c r="C549" s="130"/>
      <c r="D549" s="130"/>
      <c r="E549" s="130"/>
      <c r="F549" s="130"/>
      <c r="G549" s="130"/>
      <c r="H549" s="130"/>
      <c r="I549" s="119"/>
      <c r="J549" s="119"/>
      <c r="K549" s="130"/>
    </row>
    <row r="550" spans="2:11">
      <c r="B550" s="118"/>
      <c r="C550" s="130"/>
      <c r="D550" s="130"/>
      <c r="E550" s="130"/>
      <c r="F550" s="130"/>
      <c r="G550" s="130"/>
      <c r="H550" s="130"/>
      <c r="I550" s="119"/>
      <c r="J550" s="119"/>
      <c r="K550" s="130"/>
    </row>
    <row r="551" spans="2:11">
      <c r="B551" s="118"/>
      <c r="C551" s="130"/>
      <c r="D551" s="130"/>
      <c r="E551" s="130"/>
      <c r="F551" s="130"/>
      <c r="G551" s="130"/>
      <c r="H551" s="130"/>
      <c r="I551" s="119"/>
      <c r="J551" s="119"/>
      <c r="K551" s="130"/>
    </row>
    <row r="552" spans="2:11">
      <c r="B552" s="118"/>
      <c r="C552" s="130"/>
      <c r="D552" s="130"/>
      <c r="E552" s="130"/>
      <c r="F552" s="130"/>
      <c r="G552" s="130"/>
      <c r="H552" s="130"/>
      <c r="I552" s="119"/>
      <c r="J552" s="119"/>
      <c r="K552" s="130"/>
    </row>
    <row r="553" spans="2:11">
      <c r="B553" s="118"/>
      <c r="C553" s="130"/>
      <c r="D553" s="130"/>
      <c r="E553" s="130"/>
      <c r="F553" s="130"/>
      <c r="G553" s="130"/>
      <c r="H553" s="130"/>
      <c r="I553" s="119"/>
      <c r="J553" s="119"/>
      <c r="K553" s="130"/>
    </row>
    <row r="554" spans="2:11">
      <c r="B554" s="118"/>
      <c r="C554" s="130"/>
      <c r="D554" s="130"/>
      <c r="E554" s="130"/>
      <c r="F554" s="130"/>
      <c r="G554" s="130"/>
      <c r="H554" s="130"/>
      <c r="I554" s="119"/>
      <c r="J554" s="119"/>
      <c r="K554" s="130"/>
    </row>
    <row r="555" spans="2:11">
      <c r="B555" s="118"/>
      <c r="C555" s="130"/>
      <c r="D555" s="130"/>
      <c r="E555" s="130"/>
      <c r="F555" s="130"/>
      <c r="G555" s="130"/>
      <c r="H555" s="130"/>
      <c r="I555" s="119"/>
      <c r="J555" s="119"/>
      <c r="K555" s="130"/>
    </row>
    <row r="556" spans="2:11">
      <c r="B556" s="118"/>
      <c r="C556" s="130"/>
      <c r="D556" s="130"/>
      <c r="E556" s="130"/>
      <c r="F556" s="130"/>
      <c r="G556" s="130"/>
      <c r="H556" s="130"/>
      <c r="I556" s="119"/>
      <c r="J556" s="119"/>
      <c r="K556" s="130"/>
    </row>
    <row r="557" spans="2:11">
      <c r="B557" s="118"/>
      <c r="C557" s="130"/>
      <c r="D557" s="130"/>
      <c r="E557" s="130"/>
      <c r="F557" s="130"/>
      <c r="G557" s="130"/>
      <c r="H557" s="130"/>
      <c r="I557" s="119"/>
      <c r="J557" s="119"/>
      <c r="K557" s="130"/>
    </row>
    <row r="558" spans="2:11">
      <c r="B558" s="118"/>
      <c r="C558" s="130"/>
      <c r="D558" s="130"/>
      <c r="E558" s="130"/>
      <c r="F558" s="130"/>
      <c r="G558" s="130"/>
      <c r="H558" s="130"/>
      <c r="I558" s="119"/>
      <c r="J558" s="119"/>
      <c r="K558" s="130"/>
    </row>
    <row r="559" spans="2:11">
      <c r="B559" s="118"/>
      <c r="C559" s="130"/>
      <c r="D559" s="130"/>
      <c r="E559" s="130"/>
      <c r="F559" s="130"/>
      <c r="G559" s="130"/>
      <c r="H559" s="130"/>
      <c r="I559" s="119"/>
      <c r="J559" s="119"/>
      <c r="K559" s="130"/>
    </row>
    <row r="560" spans="2:11">
      <c r="B560" s="118"/>
      <c r="C560" s="130"/>
      <c r="D560" s="130"/>
      <c r="E560" s="130"/>
      <c r="F560" s="130"/>
      <c r="G560" s="130"/>
      <c r="H560" s="130"/>
      <c r="I560" s="119"/>
      <c r="J560" s="119"/>
      <c r="K560" s="130"/>
    </row>
    <row r="561" spans="2:11">
      <c r="B561" s="118"/>
      <c r="C561" s="130"/>
      <c r="D561" s="130"/>
      <c r="E561" s="130"/>
      <c r="F561" s="130"/>
      <c r="G561" s="130"/>
      <c r="H561" s="130"/>
      <c r="I561" s="119"/>
      <c r="J561" s="119"/>
      <c r="K561" s="130"/>
    </row>
    <row r="562" spans="2:11">
      <c r="B562" s="118"/>
      <c r="C562" s="130"/>
      <c r="D562" s="130"/>
      <c r="E562" s="130"/>
      <c r="F562" s="130"/>
      <c r="G562" s="130"/>
      <c r="H562" s="130"/>
      <c r="I562" s="119"/>
      <c r="J562" s="119"/>
      <c r="K562" s="130"/>
    </row>
    <row r="563" spans="2:11">
      <c r="B563" s="118"/>
      <c r="C563" s="130"/>
      <c r="D563" s="130"/>
      <c r="E563" s="130"/>
      <c r="F563" s="130"/>
      <c r="G563" s="130"/>
      <c r="H563" s="130"/>
      <c r="I563" s="119"/>
      <c r="J563" s="119"/>
      <c r="K563" s="130"/>
    </row>
    <row r="564" spans="2:11">
      <c r="B564" s="118"/>
      <c r="C564" s="130"/>
      <c r="D564" s="130"/>
      <c r="E564" s="130"/>
      <c r="F564" s="130"/>
      <c r="G564" s="130"/>
      <c r="H564" s="130"/>
      <c r="I564" s="119"/>
      <c r="J564" s="119"/>
      <c r="K564" s="130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4" type="noConversion"/>
  <dataValidations count="1">
    <dataValidation allowBlank="1" showInputMessage="1" showErrorMessage="1" sqref="A1:B1048576 C5:C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7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143</v>
      </c>
      <c r="C1" s="67" t="s" vm="1">
        <v>229</v>
      </c>
    </row>
    <row r="2" spans="2:35">
      <c r="B2" s="46" t="s">
        <v>142</v>
      </c>
      <c r="C2" s="67" t="s">
        <v>230</v>
      </c>
    </row>
    <row r="3" spans="2:35">
      <c r="B3" s="46" t="s">
        <v>144</v>
      </c>
      <c r="C3" s="67" t="s">
        <v>231</v>
      </c>
      <c r="E3" s="2"/>
    </row>
    <row r="4" spans="2:35">
      <c r="B4" s="46" t="s">
        <v>145</v>
      </c>
      <c r="C4" s="67">
        <v>8801</v>
      </c>
    </row>
    <row r="6" spans="2:35" ht="26.25" customHeight="1">
      <c r="B6" s="154" t="s">
        <v>171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6"/>
    </row>
    <row r="7" spans="2:35" ht="26.25" customHeight="1">
      <c r="B7" s="154" t="s">
        <v>94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6"/>
    </row>
    <row r="8" spans="2:35" s="3" customFormat="1" ht="47.25">
      <c r="B8" s="21" t="s">
        <v>113</v>
      </c>
      <c r="C8" s="29" t="s">
        <v>44</v>
      </c>
      <c r="D8" s="12" t="s">
        <v>50</v>
      </c>
      <c r="E8" s="29" t="s">
        <v>14</v>
      </c>
      <c r="F8" s="29" t="s">
        <v>65</v>
      </c>
      <c r="G8" s="29" t="s">
        <v>101</v>
      </c>
      <c r="H8" s="29" t="s">
        <v>17</v>
      </c>
      <c r="I8" s="29" t="s">
        <v>100</v>
      </c>
      <c r="J8" s="29" t="s">
        <v>16</v>
      </c>
      <c r="K8" s="29" t="s">
        <v>18</v>
      </c>
      <c r="L8" s="29" t="s">
        <v>205</v>
      </c>
      <c r="M8" s="29" t="s">
        <v>204</v>
      </c>
      <c r="N8" s="29" t="s">
        <v>60</v>
      </c>
      <c r="O8" s="29" t="s">
        <v>57</v>
      </c>
      <c r="P8" s="29" t="s">
        <v>146</v>
      </c>
      <c r="Q8" s="30" t="s">
        <v>148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212</v>
      </c>
      <c r="M9" s="31"/>
      <c r="N9" s="31" t="s">
        <v>208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110</v>
      </c>
    </row>
    <row r="11" spans="2:35" s="4" customFormat="1" ht="18" customHeight="1">
      <c r="B11" s="123" t="s">
        <v>3265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24">
        <v>0</v>
      </c>
      <c r="O11" s="88"/>
      <c r="P11" s="125">
        <v>0</v>
      </c>
      <c r="Q11" s="125">
        <v>0</v>
      </c>
      <c r="AI11" s="1"/>
    </row>
    <row r="12" spans="2:35" ht="21.75" customHeight="1">
      <c r="B12" s="126" t="s">
        <v>220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35">
      <c r="B13" s="126" t="s">
        <v>109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35">
      <c r="B14" s="126" t="s">
        <v>203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35">
      <c r="B15" s="126" t="s">
        <v>211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3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18"/>
      <c r="C111" s="118"/>
      <c r="D111" s="118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</row>
    <row r="112" spans="2:17">
      <c r="B112" s="118"/>
      <c r="C112" s="118"/>
      <c r="D112" s="118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</row>
    <row r="113" spans="2:17">
      <c r="B113" s="118"/>
      <c r="C113" s="118"/>
      <c r="D113" s="118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</row>
    <row r="114" spans="2:17">
      <c r="B114" s="118"/>
      <c r="C114" s="118"/>
      <c r="D114" s="118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</row>
    <row r="115" spans="2:17">
      <c r="B115" s="118"/>
      <c r="C115" s="118"/>
      <c r="D115" s="118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</row>
    <row r="116" spans="2:17">
      <c r="B116" s="118"/>
      <c r="C116" s="118"/>
      <c r="D116" s="118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</row>
    <row r="117" spans="2:17">
      <c r="B117" s="118"/>
      <c r="C117" s="118"/>
      <c r="D117" s="118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</row>
    <row r="118" spans="2:17">
      <c r="B118" s="118"/>
      <c r="C118" s="118"/>
      <c r="D118" s="118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</row>
    <row r="119" spans="2:17">
      <c r="B119" s="118"/>
      <c r="C119" s="118"/>
      <c r="D119" s="118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</row>
    <row r="120" spans="2:17">
      <c r="B120" s="118"/>
      <c r="C120" s="118"/>
      <c r="D120" s="118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</row>
    <row r="121" spans="2:17">
      <c r="B121" s="118"/>
      <c r="C121" s="118"/>
      <c r="D121" s="118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</row>
    <row r="122" spans="2:17">
      <c r="B122" s="118"/>
      <c r="C122" s="118"/>
      <c r="D122" s="118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</row>
    <row r="123" spans="2:17">
      <c r="B123" s="118"/>
      <c r="C123" s="118"/>
      <c r="D123" s="118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</row>
    <row r="124" spans="2:17">
      <c r="B124" s="118"/>
      <c r="C124" s="118"/>
      <c r="D124" s="118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</row>
    <row r="125" spans="2:17">
      <c r="B125" s="118"/>
      <c r="C125" s="118"/>
      <c r="D125" s="118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</row>
    <row r="126" spans="2:17">
      <c r="B126" s="118"/>
      <c r="C126" s="118"/>
      <c r="D126" s="118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</row>
    <row r="127" spans="2:17">
      <c r="B127" s="118"/>
      <c r="C127" s="118"/>
      <c r="D127" s="118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</row>
    <row r="128" spans="2:17">
      <c r="B128" s="118"/>
      <c r="C128" s="118"/>
      <c r="D128" s="118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</row>
    <row r="129" spans="2:17">
      <c r="B129" s="118"/>
      <c r="C129" s="118"/>
      <c r="D129" s="118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</row>
    <row r="130" spans="2:17">
      <c r="B130" s="118"/>
      <c r="C130" s="118"/>
      <c r="D130" s="118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</row>
    <row r="131" spans="2:17">
      <c r="B131" s="118"/>
      <c r="C131" s="118"/>
      <c r="D131" s="118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</row>
    <row r="132" spans="2:17">
      <c r="B132" s="118"/>
      <c r="C132" s="118"/>
      <c r="D132" s="118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</row>
    <row r="133" spans="2:17">
      <c r="B133" s="118"/>
      <c r="C133" s="118"/>
      <c r="D133" s="118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</row>
    <row r="134" spans="2:17">
      <c r="B134" s="118"/>
      <c r="C134" s="118"/>
      <c r="D134" s="118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</row>
    <row r="135" spans="2:17">
      <c r="B135" s="118"/>
      <c r="C135" s="118"/>
      <c r="D135" s="118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</row>
    <row r="136" spans="2:17">
      <c r="B136" s="118"/>
      <c r="C136" s="118"/>
      <c r="D136" s="118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</row>
    <row r="137" spans="2:17">
      <c r="B137" s="118"/>
      <c r="C137" s="118"/>
      <c r="D137" s="118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</row>
    <row r="138" spans="2:17">
      <c r="B138" s="118"/>
      <c r="C138" s="118"/>
      <c r="D138" s="118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</row>
    <row r="139" spans="2:17">
      <c r="B139" s="118"/>
      <c r="C139" s="118"/>
      <c r="D139" s="118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</row>
    <row r="140" spans="2:17">
      <c r="B140" s="118"/>
      <c r="C140" s="118"/>
      <c r="D140" s="118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</row>
    <row r="141" spans="2:17">
      <c r="B141" s="118"/>
      <c r="C141" s="118"/>
      <c r="D141" s="118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</row>
    <row r="142" spans="2:17">
      <c r="B142" s="118"/>
      <c r="C142" s="118"/>
      <c r="D142" s="118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</row>
    <row r="143" spans="2:17">
      <c r="B143" s="118"/>
      <c r="C143" s="118"/>
      <c r="D143" s="118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</row>
    <row r="144" spans="2:17">
      <c r="B144" s="118"/>
      <c r="C144" s="118"/>
      <c r="D144" s="118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</row>
    <row r="145" spans="2:17">
      <c r="B145" s="118"/>
      <c r="C145" s="118"/>
      <c r="D145" s="118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</row>
    <row r="146" spans="2:17">
      <c r="B146" s="118"/>
      <c r="C146" s="118"/>
      <c r="D146" s="118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</row>
    <row r="147" spans="2:17">
      <c r="B147" s="118"/>
      <c r="C147" s="118"/>
      <c r="D147" s="118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</row>
    <row r="148" spans="2:17">
      <c r="B148" s="118"/>
      <c r="C148" s="118"/>
      <c r="D148" s="118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</row>
    <row r="149" spans="2:17">
      <c r="B149" s="118"/>
      <c r="C149" s="118"/>
      <c r="D149" s="118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</row>
    <row r="150" spans="2:17">
      <c r="B150" s="118"/>
      <c r="C150" s="118"/>
      <c r="D150" s="118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</row>
    <row r="151" spans="2:17">
      <c r="B151" s="118"/>
      <c r="C151" s="118"/>
      <c r="D151" s="118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</row>
    <row r="152" spans="2:17">
      <c r="B152" s="118"/>
      <c r="C152" s="118"/>
      <c r="D152" s="118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</row>
    <row r="153" spans="2:17">
      <c r="B153" s="118"/>
      <c r="C153" s="118"/>
      <c r="D153" s="118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</row>
    <row r="154" spans="2:17">
      <c r="B154" s="118"/>
      <c r="C154" s="118"/>
      <c r="D154" s="118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</row>
    <row r="155" spans="2:17">
      <c r="B155" s="118"/>
      <c r="C155" s="118"/>
      <c r="D155" s="118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</row>
    <row r="156" spans="2:17">
      <c r="B156" s="118"/>
      <c r="C156" s="118"/>
      <c r="D156" s="118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</row>
    <row r="157" spans="2:17">
      <c r="B157" s="118"/>
      <c r="C157" s="118"/>
      <c r="D157" s="118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</row>
    <row r="158" spans="2:17">
      <c r="B158" s="118"/>
      <c r="C158" s="118"/>
      <c r="D158" s="118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</row>
    <row r="159" spans="2:17">
      <c r="B159" s="118"/>
      <c r="C159" s="118"/>
      <c r="D159" s="118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</row>
    <row r="160" spans="2:17">
      <c r="B160" s="118"/>
      <c r="C160" s="118"/>
      <c r="D160" s="118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</row>
    <row r="161" spans="2:17">
      <c r="B161" s="118"/>
      <c r="C161" s="118"/>
      <c r="D161" s="118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</row>
    <row r="162" spans="2:17">
      <c r="B162" s="118"/>
      <c r="C162" s="118"/>
      <c r="D162" s="118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</row>
    <row r="163" spans="2:17">
      <c r="B163" s="118"/>
      <c r="C163" s="118"/>
      <c r="D163" s="118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</row>
    <row r="164" spans="2:17">
      <c r="B164" s="118"/>
      <c r="C164" s="118"/>
      <c r="D164" s="118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</row>
    <row r="165" spans="2:17">
      <c r="B165" s="118"/>
      <c r="C165" s="118"/>
      <c r="D165" s="118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</row>
    <row r="166" spans="2:17">
      <c r="B166" s="118"/>
      <c r="C166" s="118"/>
      <c r="D166" s="118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</row>
    <row r="167" spans="2:17">
      <c r="B167" s="118"/>
      <c r="C167" s="118"/>
      <c r="D167" s="118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</row>
    <row r="168" spans="2:17">
      <c r="B168" s="118"/>
      <c r="C168" s="118"/>
      <c r="D168" s="118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</row>
    <row r="169" spans="2:17">
      <c r="B169" s="118"/>
      <c r="C169" s="118"/>
      <c r="D169" s="118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</row>
    <row r="170" spans="2:17">
      <c r="B170" s="118"/>
      <c r="C170" s="118"/>
      <c r="D170" s="118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</row>
    <row r="171" spans="2:17">
      <c r="B171" s="118"/>
      <c r="C171" s="118"/>
      <c r="D171" s="118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</row>
    <row r="172" spans="2:17">
      <c r="B172" s="118"/>
      <c r="C172" s="118"/>
      <c r="D172" s="118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</row>
    <row r="173" spans="2:17">
      <c r="B173" s="118"/>
      <c r="C173" s="118"/>
      <c r="D173" s="118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</row>
    <row r="174" spans="2:17">
      <c r="B174" s="118"/>
      <c r="C174" s="118"/>
      <c r="D174" s="118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</row>
    <row r="175" spans="2:17">
      <c r="B175" s="118"/>
      <c r="C175" s="118"/>
      <c r="D175" s="118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</row>
    <row r="176" spans="2:17">
      <c r="B176" s="118"/>
      <c r="C176" s="118"/>
      <c r="D176" s="118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</row>
  </sheetData>
  <sheetProtection sheet="1" objects="1" scenarios="1"/>
  <mergeCells count="2">
    <mergeCell ref="B6:Q6"/>
    <mergeCell ref="B7:Q7"/>
  </mergeCells>
  <phoneticPr fontId="4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35.42578125" style="2" bestFit="1" customWidth="1"/>
    <col min="3" max="3" width="40.7109375" style="2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5.42578125" style="1" bestFit="1" customWidth="1"/>
    <col min="12" max="12" width="7.28515625" style="1" bestFit="1" customWidth="1"/>
    <col min="13" max="13" width="13.140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16">
      <c r="B1" s="46" t="s">
        <v>143</v>
      </c>
      <c r="C1" s="67" t="s" vm="1">
        <v>229</v>
      </c>
    </row>
    <row r="2" spans="2:16">
      <c r="B2" s="46" t="s">
        <v>142</v>
      </c>
      <c r="C2" s="67" t="s">
        <v>230</v>
      </c>
    </row>
    <row r="3" spans="2:16">
      <c r="B3" s="46" t="s">
        <v>144</v>
      </c>
      <c r="C3" s="67" t="s">
        <v>231</v>
      </c>
    </row>
    <row r="4" spans="2:16">
      <c r="B4" s="46" t="s">
        <v>145</v>
      </c>
      <c r="C4" s="67">
        <v>8801</v>
      </c>
    </row>
    <row r="6" spans="2:16" ht="26.25" customHeight="1">
      <c r="B6" s="154" t="s">
        <v>172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6"/>
    </row>
    <row r="7" spans="2:16" ht="26.25" customHeight="1">
      <c r="B7" s="154" t="s">
        <v>86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6"/>
    </row>
    <row r="8" spans="2:16" s="3" customFormat="1" ht="78.75">
      <c r="B8" s="21" t="s">
        <v>113</v>
      </c>
      <c r="C8" s="29" t="s">
        <v>44</v>
      </c>
      <c r="D8" s="29" t="s">
        <v>14</v>
      </c>
      <c r="E8" s="29" t="s">
        <v>65</v>
      </c>
      <c r="F8" s="29" t="s">
        <v>101</v>
      </c>
      <c r="G8" s="29" t="s">
        <v>17</v>
      </c>
      <c r="H8" s="29" t="s">
        <v>100</v>
      </c>
      <c r="I8" s="29" t="s">
        <v>16</v>
      </c>
      <c r="J8" s="29" t="s">
        <v>18</v>
      </c>
      <c r="K8" s="29" t="s">
        <v>205</v>
      </c>
      <c r="L8" s="29" t="s">
        <v>204</v>
      </c>
      <c r="M8" s="29" t="s">
        <v>108</v>
      </c>
      <c r="N8" s="29" t="s">
        <v>57</v>
      </c>
      <c r="O8" s="29" t="s">
        <v>146</v>
      </c>
      <c r="P8" s="30" t="s">
        <v>148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212</v>
      </c>
      <c r="L9" s="31"/>
      <c r="M9" s="31" t="s">
        <v>208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68" t="s">
        <v>25</v>
      </c>
      <c r="C11" s="69"/>
      <c r="D11" s="69"/>
      <c r="E11" s="69"/>
      <c r="F11" s="69"/>
      <c r="G11" s="77">
        <v>6.2321157981694633</v>
      </c>
      <c r="H11" s="69"/>
      <c r="I11" s="69"/>
      <c r="J11" s="90">
        <v>4.8745112190162372E-2</v>
      </c>
      <c r="K11" s="77"/>
      <c r="L11" s="79"/>
      <c r="M11" s="77">
        <v>5277163.2784088263</v>
      </c>
      <c r="N11" s="69"/>
      <c r="O11" s="78">
        <f>IFERROR(M11/$M$11,0)</f>
        <v>1</v>
      </c>
      <c r="P11" s="78">
        <f>M11/'סכום נכסי הקרן'!$C$42</f>
        <v>0.26880771882895232</v>
      </c>
    </row>
    <row r="12" spans="2:16" ht="21.75" customHeight="1">
      <c r="B12" s="70" t="s">
        <v>197</v>
      </c>
      <c r="C12" s="71"/>
      <c r="D12" s="71"/>
      <c r="E12" s="71"/>
      <c r="F12" s="71"/>
      <c r="G12" s="80">
        <v>6.2321157981694615</v>
      </c>
      <c r="H12" s="71"/>
      <c r="I12" s="71"/>
      <c r="J12" s="91">
        <v>4.8745112190162407E-2</v>
      </c>
      <c r="K12" s="80"/>
      <c r="L12" s="82"/>
      <c r="M12" s="80">
        <v>5277163.2784088245</v>
      </c>
      <c r="N12" s="71"/>
      <c r="O12" s="81">
        <f t="shared" ref="O12:O77" si="0">IFERROR(M12/$M$11,0)</f>
        <v>0.99999999999999967</v>
      </c>
      <c r="P12" s="81">
        <f>M12/'סכום נכסי הקרן'!$C$42</f>
        <v>0.26880771882895221</v>
      </c>
    </row>
    <row r="13" spans="2:16">
      <c r="B13" s="109" t="s">
        <v>3273</v>
      </c>
      <c r="C13" s="71"/>
      <c r="D13" s="71"/>
      <c r="E13" s="71"/>
      <c r="F13" s="71"/>
      <c r="G13" s="80">
        <f>AVERAGE(G14:G20)</f>
        <v>4.6499999999999426</v>
      </c>
      <c r="H13" s="71"/>
      <c r="I13" s="71"/>
      <c r="J13" s="132">
        <v>5.1400000000000071E-2</v>
      </c>
      <c r="K13" s="80"/>
      <c r="L13" s="82"/>
      <c r="M13" s="80">
        <f>SUM(M14:M20)</f>
        <v>444713.38193906809</v>
      </c>
      <c r="N13" s="71"/>
      <c r="O13" s="81">
        <f t="shared" si="0"/>
        <v>8.4271294723546691E-2</v>
      </c>
      <c r="P13" s="81">
        <f>M13/'סכום נכסי הקרן'!$C$42</f>
        <v>2.2652774497398911E-2</v>
      </c>
    </row>
    <row r="14" spans="2:16">
      <c r="B14" s="76" t="s">
        <v>1698</v>
      </c>
      <c r="C14" s="73">
        <v>9444</v>
      </c>
      <c r="D14" s="73" t="s">
        <v>234</v>
      </c>
      <c r="E14" s="73"/>
      <c r="F14" s="94">
        <v>44958</v>
      </c>
      <c r="G14" s="83">
        <v>4.3399999999999199</v>
      </c>
      <c r="H14" s="86" t="s">
        <v>130</v>
      </c>
      <c r="I14" s="87">
        <v>5.1500000000000004E-2</v>
      </c>
      <c r="J14" s="87">
        <v>5.139999999999887E-2</v>
      </c>
      <c r="K14" s="83">
        <v>17322536.867010005</v>
      </c>
      <c r="L14" s="85">
        <f>M14/K14*100000</f>
        <v>106.44252954593151</v>
      </c>
      <c r="M14" s="83">
        <v>18438.546422772004</v>
      </c>
      <c r="N14" s="73"/>
      <c r="O14" s="84">
        <f t="shared" si="0"/>
        <v>3.4940261367716495E-3</v>
      </c>
      <c r="P14" s="84">
        <f>M14/'סכום נכסי הקרן'!$C$42</f>
        <v>9.3922119535432404E-4</v>
      </c>
    </row>
    <row r="15" spans="2:16">
      <c r="B15" s="76" t="s">
        <v>1699</v>
      </c>
      <c r="C15" s="73">
        <v>9499</v>
      </c>
      <c r="D15" s="73" t="s">
        <v>234</v>
      </c>
      <c r="E15" s="73"/>
      <c r="F15" s="94">
        <v>44986</v>
      </c>
      <c r="G15" s="83">
        <v>4.4199999999996864</v>
      </c>
      <c r="H15" s="86" t="s">
        <v>130</v>
      </c>
      <c r="I15" s="87">
        <v>5.1500000000000004E-2</v>
      </c>
      <c r="J15" s="87">
        <v>5.1399999999992424E-2</v>
      </c>
      <c r="K15" s="83">
        <v>1445945.2031400003</v>
      </c>
      <c r="L15" s="85">
        <f t="shared" ref="L15:L20" si="1">M15/K15*100000</f>
        <v>105.70327726976909</v>
      </c>
      <c r="M15" s="83">
        <v>1528.4114672440003</v>
      </c>
      <c r="N15" s="73"/>
      <c r="O15" s="84">
        <f t="shared" si="0"/>
        <v>2.8962747343774586E-4</v>
      </c>
      <c r="P15" s="84">
        <f>M15/'סכום נכסי הקרן'!$C$42</f>
        <v>7.7854100444993445E-5</v>
      </c>
    </row>
    <row r="16" spans="2:16">
      <c r="B16" s="76" t="s">
        <v>1700</v>
      </c>
      <c r="C16" s="73">
        <v>9528</v>
      </c>
      <c r="D16" s="73" t="s">
        <v>234</v>
      </c>
      <c r="E16" s="73"/>
      <c r="F16" s="94">
        <v>45047</v>
      </c>
      <c r="G16" s="83">
        <v>4.590000000000023</v>
      </c>
      <c r="H16" s="86" t="s">
        <v>130</v>
      </c>
      <c r="I16" s="87">
        <v>5.1500000000000004E-2</v>
      </c>
      <c r="J16" s="87">
        <v>5.1400000000000237E-2</v>
      </c>
      <c r="K16" s="83">
        <v>96759643.362920016</v>
      </c>
      <c r="L16" s="85">
        <f t="shared" si="1"/>
        <v>103.90682105650119</v>
      </c>
      <c r="M16" s="83">
        <v>100539.86948401803</v>
      </c>
      <c r="N16" s="73"/>
      <c r="O16" s="84">
        <f t="shared" si="0"/>
        <v>1.9051877719109132E-2</v>
      </c>
      <c r="P16" s="84">
        <f>M16/'סכום נכסי הקרן'!$C$42</f>
        <v>5.1212917890818693E-3</v>
      </c>
    </row>
    <row r="17" spans="2:16">
      <c r="B17" s="76" t="s">
        <v>1701</v>
      </c>
      <c r="C17" s="73">
        <v>9586</v>
      </c>
      <c r="D17" s="73" t="s">
        <v>234</v>
      </c>
      <c r="E17" s="73"/>
      <c r="F17" s="94">
        <v>45078</v>
      </c>
      <c r="G17" s="83">
        <v>4.6700000000000337</v>
      </c>
      <c r="H17" s="86" t="s">
        <v>130</v>
      </c>
      <c r="I17" s="87">
        <v>5.1500000000000004E-2</v>
      </c>
      <c r="J17" s="87">
        <v>5.1400000000000362E-2</v>
      </c>
      <c r="K17" s="83">
        <v>54135269.145820007</v>
      </c>
      <c r="L17" s="85">
        <f t="shared" si="1"/>
        <v>102.66576532487309</v>
      </c>
      <c r="M17" s="83">
        <v>55578.388379236007</v>
      </c>
      <c r="N17" s="73"/>
      <c r="O17" s="84">
        <f t="shared" si="0"/>
        <v>1.0531868249487637E-2</v>
      </c>
      <c r="P17" s="84">
        <f>M17/'סכום נכסי הקרן'!$C$42</f>
        <v>2.8310474791518429E-3</v>
      </c>
    </row>
    <row r="18" spans="2:16">
      <c r="B18" s="76" t="s">
        <v>1702</v>
      </c>
      <c r="C18" s="73">
        <v>9636</v>
      </c>
      <c r="D18" s="73" t="s">
        <v>234</v>
      </c>
      <c r="E18" s="73"/>
      <c r="F18" s="94">
        <v>45108</v>
      </c>
      <c r="G18" s="83">
        <v>4.76</v>
      </c>
      <c r="H18" s="86" t="s">
        <v>130</v>
      </c>
      <c r="I18" s="87">
        <v>5.1500000000000004E-2</v>
      </c>
      <c r="J18" s="87">
        <v>5.1399999999999994E-2</v>
      </c>
      <c r="K18" s="83">
        <v>76298349.200838014</v>
      </c>
      <c r="L18" s="85">
        <f t="shared" si="1"/>
        <v>102.04083356021798</v>
      </c>
      <c r="M18" s="83">
        <v>77855.471517221013</v>
      </c>
      <c r="N18" s="73"/>
      <c r="O18" s="84">
        <f t="shared" si="0"/>
        <v>1.4753280770326296E-2</v>
      </c>
      <c r="P18" s="84">
        <f>M18/'סכום נכסי הקרן'!$C$42</f>
        <v>3.96579574911446E-3</v>
      </c>
    </row>
    <row r="19" spans="2:16">
      <c r="B19" s="76" t="s">
        <v>1703</v>
      </c>
      <c r="C19" s="73">
        <v>9689</v>
      </c>
      <c r="D19" s="73" t="s">
        <v>234</v>
      </c>
      <c r="E19" s="73"/>
      <c r="F19" s="94">
        <v>45139</v>
      </c>
      <c r="G19" s="83">
        <v>4.8399999999999972</v>
      </c>
      <c r="H19" s="86" t="s">
        <v>130</v>
      </c>
      <c r="I19" s="87">
        <v>5.1500000000000004E-2</v>
      </c>
      <c r="J19" s="87">
        <v>5.1400000000000015E-2</v>
      </c>
      <c r="K19" s="83">
        <v>161111130.83221003</v>
      </c>
      <c r="L19" s="85">
        <f t="shared" si="1"/>
        <v>101.61470435034082</v>
      </c>
      <c r="M19" s="83">
        <v>163712.59927064102</v>
      </c>
      <c r="N19" s="73"/>
      <c r="O19" s="84">
        <f t="shared" si="0"/>
        <v>3.1022841370184729E-2</v>
      </c>
      <c r="P19" s="84">
        <f>M19/'סכום נכסי הקרן'!$C$42</f>
        <v>8.3391792203118056E-3</v>
      </c>
    </row>
    <row r="20" spans="2:16">
      <c r="B20" s="76" t="s">
        <v>1704</v>
      </c>
      <c r="C20" s="73">
        <v>9731</v>
      </c>
      <c r="D20" s="73" t="s">
        <v>234</v>
      </c>
      <c r="E20" s="73"/>
      <c r="F20" s="94">
        <v>45170</v>
      </c>
      <c r="G20" s="83">
        <v>4.9299999999999446</v>
      </c>
      <c r="H20" s="86" t="s">
        <v>130</v>
      </c>
      <c r="I20" s="87">
        <v>5.1500000000000004E-2</v>
      </c>
      <c r="J20" s="87">
        <v>5.1399999999999245E-2</v>
      </c>
      <c r="K20" s="83">
        <v>26818773.331220008</v>
      </c>
      <c r="L20" s="85">
        <f t="shared" si="1"/>
        <v>100.89982514761432</v>
      </c>
      <c r="M20" s="83">
        <v>27060.095397936006</v>
      </c>
      <c r="N20" s="73"/>
      <c r="O20" s="84">
        <f t="shared" si="0"/>
        <v>5.1277730042294965E-3</v>
      </c>
      <c r="P20" s="84">
        <f>M20/'סכום נכסי הקרן'!$C$42</f>
        <v>1.3783849639396146E-3</v>
      </c>
    </row>
    <row r="21" spans="2:16">
      <c r="B21" s="76"/>
      <c r="C21" s="73"/>
      <c r="D21" s="73"/>
      <c r="E21" s="73"/>
      <c r="F21" s="94"/>
      <c r="G21" s="83"/>
      <c r="H21" s="86"/>
      <c r="I21" s="87"/>
      <c r="J21" s="87"/>
      <c r="K21" s="83"/>
      <c r="L21" s="85"/>
      <c r="M21" s="83"/>
      <c r="N21" s="73"/>
      <c r="O21" s="84"/>
      <c r="P21" s="84"/>
    </row>
    <row r="22" spans="2:16">
      <c r="B22" s="89" t="s">
        <v>66</v>
      </c>
      <c r="C22" s="73"/>
      <c r="D22" s="73"/>
      <c r="E22" s="73"/>
      <c r="F22" s="94"/>
      <c r="G22" s="133">
        <f>AVERAGE(G23:G165)</f>
        <v>5.5549999999989836</v>
      </c>
      <c r="H22" s="86"/>
      <c r="I22" s="87"/>
      <c r="J22" s="134">
        <f>AVERAGE(J23:J165)</f>
        <v>4.8480882352935746E-2</v>
      </c>
      <c r="K22" s="83"/>
      <c r="L22" s="83"/>
      <c r="M22" s="135">
        <f>SUM(M23:M163)</f>
        <v>4832449.8964697598</v>
      </c>
      <c r="N22" s="73"/>
      <c r="O22" s="81">
        <f>IFERROR(M22/$M$11,0)</f>
        <v>0.91572870527645356</v>
      </c>
      <c r="P22" s="81">
        <f>M22/'סכום נכסי הקרן'!$C$42</f>
        <v>0.24615494433155347</v>
      </c>
    </row>
    <row r="23" spans="2:16">
      <c r="B23" s="76" t="s">
        <v>1705</v>
      </c>
      <c r="C23" s="73" t="s">
        <v>1706</v>
      </c>
      <c r="D23" s="73" t="s">
        <v>234</v>
      </c>
      <c r="E23" s="73"/>
      <c r="F23" s="94">
        <v>39845</v>
      </c>
      <c r="G23" s="83">
        <v>0.34000000000088232</v>
      </c>
      <c r="H23" s="86" t="s">
        <v>130</v>
      </c>
      <c r="I23" s="87">
        <v>4.8000000000000001E-2</v>
      </c>
      <c r="J23" s="87">
        <v>4.760000000000475E-2</v>
      </c>
      <c r="K23" s="83">
        <v>466713.20785000006</v>
      </c>
      <c r="L23" s="85">
        <v>126.27812299999999</v>
      </c>
      <c r="M23" s="83">
        <v>589.35667757200008</v>
      </c>
      <c r="N23" s="73"/>
      <c r="O23" s="84">
        <f t="shared" si="0"/>
        <v>1.1168058414703881E-4</v>
      </c>
      <c r="P23" s="84">
        <f>M23/'סכום נכסי הקרן'!$C$42</f>
        <v>3.0020603062050354E-5</v>
      </c>
    </row>
    <row r="24" spans="2:16">
      <c r="B24" s="76" t="s">
        <v>1707</v>
      </c>
      <c r="C24" s="73" t="s">
        <v>1708</v>
      </c>
      <c r="D24" s="73" t="s">
        <v>234</v>
      </c>
      <c r="E24" s="73"/>
      <c r="F24" s="94">
        <v>39873</v>
      </c>
      <c r="G24" s="83">
        <v>0.42000000000000831</v>
      </c>
      <c r="H24" s="86" t="s">
        <v>130</v>
      </c>
      <c r="I24" s="87">
        <v>4.8000000000000001E-2</v>
      </c>
      <c r="J24" s="87">
        <v>4.8100000000000455E-2</v>
      </c>
      <c r="K24" s="83">
        <v>17155055.297650002</v>
      </c>
      <c r="L24" s="85">
        <v>126.45051599999999</v>
      </c>
      <c r="M24" s="83">
        <v>21692.656000221003</v>
      </c>
      <c r="N24" s="73"/>
      <c r="O24" s="84">
        <f t="shared" si="0"/>
        <v>4.1106660635222541E-3</v>
      </c>
      <c r="P24" s="84">
        <f>M24/'סכום נכסי הקרן'!$C$42</f>
        <v>1.1049787674030063E-3</v>
      </c>
    </row>
    <row r="25" spans="2:16">
      <c r="B25" s="76" t="s">
        <v>1709</v>
      </c>
      <c r="C25" s="73" t="s">
        <v>1710</v>
      </c>
      <c r="D25" s="73" t="s">
        <v>234</v>
      </c>
      <c r="E25" s="73"/>
      <c r="F25" s="94">
        <v>39934</v>
      </c>
      <c r="G25" s="83">
        <v>0.5700000000000045</v>
      </c>
      <c r="H25" s="86" t="s">
        <v>130</v>
      </c>
      <c r="I25" s="87">
        <v>4.8000000000000001E-2</v>
      </c>
      <c r="J25" s="87">
        <v>4.8300000000000037E-2</v>
      </c>
      <c r="K25" s="83">
        <v>18720472.785700005</v>
      </c>
      <c r="L25" s="85">
        <v>127.956633</v>
      </c>
      <c r="M25" s="83">
        <v>23954.086699677006</v>
      </c>
      <c r="N25" s="73"/>
      <c r="O25" s="84">
        <f t="shared" si="0"/>
        <v>4.5391975642829945E-3</v>
      </c>
      <c r="P25" s="84">
        <f>M25/'סכום נכסי הקרן'!$C$42</f>
        <v>1.2201713425688482E-3</v>
      </c>
    </row>
    <row r="26" spans="2:16">
      <c r="B26" s="76" t="s">
        <v>1711</v>
      </c>
      <c r="C26" s="73" t="s">
        <v>1712</v>
      </c>
      <c r="D26" s="73" t="s">
        <v>234</v>
      </c>
      <c r="E26" s="73"/>
      <c r="F26" s="94">
        <v>40148</v>
      </c>
      <c r="G26" s="83">
        <v>1.1400000000000037</v>
      </c>
      <c r="H26" s="86" t="s">
        <v>130</v>
      </c>
      <c r="I26" s="87">
        <v>4.8000000000000001E-2</v>
      </c>
      <c r="J26" s="87">
        <v>4.8300000000000044E-2</v>
      </c>
      <c r="K26" s="83">
        <v>24945466.792730004</v>
      </c>
      <c r="L26" s="85">
        <v>122.834204</v>
      </c>
      <c r="M26" s="83">
        <v>30641.565496042003</v>
      </c>
      <c r="N26" s="73"/>
      <c r="O26" s="84">
        <f t="shared" si="0"/>
        <v>5.806446357536443E-3</v>
      </c>
      <c r="P26" s="84">
        <f>M26/'סכום נכסי הקרן'!$C$42</f>
        <v>1.5608175998720504E-3</v>
      </c>
    </row>
    <row r="27" spans="2:16">
      <c r="B27" s="76" t="s">
        <v>1713</v>
      </c>
      <c r="C27" s="73" t="s">
        <v>1714</v>
      </c>
      <c r="D27" s="73" t="s">
        <v>234</v>
      </c>
      <c r="E27" s="73"/>
      <c r="F27" s="94">
        <v>40269</v>
      </c>
      <c r="G27" s="83">
        <v>1.4399999999999886</v>
      </c>
      <c r="H27" s="86" t="s">
        <v>130</v>
      </c>
      <c r="I27" s="87">
        <v>4.8000000000000001E-2</v>
      </c>
      <c r="J27" s="87">
        <v>4.8499999999999925E-2</v>
      </c>
      <c r="K27" s="83">
        <v>28283292.618180003</v>
      </c>
      <c r="L27" s="85">
        <v>124.639751</v>
      </c>
      <c r="M27" s="83">
        <v>35252.225628985012</v>
      </c>
      <c r="N27" s="73"/>
      <c r="O27" s="84">
        <f t="shared" si="0"/>
        <v>6.6801468457906585E-3</v>
      </c>
      <c r="P27" s="84">
        <f>M27/'סכום נכסי הקרן'!$C$42</f>
        <v>1.7956750350594079E-3</v>
      </c>
    </row>
    <row r="28" spans="2:16">
      <c r="B28" s="76" t="s">
        <v>1715</v>
      </c>
      <c r="C28" s="73" t="s">
        <v>1716</v>
      </c>
      <c r="D28" s="73" t="s">
        <v>234</v>
      </c>
      <c r="E28" s="73"/>
      <c r="F28" s="94">
        <v>40391</v>
      </c>
      <c r="G28" s="83">
        <v>1.7699999999999827</v>
      </c>
      <c r="H28" s="86" t="s">
        <v>130</v>
      </c>
      <c r="I28" s="87">
        <v>4.8000000000000001E-2</v>
      </c>
      <c r="J28" s="87">
        <v>4.8399999999999214E-2</v>
      </c>
      <c r="K28" s="83">
        <v>19054806.294460002</v>
      </c>
      <c r="L28" s="85">
        <v>120.715659</v>
      </c>
      <c r="M28" s="83">
        <v>23002.134927220006</v>
      </c>
      <c r="N28" s="73"/>
      <c r="O28" s="84">
        <f t="shared" si="0"/>
        <v>4.3588067515992462E-3</v>
      </c>
      <c r="P28" s="84">
        <f>M28/'סכום נכסי הקרן'!$C$42</f>
        <v>1.1716808997136292E-3</v>
      </c>
    </row>
    <row r="29" spans="2:16">
      <c r="B29" s="76" t="s">
        <v>1717</v>
      </c>
      <c r="C29" s="73" t="s">
        <v>1718</v>
      </c>
      <c r="D29" s="73" t="s">
        <v>234</v>
      </c>
      <c r="E29" s="73"/>
      <c r="F29" s="94">
        <v>40452</v>
      </c>
      <c r="G29" s="83">
        <v>1.8899999999999892</v>
      </c>
      <c r="H29" s="86" t="s">
        <v>130</v>
      </c>
      <c r="I29" s="87">
        <v>4.8000000000000001E-2</v>
      </c>
      <c r="J29" s="87">
        <v>4.8499999999999648E-2</v>
      </c>
      <c r="K29" s="83">
        <v>25258550.290340003</v>
      </c>
      <c r="L29" s="85">
        <v>121.478971</v>
      </c>
      <c r="M29" s="83">
        <v>30683.827027106003</v>
      </c>
      <c r="N29" s="73"/>
      <c r="O29" s="84">
        <f t="shared" si="0"/>
        <v>5.814454737954936E-3</v>
      </c>
      <c r="P29" s="84">
        <f>M29/'סכום נכסי הקרן'!$C$42</f>
        <v>1.5629703143438599E-3</v>
      </c>
    </row>
    <row r="30" spans="2:16">
      <c r="B30" s="76" t="s">
        <v>1719</v>
      </c>
      <c r="C30" s="73" t="s">
        <v>1720</v>
      </c>
      <c r="D30" s="73" t="s">
        <v>234</v>
      </c>
      <c r="E30" s="73"/>
      <c r="F30" s="94">
        <v>40909</v>
      </c>
      <c r="G30" s="83">
        <v>3.0199999999999529</v>
      </c>
      <c r="H30" s="86" t="s">
        <v>130</v>
      </c>
      <c r="I30" s="87">
        <v>4.8000000000000001E-2</v>
      </c>
      <c r="J30" s="87">
        <v>4.8499999999999217E-2</v>
      </c>
      <c r="K30" s="83">
        <v>17962240.906369999</v>
      </c>
      <c r="L30" s="85">
        <v>116.314379</v>
      </c>
      <c r="M30" s="83">
        <v>20892.669010649002</v>
      </c>
      <c r="N30" s="73"/>
      <c r="O30" s="84">
        <f t="shared" si="0"/>
        <v>3.9590719309614717E-3</v>
      </c>
      <c r="P30" s="84">
        <f>M30/'סכום נכסי הקרן'!$C$42</f>
        <v>1.0642290944414886E-3</v>
      </c>
    </row>
    <row r="31" spans="2:16">
      <c r="B31" s="76" t="s">
        <v>1721</v>
      </c>
      <c r="C31" s="73">
        <v>8790</v>
      </c>
      <c r="D31" s="73" t="s">
        <v>234</v>
      </c>
      <c r="E31" s="73"/>
      <c r="F31" s="94">
        <v>41030</v>
      </c>
      <c r="G31" s="83">
        <v>3.270000000000012</v>
      </c>
      <c r="H31" s="86" t="s">
        <v>130</v>
      </c>
      <c r="I31" s="87">
        <v>4.8000000000000001E-2</v>
      </c>
      <c r="J31" s="87">
        <v>4.8600000000000448E-2</v>
      </c>
      <c r="K31" s="83">
        <v>24844883.406620003</v>
      </c>
      <c r="L31" s="85">
        <v>116.762669</v>
      </c>
      <c r="M31" s="83">
        <v>29009.548988695002</v>
      </c>
      <c r="N31" s="73"/>
      <c r="O31" s="84">
        <f t="shared" si="0"/>
        <v>5.4971861695819989E-3</v>
      </c>
      <c r="P31" s="84">
        <f>M31/'סכום נכסי הקרן'!$C$42</f>
        <v>1.4776860742234034E-3</v>
      </c>
    </row>
    <row r="32" spans="2:16">
      <c r="B32" s="76" t="s">
        <v>1722</v>
      </c>
      <c r="C32" s="73" t="s">
        <v>1723</v>
      </c>
      <c r="D32" s="73" t="s">
        <v>234</v>
      </c>
      <c r="E32" s="73"/>
      <c r="F32" s="94">
        <v>41091</v>
      </c>
      <c r="G32" s="83">
        <v>3.4400000000003015</v>
      </c>
      <c r="H32" s="86" t="s">
        <v>130</v>
      </c>
      <c r="I32" s="87">
        <v>4.8000000000000001E-2</v>
      </c>
      <c r="J32" s="87">
        <v>4.8600000000003106E-2</v>
      </c>
      <c r="K32" s="83">
        <v>3691677.8629700006</v>
      </c>
      <c r="L32" s="85">
        <v>114.85022499999999</v>
      </c>
      <c r="M32" s="83">
        <v>4239.9003335880016</v>
      </c>
      <c r="N32" s="73"/>
      <c r="O32" s="84">
        <f t="shared" si="0"/>
        <v>8.0344308294103396E-4</v>
      </c>
      <c r="P32" s="84">
        <f>M32/'סכום נכסי הקרן'!$C$42</f>
        <v>2.1597170233428009E-4</v>
      </c>
    </row>
    <row r="33" spans="2:16">
      <c r="B33" s="76" t="s">
        <v>1724</v>
      </c>
      <c r="C33" s="73" t="s">
        <v>1725</v>
      </c>
      <c r="D33" s="73" t="s">
        <v>234</v>
      </c>
      <c r="E33" s="73"/>
      <c r="F33" s="94">
        <v>41122</v>
      </c>
      <c r="G33" s="83">
        <v>3.5200000000000182</v>
      </c>
      <c r="H33" s="86" t="s">
        <v>130</v>
      </c>
      <c r="I33" s="87">
        <v>4.8000000000000001E-2</v>
      </c>
      <c r="J33" s="87">
        <v>4.8500000000000522E-2</v>
      </c>
      <c r="K33" s="83">
        <v>11858450.666640002</v>
      </c>
      <c r="L33" s="85">
        <v>114.747176</v>
      </c>
      <c r="M33" s="83">
        <v>13607.237291738002</v>
      </c>
      <c r="N33" s="73"/>
      <c r="O33" s="84">
        <f t="shared" si="0"/>
        <v>2.5785136016941404E-3</v>
      </c>
      <c r="P33" s="84">
        <f>M33/'סכום נכסי הקרן'!$C$42</f>
        <v>6.9312435924082766E-4</v>
      </c>
    </row>
    <row r="34" spans="2:16">
      <c r="B34" s="76" t="s">
        <v>1726</v>
      </c>
      <c r="C34" s="73" t="s">
        <v>1727</v>
      </c>
      <c r="D34" s="73" t="s">
        <v>234</v>
      </c>
      <c r="E34" s="73"/>
      <c r="F34" s="94">
        <v>41154</v>
      </c>
      <c r="G34" s="83">
        <v>3.6100000000000727</v>
      </c>
      <c r="H34" s="86" t="s">
        <v>130</v>
      </c>
      <c r="I34" s="87">
        <v>4.8000000000000001E-2</v>
      </c>
      <c r="J34" s="87">
        <v>4.8500000000001001E-2</v>
      </c>
      <c r="K34" s="83">
        <v>20688696.040660005</v>
      </c>
      <c r="L34" s="85">
        <v>114.180622</v>
      </c>
      <c r="M34" s="83">
        <v>23622.481793089002</v>
      </c>
      <c r="N34" s="73"/>
      <c r="O34" s="84">
        <f t="shared" si="0"/>
        <v>4.476359844642076E-3</v>
      </c>
      <c r="P34" s="84">
        <f>M34/'סכום נכסי הקרן'!$C$42</f>
        <v>1.2032800784957597E-3</v>
      </c>
    </row>
    <row r="35" spans="2:16">
      <c r="B35" s="76" t="s">
        <v>1728</v>
      </c>
      <c r="C35" s="73" t="s">
        <v>1729</v>
      </c>
      <c r="D35" s="73" t="s">
        <v>234</v>
      </c>
      <c r="E35" s="73"/>
      <c r="F35" s="94">
        <v>41184</v>
      </c>
      <c r="G35" s="83">
        <v>3.6099999999999945</v>
      </c>
      <c r="H35" s="86" t="s">
        <v>130</v>
      </c>
      <c r="I35" s="87">
        <v>4.8000000000000001E-2</v>
      </c>
      <c r="J35" s="87">
        <v>4.849999999999971E-2</v>
      </c>
      <c r="K35" s="83">
        <v>23225160.334520005</v>
      </c>
      <c r="L35" s="85">
        <v>115.248625</v>
      </c>
      <c r="M35" s="83">
        <v>26766.677858515006</v>
      </c>
      <c r="N35" s="73"/>
      <c r="O35" s="84">
        <f t="shared" si="0"/>
        <v>5.0721716282740659E-3</v>
      </c>
      <c r="P35" s="84">
        <f>M35/'סכום נכסי הקרן'!$C$42</f>
        <v>1.3634388849052843E-3</v>
      </c>
    </row>
    <row r="36" spans="2:16">
      <c r="B36" s="76" t="s">
        <v>1730</v>
      </c>
      <c r="C36" s="73" t="s">
        <v>1731</v>
      </c>
      <c r="D36" s="73" t="s">
        <v>234</v>
      </c>
      <c r="E36" s="73"/>
      <c r="F36" s="94">
        <v>41214</v>
      </c>
      <c r="G36" s="83">
        <v>3.689999999999928</v>
      </c>
      <c r="H36" s="86" t="s">
        <v>130</v>
      </c>
      <c r="I36" s="87">
        <v>4.8000000000000001E-2</v>
      </c>
      <c r="J36" s="87">
        <v>4.8499999999999072E-2</v>
      </c>
      <c r="K36" s="83">
        <v>24445540.604490004</v>
      </c>
      <c r="L36" s="85">
        <v>114.804287</v>
      </c>
      <c r="M36" s="83">
        <v>28064.528688116003</v>
      </c>
      <c r="N36" s="73"/>
      <c r="O36" s="84">
        <f t="shared" si="0"/>
        <v>5.3181088413428888E-3</v>
      </c>
      <c r="P36" s="84">
        <f>M36/'סכום נכסי הקרן'!$C$42</f>
        <v>1.4295487061254644E-3</v>
      </c>
    </row>
    <row r="37" spans="2:16">
      <c r="B37" s="76" t="s">
        <v>1732</v>
      </c>
      <c r="C37" s="73" t="s">
        <v>1733</v>
      </c>
      <c r="D37" s="73" t="s">
        <v>234</v>
      </c>
      <c r="E37" s="73"/>
      <c r="F37" s="94">
        <v>41245</v>
      </c>
      <c r="G37" s="83">
        <v>3.7699999999999725</v>
      </c>
      <c r="H37" s="86" t="s">
        <v>130</v>
      </c>
      <c r="I37" s="87">
        <v>4.8000000000000001E-2</v>
      </c>
      <c r="J37" s="87">
        <v>4.8499999999999661E-2</v>
      </c>
      <c r="K37" s="83">
        <v>25532439.322940003</v>
      </c>
      <c r="L37" s="85">
        <v>114.55219099999999</v>
      </c>
      <c r="M37" s="83">
        <v>29247.968725740004</v>
      </c>
      <c r="N37" s="73"/>
      <c r="O37" s="84">
        <f t="shared" si="0"/>
        <v>5.5423656958666001E-3</v>
      </c>
      <c r="P37" s="84">
        <f>M37/'סכום נכסי הקרן'!$C$42</f>
        <v>1.4898306796217397E-3</v>
      </c>
    </row>
    <row r="38" spans="2:16">
      <c r="B38" s="76" t="s">
        <v>1734</v>
      </c>
      <c r="C38" s="73" t="s">
        <v>1735</v>
      </c>
      <c r="D38" s="73" t="s">
        <v>234</v>
      </c>
      <c r="E38" s="73"/>
      <c r="F38" s="94">
        <v>41275</v>
      </c>
      <c r="G38" s="83">
        <v>3.8599999999999945</v>
      </c>
      <c r="H38" s="86" t="s">
        <v>130</v>
      </c>
      <c r="I38" s="87">
        <v>4.8000000000000001E-2</v>
      </c>
      <c r="J38" s="87">
        <v>4.8499999999999995E-2</v>
      </c>
      <c r="K38" s="83">
        <v>25011735.346020002</v>
      </c>
      <c r="L38" s="85">
        <v>114.645945</v>
      </c>
      <c r="M38" s="83">
        <v>28674.940297013</v>
      </c>
      <c r="N38" s="73"/>
      <c r="O38" s="84">
        <f t="shared" si="0"/>
        <v>5.4337792454394332E-3</v>
      </c>
      <c r="P38" s="84">
        <f>M38/'סכום נכסי הקרן'!$C$42</f>
        <v>1.4606418035866798E-3</v>
      </c>
    </row>
    <row r="39" spans="2:16">
      <c r="B39" s="76" t="s">
        <v>1736</v>
      </c>
      <c r="C39" s="73" t="s">
        <v>1737</v>
      </c>
      <c r="D39" s="73" t="s">
        <v>234</v>
      </c>
      <c r="E39" s="73"/>
      <c r="F39" s="94">
        <v>41306</v>
      </c>
      <c r="G39" s="83">
        <v>3.9400000000000173</v>
      </c>
      <c r="H39" s="86" t="s">
        <v>130</v>
      </c>
      <c r="I39" s="87">
        <v>4.8000000000000001E-2</v>
      </c>
      <c r="J39" s="87">
        <v>4.8500000000000119E-2</v>
      </c>
      <c r="K39" s="83">
        <v>29352561.697750002</v>
      </c>
      <c r="L39" s="85">
        <v>113.978167</v>
      </c>
      <c r="M39" s="83">
        <v>33455.511793276004</v>
      </c>
      <c r="N39" s="73"/>
      <c r="O39" s="84">
        <f t="shared" si="0"/>
        <v>6.3396772144907994E-3</v>
      </c>
      <c r="P39" s="84">
        <f>M39/'סכום נכסי הקרן'!$C$42</f>
        <v>1.7041541701391584E-3</v>
      </c>
    </row>
    <row r="40" spans="2:16">
      <c r="B40" s="76" t="s">
        <v>1738</v>
      </c>
      <c r="C40" s="73" t="s">
        <v>1739</v>
      </c>
      <c r="D40" s="73" t="s">
        <v>234</v>
      </c>
      <c r="E40" s="73"/>
      <c r="F40" s="94">
        <v>41334</v>
      </c>
      <c r="G40" s="83">
        <v>4.0199999999999561</v>
      </c>
      <c r="H40" s="86" t="s">
        <v>130</v>
      </c>
      <c r="I40" s="87">
        <v>4.8000000000000001E-2</v>
      </c>
      <c r="J40" s="87">
        <v>4.8499999999999696E-2</v>
      </c>
      <c r="K40" s="83">
        <v>22054048.60892</v>
      </c>
      <c r="L40" s="85">
        <v>113.72683600000001</v>
      </c>
      <c r="M40" s="83">
        <v>25081.371596355006</v>
      </c>
      <c r="N40" s="73"/>
      <c r="O40" s="84">
        <f t="shared" si="0"/>
        <v>4.75281325839847E-3</v>
      </c>
      <c r="P40" s="84">
        <f>M40/'סכום נכסי הקרן'!$C$42</f>
        <v>1.2775928900100925E-3</v>
      </c>
    </row>
    <row r="41" spans="2:16">
      <c r="B41" s="76" t="s">
        <v>1740</v>
      </c>
      <c r="C41" s="73" t="s">
        <v>1741</v>
      </c>
      <c r="D41" s="73" t="s">
        <v>234</v>
      </c>
      <c r="E41" s="73"/>
      <c r="F41" s="94">
        <v>41366</v>
      </c>
      <c r="G41" s="83">
        <v>4.0100000000000557</v>
      </c>
      <c r="H41" s="86" t="s">
        <v>130</v>
      </c>
      <c r="I41" s="87">
        <v>4.8000000000000001E-2</v>
      </c>
      <c r="J41" s="87">
        <v>4.8500000000000612E-2</v>
      </c>
      <c r="K41" s="83">
        <v>30564914.185730003</v>
      </c>
      <c r="L41" s="85">
        <v>115.99018</v>
      </c>
      <c r="M41" s="83">
        <v>35452.298841001008</v>
      </c>
      <c r="N41" s="73"/>
      <c r="O41" s="84">
        <f t="shared" si="0"/>
        <v>6.7180598686517445E-3</v>
      </c>
      <c r="P41" s="84">
        <f>M41/'סכום נכסי הקרן'!$C$42</f>
        <v>1.8058663482486063E-3</v>
      </c>
    </row>
    <row r="42" spans="2:16">
      <c r="B42" s="76" t="s">
        <v>1742</v>
      </c>
      <c r="C42" s="73">
        <v>2704</v>
      </c>
      <c r="D42" s="73" t="s">
        <v>234</v>
      </c>
      <c r="E42" s="73"/>
      <c r="F42" s="94">
        <v>41395</v>
      </c>
      <c r="G42" s="83">
        <v>4.0899999999999803</v>
      </c>
      <c r="H42" s="86" t="s">
        <v>130</v>
      </c>
      <c r="I42" s="87">
        <v>4.8000000000000001E-2</v>
      </c>
      <c r="J42" s="87">
        <v>4.8500000000000043E-2</v>
      </c>
      <c r="K42" s="83">
        <v>20929529.500360005</v>
      </c>
      <c r="L42" s="85">
        <v>115.308914</v>
      </c>
      <c r="M42" s="83">
        <v>24133.613179894004</v>
      </c>
      <c r="N42" s="73"/>
      <c r="O42" s="84">
        <f t="shared" si="0"/>
        <v>4.573217068843621E-3</v>
      </c>
      <c r="P42" s="84">
        <f>M42/'סכום נכסי הקרן'!$C$42</f>
        <v>1.2293160479854813E-3</v>
      </c>
    </row>
    <row r="43" spans="2:16">
      <c r="B43" s="76" t="s">
        <v>1743</v>
      </c>
      <c r="C43" s="73" t="s">
        <v>1744</v>
      </c>
      <c r="D43" s="73" t="s">
        <v>234</v>
      </c>
      <c r="E43" s="73"/>
      <c r="F43" s="94">
        <v>41427</v>
      </c>
      <c r="G43" s="83">
        <v>4.1800000000000255</v>
      </c>
      <c r="H43" s="86" t="s">
        <v>130</v>
      </c>
      <c r="I43" s="87">
        <v>4.8000000000000001E-2</v>
      </c>
      <c r="J43" s="87">
        <v>4.8500000000000244E-2</v>
      </c>
      <c r="K43" s="83">
        <v>41376132.821400009</v>
      </c>
      <c r="L43" s="85">
        <v>114.392796</v>
      </c>
      <c r="M43" s="83">
        <v>47331.31515982101</v>
      </c>
      <c r="N43" s="73"/>
      <c r="O43" s="84">
        <f t="shared" si="0"/>
        <v>8.9690829452774446E-3</v>
      </c>
      <c r="P43" s="84">
        <f>M43/'סכום נכסי הקרן'!$C$42</f>
        <v>2.4109587265076908E-3</v>
      </c>
    </row>
    <row r="44" spans="2:16">
      <c r="B44" s="76" t="s">
        <v>1745</v>
      </c>
      <c r="C44" s="73">
        <v>8805</v>
      </c>
      <c r="D44" s="73" t="s">
        <v>234</v>
      </c>
      <c r="E44" s="73"/>
      <c r="F44" s="94">
        <v>41487</v>
      </c>
      <c r="G44" s="83">
        <v>4.3400000000000887</v>
      </c>
      <c r="H44" s="86" t="s">
        <v>130</v>
      </c>
      <c r="I44" s="87">
        <v>4.8000000000000001E-2</v>
      </c>
      <c r="J44" s="87">
        <v>4.8500000000000792E-2</v>
      </c>
      <c r="K44" s="83">
        <v>21808965.146990005</v>
      </c>
      <c r="L44" s="85">
        <v>112.49448599999999</v>
      </c>
      <c r="M44" s="83">
        <v>24533.883225473</v>
      </c>
      <c r="N44" s="73"/>
      <c r="O44" s="84">
        <f t="shared" si="0"/>
        <v>4.6490665403232457E-3</v>
      </c>
      <c r="P44" s="84">
        <f>M44/'סכום נכסי הקרן'!$C$42</f>
        <v>1.2497049713883011E-3</v>
      </c>
    </row>
    <row r="45" spans="2:16">
      <c r="B45" s="76" t="s">
        <v>1746</v>
      </c>
      <c r="C45" s="73" t="s">
        <v>1747</v>
      </c>
      <c r="D45" s="73" t="s">
        <v>234</v>
      </c>
      <c r="E45" s="73"/>
      <c r="F45" s="94">
        <v>41518</v>
      </c>
      <c r="G45" s="83">
        <v>4.4300000000003061</v>
      </c>
      <c r="H45" s="86" t="s">
        <v>130</v>
      </c>
      <c r="I45" s="87">
        <v>4.8000000000000001E-2</v>
      </c>
      <c r="J45" s="87">
        <v>4.8500000000003596E-2</v>
      </c>
      <c r="K45" s="83">
        <v>2367566.0570900002</v>
      </c>
      <c r="L45" s="85">
        <v>111.72451100000001</v>
      </c>
      <c r="M45" s="83">
        <v>2645.1516078330005</v>
      </c>
      <c r="N45" s="73"/>
      <c r="O45" s="84">
        <f t="shared" si="0"/>
        <v>5.0124498111617428E-4</v>
      </c>
      <c r="P45" s="84">
        <f>M45/'סכום נכסי הקרן'!$C$42</f>
        <v>1.347385199483001E-4</v>
      </c>
    </row>
    <row r="46" spans="2:16">
      <c r="B46" s="76" t="s">
        <v>1748</v>
      </c>
      <c r="C46" s="73" t="s">
        <v>1749</v>
      </c>
      <c r="D46" s="73" t="s">
        <v>234</v>
      </c>
      <c r="E46" s="73"/>
      <c r="F46" s="94">
        <v>41548</v>
      </c>
      <c r="G46" s="83">
        <v>4.4100000000000108</v>
      </c>
      <c r="H46" s="86" t="s">
        <v>130</v>
      </c>
      <c r="I46" s="87">
        <v>4.8000000000000001E-2</v>
      </c>
      <c r="J46" s="87">
        <v>4.850000000000023E-2</v>
      </c>
      <c r="K46" s="83">
        <v>54450398.940800011</v>
      </c>
      <c r="L46" s="85">
        <v>113.724965</v>
      </c>
      <c r="M46" s="83">
        <v>61923.697016896011</v>
      </c>
      <c r="N46" s="73"/>
      <c r="O46" s="84">
        <f t="shared" si="0"/>
        <v>1.1734277252752976E-2</v>
      </c>
      <c r="P46" s="84">
        <f>M46/'סכום נכסי הקרן'!$C$42</f>
        <v>3.154264300418993E-3</v>
      </c>
    </row>
    <row r="47" spans="2:16">
      <c r="B47" s="76" t="s">
        <v>1750</v>
      </c>
      <c r="C47" s="73" t="s">
        <v>1751</v>
      </c>
      <c r="D47" s="73" t="s">
        <v>234</v>
      </c>
      <c r="E47" s="73"/>
      <c r="F47" s="94">
        <v>41579</v>
      </c>
      <c r="G47" s="83">
        <v>4.4900000000000162</v>
      </c>
      <c r="H47" s="86" t="s">
        <v>130</v>
      </c>
      <c r="I47" s="87">
        <v>4.8000000000000001E-2</v>
      </c>
      <c r="J47" s="87">
        <v>4.8500000000000203E-2</v>
      </c>
      <c r="K47" s="83">
        <v>37783149.454660006</v>
      </c>
      <c r="L47" s="85">
        <v>113.27663200000001</v>
      </c>
      <c r="M47" s="83">
        <v>42799.479042219005</v>
      </c>
      <c r="N47" s="73"/>
      <c r="O47" s="84">
        <f t="shared" si="0"/>
        <v>8.1103192727294063E-3</v>
      </c>
      <c r="P47" s="84">
        <f>M47/'סכום נכסי הקרן'!$C$42</f>
        <v>2.1801164226768793E-3</v>
      </c>
    </row>
    <row r="48" spans="2:16">
      <c r="B48" s="76" t="s">
        <v>1752</v>
      </c>
      <c r="C48" s="73" t="s">
        <v>1753</v>
      </c>
      <c r="D48" s="73" t="s">
        <v>234</v>
      </c>
      <c r="E48" s="73"/>
      <c r="F48" s="94">
        <v>41609</v>
      </c>
      <c r="G48" s="83">
        <v>4.5699999999999577</v>
      </c>
      <c r="H48" s="86" t="s">
        <v>130</v>
      </c>
      <c r="I48" s="87">
        <v>4.8000000000000001E-2</v>
      </c>
      <c r="J48" s="87">
        <v>4.8499999999999564E-2</v>
      </c>
      <c r="K48" s="83">
        <v>36646982.191840008</v>
      </c>
      <c r="L48" s="85">
        <v>112.507336</v>
      </c>
      <c r="M48" s="83">
        <v>41230.543284268009</v>
      </c>
      <c r="N48" s="73"/>
      <c r="O48" s="84">
        <f t="shared" si="0"/>
        <v>7.813012618533165E-3</v>
      </c>
      <c r="P48" s="84">
        <f>M48/'סכום נכסי הקרן'!$C$42</f>
        <v>2.1001980991697195E-3</v>
      </c>
    </row>
    <row r="49" spans="2:16">
      <c r="B49" s="76" t="s">
        <v>1754</v>
      </c>
      <c r="C49" s="73" t="s">
        <v>1755</v>
      </c>
      <c r="D49" s="73" t="s">
        <v>234</v>
      </c>
      <c r="E49" s="73"/>
      <c r="F49" s="94">
        <v>41672</v>
      </c>
      <c r="G49" s="83">
        <v>4.7400000000000997</v>
      </c>
      <c r="H49" s="86" t="s">
        <v>130</v>
      </c>
      <c r="I49" s="87">
        <v>4.8000000000000001E-2</v>
      </c>
      <c r="J49" s="87">
        <v>4.8500000000000903E-2</v>
      </c>
      <c r="K49" s="83">
        <v>11370802.26262</v>
      </c>
      <c r="L49" s="85">
        <v>111.9455</v>
      </c>
      <c r="M49" s="83">
        <v>12729.101446901001</v>
      </c>
      <c r="N49" s="73"/>
      <c r="O49" s="84">
        <f t="shared" si="0"/>
        <v>2.4121105933904491E-3</v>
      </c>
      <c r="P49" s="84">
        <f>M49/'סכום נכסי הקרן'!$C$42</f>
        <v>6.483939461724371E-4</v>
      </c>
    </row>
    <row r="50" spans="2:16">
      <c r="B50" s="76" t="s">
        <v>1756</v>
      </c>
      <c r="C50" s="73" t="s">
        <v>1757</v>
      </c>
      <c r="D50" s="73" t="s">
        <v>234</v>
      </c>
      <c r="E50" s="73"/>
      <c r="F50" s="94">
        <v>41700</v>
      </c>
      <c r="G50" s="83">
        <v>4.8200000000000092</v>
      </c>
      <c r="H50" s="86" t="s">
        <v>130</v>
      </c>
      <c r="I50" s="87">
        <v>4.8000000000000001E-2</v>
      </c>
      <c r="J50" s="87">
        <v>4.8500000000000112E-2</v>
      </c>
      <c r="K50" s="83">
        <v>49258312.883150004</v>
      </c>
      <c r="L50" s="85">
        <v>112.16221</v>
      </c>
      <c r="M50" s="83">
        <v>55249.212534664002</v>
      </c>
      <c r="N50" s="73"/>
      <c r="O50" s="84">
        <f t="shared" si="0"/>
        <v>1.0469490826769108E-2</v>
      </c>
      <c r="P50" s="84">
        <f>M50/'סכום נכסי הקרן'!$C$42</f>
        <v>2.8142799464444461E-3</v>
      </c>
    </row>
    <row r="51" spans="2:16">
      <c r="B51" s="76" t="s">
        <v>1758</v>
      </c>
      <c r="C51" s="73" t="s">
        <v>1759</v>
      </c>
      <c r="D51" s="73" t="s">
        <v>234</v>
      </c>
      <c r="E51" s="73"/>
      <c r="F51" s="94">
        <v>41730</v>
      </c>
      <c r="G51" s="83">
        <v>4.7900000000000382</v>
      </c>
      <c r="H51" s="86" t="s">
        <v>130</v>
      </c>
      <c r="I51" s="87">
        <v>4.8000000000000001E-2</v>
      </c>
      <c r="J51" s="87">
        <v>4.8500000000000487E-2</v>
      </c>
      <c r="K51" s="83">
        <v>28522079.780510005</v>
      </c>
      <c r="L51" s="85">
        <v>114.63317600000001</v>
      </c>
      <c r="M51" s="83">
        <v>32695.765948244007</v>
      </c>
      <c r="N51" s="73"/>
      <c r="O51" s="84">
        <f t="shared" si="0"/>
        <v>6.1957086076939527E-3</v>
      </c>
      <c r="P51" s="84">
        <f>M51/'סכום נכסי הקרן'!$C$42</f>
        <v>1.6654542973631157E-3</v>
      </c>
    </row>
    <row r="52" spans="2:16">
      <c r="B52" s="76" t="s">
        <v>1760</v>
      </c>
      <c r="C52" s="73" t="s">
        <v>1761</v>
      </c>
      <c r="D52" s="73" t="s">
        <v>234</v>
      </c>
      <c r="E52" s="73"/>
      <c r="F52" s="94">
        <v>41760</v>
      </c>
      <c r="G52" s="83">
        <v>4.8699999999998367</v>
      </c>
      <c r="H52" s="86" t="s">
        <v>130</v>
      </c>
      <c r="I52" s="87">
        <v>4.8000000000000001E-2</v>
      </c>
      <c r="J52" s="87">
        <v>4.8599999999998061E-2</v>
      </c>
      <c r="K52" s="83">
        <v>10480820.314160002</v>
      </c>
      <c r="L52" s="85">
        <v>113.79331999999999</v>
      </c>
      <c r="M52" s="83">
        <v>11926.473431962002</v>
      </c>
      <c r="N52" s="73"/>
      <c r="O52" s="84">
        <f t="shared" si="0"/>
        <v>2.2600159977536416E-3</v>
      </c>
      <c r="P52" s="84">
        <f>M52/'סכום נכסי הקרן'!$C$42</f>
        <v>6.0750974487309495E-4</v>
      </c>
    </row>
    <row r="53" spans="2:16">
      <c r="B53" s="76" t="s">
        <v>1762</v>
      </c>
      <c r="C53" s="73" t="s">
        <v>1763</v>
      </c>
      <c r="D53" s="73" t="s">
        <v>234</v>
      </c>
      <c r="E53" s="73"/>
      <c r="F53" s="94">
        <v>41791</v>
      </c>
      <c r="G53" s="83">
        <v>4.9599999999999538</v>
      </c>
      <c r="H53" s="86" t="s">
        <v>130</v>
      </c>
      <c r="I53" s="87">
        <v>4.8000000000000001E-2</v>
      </c>
      <c r="J53" s="87">
        <v>4.8499999999999523E-2</v>
      </c>
      <c r="K53" s="83">
        <v>41964836.834000006</v>
      </c>
      <c r="L53" s="85">
        <v>113.273286</v>
      </c>
      <c r="M53" s="83">
        <v>47534.949514817999</v>
      </c>
      <c r="N53" s="73"/>
      <c r="O53" s="84">
        <f t="shared" si="0"/>
        <v>9.0076707895895853E-3</v>
      </c>
      <c r="P53" s="84">
        <f>M53/'סכום נכסי הקרן'!$C$42</f>
        <v>2.4213314369117642E-3</v>
      </c>
    </row>
    <row r="54" spans="2:16">
      <c r="B54" s="76" t="s">
        <v>1764</v>
      </c>
      <c r="C54" s="73" t="s">
        <v>1765</v>
      </c>
      <c r="D54" s="73" t="s">
        <v>234</v>
      </c>
      <c r="E54" s="73"/>
      <c r="F54" s="94">
        <v>41821</v>
      </c>
      <c r="G54" s="83">
        <v>5.0400000000000773</v>
      </c>
      <c r="H54" s="86" t="s">
        <v>130</v>
      </c>
      <c r="I54" s="87">
        <v>4.8000000000000001E-2</v>
      </c>
      <c r="J54" s="87">
        <v>4.8600000000000677E-2</v>
      </c>
      <c r="K54" s="83">
        <v>27313819.887270004</v>
      </c>
      <c r="L54" s="85">
        <v>112.711184</v>
      </c>
      <c r="M54" s="83">
        <v>30785.729813815007</v>
      </c>
      <c r="N54" s="73"/>
      <c r="O54" s="84">
        <f t="shared" si="0"/>
        <v>5.8337648826923428E-3</v>
      </c>
      <c r="P54" s="84">
        <f>M54/'סכום נכסי הקרן'!$C$42</f>
        <v>1.5681610303009794E-3</v>
      </c>
    </row>
    <row r="55" spans="2:16">
      <c r="B55" s="76" t="s">
        <v>1766</v>
      </c>
      <c r="C55" s="73" t="s">
        <v>1767</v>
      </c>
      <c r="D55" s="73" t="s">
        <v>234</v>
      </c>
      <c r="E55" s="73"/>
      <c r="F55" s="94">
        <v>41852</v>
      </c>
      <c r="G55" s="83">
        <v>5.1299999999999963</v>
      </c>
      <c r="H55" s="86" t="s">
        <v>130</v>
      </c>
      <c r="I55" s="87">
        <v>4.8000000000000001E-2</v>
      </c>
      <c r="J55" s="87">
        <v>4.850000000000023E-2</v>
      </c>
      <c r="K55" s="83">
        <v>20099677.213080004</v>
      </c>
      <c r="L55" s="85">
        <v>111.94590100000001</v>
      </c>
      <c r="M55" s="83">
        <v>22500.764803869999</v>
      </c>
      <c r="N55" s="73"/>
      <c r="O55" s="84">
        <f t="shared" si="0"/>
        <v>4.2637992453124253E-3</v>
      </c>
      <c r="P55" s="84">
        <f>M55/'סכום נכסי הקרן'!$C$42</f>
        <v>1.1461421486770415E-3</v>
      </c>
    </row>
    <row r="56" spans="2:16">
      <c r="B56" s="76" t="s">
        <v>1768</v>
      </c>
      <c r="C56" s="73" t="s">
        <v>1769</v>
      </c>
      <c r="D56" s="73" t="s">
        <v>234</v>
      </c>
      <c r="E56" s="73"/>
      <c r="F56" s="94">
        <v>41883</v>
      </c>
      <c r="G56" s="83">
        <v>5.2100000000000239</v>
      </c>
      <c r="H56" s="86" t="s">
        <v>130</v>
      </c>
      <c r="I56" s="87">
        <v>4.8000000000000001E-2</v>
      </c>
      <c r="J56" s="87">
        <v>4.8500000000000217E-2</v>
      </c>
      <c r="K56" s="83">
        <v>32720137.538810004</v>
      </c>
      <c r="L56" s="85">
        <v>111.396208</v>
      </c>
      <c r="M56" s="83">
        <v>36448.99257647201</v>
      </c>
      <c r="N56" s="73"/>
      <c r="O56" s="84">
        <f t="shared" si="0"/>
        <v>6.906929093060417E-3</v>
      </c>
      <c r="P56" s="84">
        <f>M56/'סכום נכסי הקרן'!$C$42</f>
        <v>1.8566358536188951E-3</v>
      </c>
    </row>
    <row r="57" spans="2:16">
      <c r="B57" s="76" t="s">
        <v>1770</v>
      </c>
      <c r="C57" s="73" t="s">
        <v>1771</v>
      </c>
      <c r="D57" s="73" t="s">
        <v>234</v>
      </c>
      <c r="E57" s="73"/>
      <c r="F57" s="94">
        <v>41913</v>
      </c>
      <c r="G57" s="83">
        <v>5.1699999999999617</v>
      </c>
      <c r="H57" s="86" t="s">
        <v>130</v>
      </c>
      <c r="I57" s="87">
        <v>4.8000000000000001E-2</v>
      </c>
      <c r="J57" s="87">
        <v>4.8499999999999627E-2</v>
      </c>
      <c r="K57" s="83">
        <v>28456126.042200003</v>
      </c>
      <c r="L57" s="85">
        <v>113.735879</v>
      </c>
      <c r="M57" s="83">
        <v>32364.824948672005</v>
      </c>
      <c r="N57" s="73"/>
      <c r="O57" s="84">
        <f t="shared" si="0"/>
        <v>6.1329966956092871E-3</v>
      </c>
      <c r="P57" s="84">
        <f>M57/'סכום נכסי הקרן'!$C$42</f>
        <v>1.648596851332235E-3</v>
      </c>
    </row>
    <row r="58" spans="2:16">
      <c r="B58" s="76" t="s">
        <v>1772</v>
      </c>
      <c r="C58" s="73" t="s">
        <v>1773</v>
      </c>
      <c r="D58" s="73" t="s">
        <v>234</v>
      </c>
      <c r="E58" s="73"/>
      <c r="F58" s="94">
        <v>41945</v>
      </c>
      <c r="G58" s="83">
        <v>5.2500000000001021</v>
      </c>
      <c r="H58" s="86" t="s">
        <v>130</v>
      </c>
      <c r="I58" s="87">
        <v>4.8000000000000001E-2</v>
      </c>
      <c r="J58" s="87">
        <v>4.8500000000000786E-2</v>
      </c>
      <c r="K58" s="83">
        <v>15293869.135890001</v>
      </c>
      <c r="L58" s="85">
        <v>113.602268</v>
      </c>
      <c r="M58" s="83">
        <v>17374.182144848997</v>
      </c>
      <c r="N58" s="73"/>
      <c r="O58" s="84">
        <f t="shared" si="0"/>
        <v>3.2923336323388637E-3</v>
      </c>
      <c r="P58" s="84">
        <f>M58/'סכום נכסי הקרן'!$C$42</f>
        <v>8.8500469333284849E-4</v>
      </c>
    </row>
    <row r="59" spans="2:16">
      <c r="B59" s="76" t="s">
        <v>1774</v>
      </c>
      <c r="C59" s="73" t="s">
        <v>1775</v>
      </c>
      <c r="D59" s="73" t="s">
        <v>234</v>
      </c>
      <c r="E59" s="73"/>
      <c r="F59" s="94">
        <v>41974</v>
      </c>
      <c r="G59" s="83">
        <v>5.3299999999999876</v>
      </c>
      <c r="H59" s="86" t="s">
        <v>130</v>
      </c>
      <c r="I59" s="87">
        <v>4.8000000000000001E-2</v>
      </c>
      <c r="J59" s="87">
        <v>4.849999999999987E-2</v>
      </c>
      <c r="K59" s="83">
        <v>51803434.588960007</v>
      </c>
      <c r="L59" s="85">
        <v>112.837969</v>
      </c>
      <c r="M59" s="83">
        <v>58453.943341575003</v>
      </c>
      <c r="N59" s="73"/>
      <c r="O59" s="84">
        <f t="shared" si="0"/>
        <v>1.1076773686487122E-2</v>
      </c>
      <c r="P59" s="84">
        <f>M59/'סכום נכסי הקרן'!$C$42</f>
        <v>2.9775222666491678E-3</v>
      </c>
    </row>
    <row r="60" spans="2:16">
      <c r="B60" s="76" t="s">
        <v>1776</v>
      </c>
      <c r="C60" s="73" t="s">
        <v>1777</v>
      </c>
      <c r="D60" s="73" t="s">
        <v>234</v>
      </c>
      <c r="E60" s="73"/>
      <c r="F60" s="94">
        <v>42005</v>
      </c>
      <c r="G60" s="83">
        <v>5.4200000000000923</v>
      </c>
      <c r="H60" s="86" t="s">
        <v>130</v>
      </c>
      <c r="I60" s="87">
        <v>4.8000000000000001E-2</v>
      </c>
      <c r="J60" s="87">
        <v>4.8500000000000092E-2</v>
      </c>
      <c r="K60" s="83">
        <v>4436215.2906700009</v>
      </c>
      <c r="L60" s="85">
        <v>112.611615</v>
      </c>
      <c r="M60" s="83">
        <v>4995.6936922870009</v>
      </c>
      <c r="N60" s="73"/>
      <c r="O60" s="84">
        <f t="shared" si="0"/>
        <v>9.4666271038581649E-4</v>
      </c>
      <c r="P60" s="84">
        <f>M60/'סכום נכסי הקרן'!$C$42</f>
        <v>2.544702436792445E-4</v>
      </c>
    </row>
    <row r="61" spans="2:16">
      <c r="B61" s="76" t="s">
        <v>1778</v>
      </c>
      <c r="C61" s="73" t="s">
        <v>1779</v>
      </c>
      <c r="D61" s="73" t="s">
        <v>234</v>
      </c>
      <c r="E61" s="73"/>
      <c r="F61" s="94">
        <v>42036</v>
      </c>
      <c r="G61" s="83">
        <v>5.5000000000000293</v>
      </c>
      <c r="H61" s="86" t="s">
        <v>130</v>
      </c>
      <c r="I61" s="87">
        <v>4.8000000000000001E-2</v>
      </c>
      <c r="J61" s="87">
        <v>4.8600000000000101E-2</v>
      </c>
      <c r="K61" s="83">
        <v>30566488.260630008</v>
      </c>
      <c r="L61" s="85">
        <v>112.10796999999999</v>
      </c>
      <c r="M61" s="83">
        <v>34267.469433574006</v>
      </c>
      <c r="N61" s="73"/>
      <c r="O61" s="84">
        <f t="shared" si="0"/>
        <v>6.4935397344586913E-3</v>
      </c>
      <c r="P61" s="84">
        <f>M61/'סכום נכסי הקרן'!$C$42</f>
        <v>1.7455136031450014E-3</v>
      </c>
    </row>
    <row r="62" spans="2:16">
      <c r="B62" s="76" t="s">
        <v>1780</v>
      </c>
      <c r="C62" s="73" t="s">
        <v>1781</v>
      </c>
      <c r="D62" s="73" t="s">
        <v>234</v>
      </c>
      <c r="E62" s="73"/>
      <c r="F62" s="94">
        <v>42064</v>
      </c>
      <c r="G62" s="83">
        <v>5.5800000000000214</v>
      </c>
      <c r="H62" s="86" t="s">
        <v>130</v>
      </c>
      <c r="I62" s="87">
        <v>4.8000000000000001E-2</v>
      </c>
      <c r="J62" s="87">
        <v>4.8600000000000233E-2</v>
      </c>
      <c r="K62" s="83">
        <v>75780530.503210008</v>
      </c>
      <c r="L62" s="85">
        <v>112.708994</v>
      </c>
      <c r="M62" s="83">
        <v>85411.473783564012</v>
      </c>
      <c r="N62" s="73"/>
      <c r="O62" s="84">
        <f t="shared" si="0"/>
        <v>1.6185111067724502E-2</v>
      </c>
      <c r="P62" s="84">
        <f>M62/'סכום נכסי הקרן'!$C$42</f>
        <v>4.3506827851082517E-3</v>
      </c>
    </row>
    <row r="63" spans="2:16">
      <c r="B63" s="76" t="s">
        <v>1782</v>
      </c>
      <c r="C63" s="73" t="s">
        <v>1783</v>
      </c>
      <c r="D63" s="73" t="s">
        <v>234</v>
      </c>
      <c r="E63" s="73"/>
      <c r="F63" s="94">
        <v>42095</v>
      </c>
      <c r="G63" s="83">
        <v>5.5400000000000214</v>
      </c>
      <c r="H63" s="86" t="s">
        <v>130</v>
      </c>
      <c r="I63" s="87">
        <v>4.8000000000000001E-2</v>
      </c>
      <c r="J63" s="87">
        <v>4.8500000000000175E-2</v>
      </c>
      <c r="K63" s="83">
        <v>45288495.985350005</v>
      </c>
      <c r="L63" s="85">
        <v>115.80719999999999</v>
      </c>
      <c r="M63" s="83">
        <v>52447.338995246006</v>
      </c>
      <c r="N63" s="73"/>
      <c r="O63" s="84">
        <f t="shared" si="0"/>
        <v>9.9385477060812029E-3</v>
      </c>
      <c r="P63" s="84">
        <f>M63/'סכום נכסי הקרן'!$C$42</f>
        <v>2.6715583373444051E-3</v>
      </c>
    </row>
    <row r="64" spans="2:16">
      <c r="B64" s="76" t="s">
        <v>1784</v>
      </c>
      <c r="C64" s="73" t="s">
        <v>1785</v>
      </c>
      <c r="D64" s="73" t="s">
        <v>234</v>
      </c>
      <c r="E64" s="73"/>
      <c r="F64" s="94">
        <v>42125</v>
      </c>
      <c r="G64" s="83">
        <v>5.6200000000000161</v>
      </c>
      <c r="H64" s="86" t="s">
        <v>130</v>
      </c>
      <c r="I64" s="87">
        <v>4.8000000000000001E-2</v>
      </c>
      <c r="J64" s="87">
        <v>4.8500000000000203E-2</v>
      </c>
      <c r="K64" s="83">
        <v>43059605.926950008</v>
      </c>
      <c r="L64" s="85">
        <v>115.000742</v>
      </c>
      <c r="M64" s="83">
        <v>49518.86633116001</v>
      </c>
      <c r="N64" s="73"/>
      <c r="O64" s="84">
        <f t="shared" si="0"/>
        <v>9.3836145896344092E-3</v>
      </c>
      <c r="P64" s="84">
        <f>M64/'סכום נכסי הקרן'!$C$42</f>
        <v>2.522388032209701E-3</v>
      </c>
    </row>
    <row r="65" spans="2:16">
      <c r="B65" s="76" t="s">
        <v>1786</v>
      </c>
      <c r="C65" s="73" t="s">
        <v>1787</v>
      </c>
      <c r="D65" s="73" t="s">
        <v>234</v>
      </c>
      <c r="E65" s="73"/>
      <c r="F65" s="94">
        <v>42156</v>
      </c>
      <c r="G65" s="83">
        <v>5.6999999999998803</v>
      </c>
      <c r="H65" s="86" t="s">
        <v>130</v>
      </c>
      <c r="I65" s="87">
        <v>4.8000000000000001E-2</v>
      </c>
      <c r="J65" s="87">
        <v>4.8499999999999134E-2</v>
      </c>
      <c r="K65" s="83">
        <v>16201952.945700001</v>
      </c>
      <c r="L65" s="85">
        <v>113.852953</v>
      </c>
      <c r="M65" s="83">
        <v>18446.401791616005</v>
      </c>
      <c r="N65" s="73"/>
      <c r="O65" s="84">
        <f t="shared" si="0"/>
        <v>3.4955146957624506E-3</v>
      </c>
      <c r="P65" s="84">
        <f>M65/'סכום נכסי הקרן'!$C$42</f>
        <v>9.3962133150098353E-4</v>
      </c>
    </row>
    <row r="66" spans="2:16">
      <c r="B66" s="76" t="s">
        <v>1788</v>
      </c>
      <c r="C66" s="73" t="s">
        <v>1789</v>
      </c>
      <c r="D66" s="73" t="s">
        <v>234</v>
      </c>
      <c r="E66" s="73"/>
      <c r="F66" s="94">
        <v>42218</v>
      </c>
      <c r="G66" s="83">
        <v>5.8700000000000623</v>
      </c>
      <c r="H66" s="86" t="s">
        <v>130</v>
      </c>
      <c r="I66" s="87">
        <v>4.8000000000000001E-2</v>
      </c>
      <c r="J66" s="87">
        <v>4.8500000000000154E-2</v>
      </c>
      <c r="K66" s="83">
        <v>17861500.112770002</v>
      </c>
      <c r="L66" s="85">
        <v>112.378744</v>
      </c>
      <c r="M66" s="83">
        <v>20072.529573002004</v>
      </c>
      <c r="N66" s="73"/>
      <c r="O66" s="84">
        <f t="shared" si="0"/>
        <v>3.8036589951892272E-3</v>
      </c>
      <c r="P66" s="84">
        <f>M66/'סכום נכסי הקרן'!$C$42</f>
        <v>1.0224528977000411E-3</v>
      </c>
    </row>
    <row r="67" spans="2:16">
      <c r="B67" s="76" t="s">
        <v>1790</v>
      </c>
      <c r="C67" s="73" t="s">
        <v>1791</v>
      </c>
      <c r="D67" s="73" t="s">
        <v>234</v>
      </c>
      <c r="E67" s="73"/>
      <c r="F67" s="94">
        <v>42309</v>
      </c>
      <c r="G67" s="83">
        <v>5.9800000000000431</v>
      </c>
      <c r="H67" s="86" t="s">
        <v>130</v>
      </c>
      <c r="I67" s="87">
        <v>4.8000000000000001E-2</v>
      </c>
      <c r="J67" s="87">
        <v>4.8500000000000362E-2</v>
      </c>
      <c r="K67" s="83">
        <v>38499038.71918001</v>
      </c>
      <c r="L67" s="85">
        <v>114.19153</v>
      </c>
      <c r="M67" s="83">
        <v>43962.641187444009</v>
      </c>
      <c r="N67" s="73"/>
      <c r="O67" s="84">
        <f t="shared" si="0"/>
        <v>8.3307335528757138E-3</v>
      </c>
      <c r="P67" s="84">
        <f>M67/'סכום נכסי הקרן'!$C$42</f>
        <v>2.2393654825203337E-3</v>
      </c>
    </row>
    <row r="68" spans="2:16">
      <c r="B68" s="76" t="s">
        <v>1792</v>
      </c>
      <c r="C68" s="73" t="s">
        <v>1793</v>
      </c>
      <c r="D68" s="73" t="s">
        <v>234</v>
      </c>
      <c r="E68" s="73"/>
      <c r="F68" s="94">
        <v>42339</v>
      </c>
      <c r="G68" s="83">
        <v>6.0599999999999863</v>
      </c>
      <c r="H68" s="86" t="s">
        <v>130</v>
      </c>
      <c r="I68" s="87">
        <v>4.8000000000000001E-2</v>
      </c>
      <c r="J68" s="87">
        <v>4.84999999999998E-2</v>
      </c>
      <c r="K68" s="83">
        <v>30744043.909350004</v>
      </c>
      <c r="L68" s="85">
        <v>113.626412</v>
      </c>
      <c r="M68" s="83">
        <v>34933.353947875003</v>
      </c>
      <c r="N68" s="73"/>
      <c r="O68" s="84">
        <f t="shared" si="0"/>
        <v>6.6197220182294854E-3</v>
      </c>
      <c r="P68" s="84">
        <f>M68/'סכום נכסי הקרן'!$C$42</f>
        <v>1.7794323750020562E-3</v>
      </c>
    </row>
    <row r="69" spans="2:16">
      <c r="B69" s="76" t="s">
        <v>1794</v>
      </c>
      <c r="C69" s="73" t="s">
        <v>1795</v>
      </c>
      <c r="D69" s="73" t="s">
        <v>234</v>
      </c>
      <c r="E69" s="73"/>
      <c r="F69" s="94">
        <v>42370</v>
      </c>
      <c r="G69" s="83">
        <v>6.1400000000001649</v>
      </c>
      <c r="H69" s="86" t="s">
        <v>130</v>
      </c>
      <c r="I69" s="87">
        <v>4.8000000000000001E-2</v>
      </c>
      <c r="J69" s="87">
        <v>4.8500000000000897E-2</v>
      </c>
      <c r="K69" s="83">
        <v>16388166.006370002</v>
      </c>
      <c r="L69" s="85">
        <v>113.634435</v>
      </c>
      <c r="M69" s="83">
        <v>18622.599822771001</v>
      </c>
      <c r="N69" s="73"/>
      <c r="O69" s="84">
        <f t="shared" si="0"/>
        <v>3.5289034733801336E-3</v>
      </c>
      <c r="P69" s="84">
        <f>M69/'סכום נכסי הקרן'!$C$42</f>
        <v>9.4859649264688011E-4</v>
      </c>
    </row>
    <row r="70" spans="2:16">
      <c r="B70" s="76" t="s">
        <v>1796</v>
      </c>
      <c r="C70" s="73" t="s">
        <v>1797</v>
      </c>
      <c r="D70" s="73" t="s">
        <v>234</v>
      </c>
      <c r="E70" s="73"/>
      <c r="F70" s="94">
        <v>42461</v>
      </c>
      <c r="G70" s="83">
        <v>6.2400000000000251</v>
      </c>
      <c r="H70" s="86" t="s">
        <v>130</v>
      </c>
      <c r="I70" s="87">
        <v>4.8000000000000001E-2</v>
      </c>
      <c r="J70" s="87">
        <v>4.8500000000000154E-2</v>
      </c>
      <c r="K70" s="83">
        <v>44646745.648620002</v>
      </c>
      <c r="L70" s="85">
        <v>116.038843</v>
      </c>
      <c r="M70" s="83">
        <v>51807.56728483201</v>
      </c>
      <c r="N70" s="73"/>
      <c r="O70" s="84">
        <f t="shared" si="0"/>
        <v>9.8173136876016955E-3</v>
      </c>
      <c r="P70" s="84">
        <f>M70/'סכום נכסי הקרן'!$C$42</f>
        <v>2.6389696973924616E-3</v>
      </c>
    </row>
    <row r="71" spans="2:16">
      <c r="B71" s="76" t="s">
        <v>1798</v>
      </c>
      <c r="C71" s="73" t="s">
        <v>1799</v>
      </c>
      <c r="D71" s="73" t="s">
        <v>234</v>
      </c>
      <c r="E71" s="73"/>
      <c r="F71" s="94">
        <v>42491</v>
      </c>
      <c r="G71" s="83">
        <v>6.3299999999999885</v>
      </c>
      <c r="H71" s="86" t="s">
        <v>130</v>
      </c>
      <c r="I71" s="87">
        <v>4.8000000000000001E-2</v>
      </c>
      <c r="J71" s="87">
        <v>4.8499999999999946E-2</v>
      </c>
      <c r="K71" s="83">
        <v>48002988.150400013</v>
      </c>
      <c r="L71" s="85">
        <v>115.82038900000001</v>
      </c>
      <c r="M71" s="83">
        <v>55597.247548483996</v>
      </c>
      <c r="N71" s="73"/>
      <c r="O71" s="84">
        <f t="shared" si="0"/>
        <v>1.053544198186108E-2</v>
      </c>
      <c r="P71" s="84">
        <f>M71/'סכום נכסי הקרן'!$C$42</f>
        <v>2.8320081259988529E-3</v>
      </c>
    </row>
    <row r="72" spans="2:16">
      <c r="B72" s="76" t="s">
        <v>1800</v>
      </c>
      <c r="C72" s="73" t="s">
        <v>1801</v>
      </c>
      <c r="D72" s="73" t="s">
        <v>234</v>
      </c>
      <c r="E72" s="73"/>
      <c r="F72" s="94">
        <v>42522</v>
      </c>
      <c r="G72" s="83">
        <v>6.4099999999999131</v>
      </c>
      <c r="H72" s="86" t="s">
        <v>130</v>
      </c>
      <c r="I72" s="87">
        <v>4.8000000000000001E-2</v>
      </c>
      <c r="J72" s="87">
        <v>4.8499999999999384E-2</v>
      </c>
      <c r="K72" s="83">
        <v>27335384.713400003</v>
      </c>
      <c r="L72" s="85">
        <v>114.894851</v>
      </c>
      <c r="M72" s="83">
        <v>31406.949510514001</v>
      </c>
      <c r="N72" s="73"/>
      <c r="O72" s="84">
        <f t="shared" si="0"/>
        <v>5.9514833734657241E-3</v>
      </c>
      <c r="P72" s="84">
        <f>M72/'סכום נכסי הקרן'!$C$42</f>
        <v>1.5998046692697588E-3</v>
      </c>
    </row>
    <row r="73" spans="2:16">
      <c r="B73" s="76" t="s">
        <v>1802</v>
      </c>
      <c r="C73" s="73" t="s">
        <v>1803</v>
      </c>
      <c r="D73" s="73" t="s">
        <v>234</v>
      </c>
      <c r="E73" s="73"/>
      <c r="F73" s="94">
        <v>42552</v>
      </c>
      <c r="G73" s="83">
        <v>6.4899999999999585</v>
      </c>
      <c r="H73" s="86" t="s">
        <v>130</v>
      </c>
      <c r="I73" s="87">
        <v>4.8000000000000001E-2</v>
      </c>
      <c r="J73" s="87">
        <v>4.8499999999999634E-2</v>
      </c>
      <c r="K73" s="83">
        <v>8414059.9704600014</v>
      </c>
      <c r="L73" s="85">
        <v>114.09575</v>
      </c>
      <c r="M73" s="83">
        <v>9600.0848673110031</v>
      </c>
      <c r="N73" s="73"/>
      <c r="O73" s="84">
        <f t="shared" si="0"/>
        <v>1.8191752577732684E-3</v>
      </c>
      <c r="P73" s="84">
        <f>M73/'סכום נכסי הקרן'!$C$42</f>
        <v>4.8900835119210359E-4</v>
      </c>
    </row>
    <row r="74" spans="2:16">
      <c r="B74" s="76" t="s">
        <v>1804</v>
      </c>
      <c r="C74" s="73" t="s">
        <v>1805</v>
      </c>
      <c r="D74" s="73" t="s">
        <v>234</v>
      </c>
      <c r="E74" s="73"/>
      <c r="F74" s="94">
        <v>42583</v>
      </c>
      <c r="G74" s="83">
        <v>6.5800000000000036</v>
      </c>
      <c r="H74" s="86" t="s">
        <v>130</v>
      </c>
      <c r="I74" s="87">
        <v>4.8000000000000001E-2</v>
      </c>
      <c r="J74" s="87">
        <v>4.8499999999999981E-2</v>
      </c>
      <c r="K74" s="83">
        <v>72033445.203759998</v>
      </c>
      <c r="L74" s="85">
        <v>113.30896799999999</v>
      </c>
      <c r="M74" s="83">
        <v>81620.353553046021</v>
      </c>
      <c r="N74" s="73"/>
      <c r="O74" s="84">
        <f t="shared" si="0"/>
        <v>1.5466709905867503E-2</v>
      </c>
      <c r="P74" s="84">
        <f>M74/'סכום נכסי הקרן'!$C$42</f>
        <v>4.1575710075854033E-3</v>
      </c>
    </row>
    <row r="75" spans="2:16">
      <c r="B75" s="76" t="s">
        <v>1806</v>
      </c>
      <c r="C75" s="73" t="s">
        <v>1807</v>
      </c>
      <c r="D75" s="73" t="s">
        <v>234</v>
      </c>
      <c r="E75" s="73"/>
      <c r="F75" s="94">
        <v>42614</v>
      </c>
      <c r="G75" s="83">
        <v>6.6599999999998829</v>
      </c>
      <c r="H75" s="86" t="s">
        <v>130</v>
      </c>
      <c r="I75" s="87">
        <v>4.8000000000000001E-2</v>
      </c>
      <c r="J75" s="87">
        <v>4.8499999999999266E-2</v>
      </c>
      <c r="K75" s="83">
        <v>22066641.208120003</v>
      </c>
      <c r="L75" s="85">
        <v>112.39967900000001</v>
      </c>
      <c r="M75" s="83">
        <v>24802.833993168009</v>
      </c>
      <c r="N75" s="73"/>
      <c r="O75" s="84">
        <f t="shared" si="0"/>
        <v>4.7000315670821117E-3</v>
      </c>
      <c r="P75" s="84">
        <f>M75/'סכום נכסי הקרן'!$C$42</f>
        <v>1.2634047639714084E-3</v>
      </c>
    </row>
    <row r="76" spans="2:16">
      <c r="B76" s="76" t="s">
        <v>1808</v>
      </c>
      <c r="C76" s="73" t="s">
        <v>1809</v>
      </c>
      <c r="D76" s="73" t="s">
        <v>234</v>
      </c>
      <c r="E76" s="73"/>
      <c r="F76" s="94">
        <v>42644</v>
      </c>
      <c r="G76" s="83">
        <v>6.5899999999999785</v>
      </c>
      <c r="H76" s="86" t="s">
        <v>130</v>
      </c>
      <c r="I76" s="87">
        <v>4.8000000000000001E-2</v>
      </c>
      <c r="J76" s="87">
        <v>4.8499999999999925E-2</v>
      </c>
      <c r="K76" s="83">
        <v>16973407.054190002</v>
      </c>
      <c r="L76" s="85">
        <v>114.988511</v>
      </c>
      <c r="M76" s="83">
        <v>19517.468034999001</v>
      </c>
      <c r="N76" s="73"/>
      <c r="O76" s="84">
        <f t="shared" si="0"/>
        <v>3.698477194149642E-3</v>
      </c>
      <c r="P76" s="84">
        <f>M76/'סכום נכסי הקרן'!$C$42</f>
        <v>9.9417921770026947E-4</v>
      </c>
    </row>
    <row r="77" spans="2:16">
      <c r="B77" s="76" t="s">
        <v>1810</v>
      </c>
      <c r="C77" s="73" t="s">
        <v>1811</v>
      </c>
      <c r="D77" s="73" t="s">
        <v>234</v>
      </c>
      <c r="E77" s="73"/>
      <c r="F77" s="94">
        <v>42675</v>
      </c>
      <c r="G77" s="83">
        <v>6.6700000000000355</v>
      </c>
      <c r="H77" s="86" t="s">
        <v>130</v>
      </c>
      <c r="I77" s="87">
        <v>4.8000000000000001E-2</v>
      </c>
      <c r="J77" s="87">
        <v>4.8499999999999995E-2</v>
      </c>
      <c r="K77" s="83">
        <v>24756735.212220002</v>
      </c>
      <c r="L77" s="85">
        <v>114.640314</v>
      </c>
      <c r="M77" s="83">
        <v>28381.198860200002</v>
      </c>
      <c r="N77" s="73"/>
      <c r="O77" s="84">
        <f t="shared" si="0"/>
        <v>5.3781164923056004E-3</v>
      </c>
      <c r="P77" s="84">
        <f>M77/'סכום נכסי הקרן'!$C$42</f>
        <v>1.4456792258930352E-3</v>
      </c>
    </row>
    <row r="78" spans="2:16">
      <c r="B78" s="76" t="s">
        <v>1812</v>
      </c>
      <c r="C78" s="73" t="s">
        <v>1813</v>
      </c>
      <c r="D78" s="73" t="s">
        <v>234</v>
      </c>
      <c r="E78" s="73"/>
      <c r="F78" s="94">
        <v>42705</v>
      </c>
      <c r="G78" s="83">
        <v>6.7499999999999849</v>
      </c>
      <c r="H78" s="86" t="s">
        <v>130</v>
      </c>
      <c r="I78" s="87">
        <v>4.8000000000000001E-2</v>
      </c>
      <c r="J78" s="87">
        <v>4.8599999999999935E-2</v>
      </c>
      <c r="K78" s="83">
        <v>27659486.735310003</v>
      </c>
      <c r="L78" s="85">
        <v>113.94152699999999</v>
      </c>
      <c r="M78" s="83">
        <v>31515.641593934004</v>
      </c>
      <c r="N78" s="73"/>
      <c r="O78" s="84">
        <f t="shared" ref="O78:O141" si="2">IFERROR(M78/$M$11,0)</f>
        <v>5.9720800610582247E-3</v>
      </c>
      <c r="P78" s="84">
        <f>M78/'סכום נכסי הקרן'!$C$42</f>
        <v>1.6053412178769315E-3</v>
      </c>
    </row>
    <row r="79" spans="2:16">
      <c r="B79" s="76" t="s">
        <v>1814</v>
      </c>
      <c r="C79" s="73" t="s">
        <v>1815</v>
      </c>
      <c r="D79" s="73" t="s">
        <v>234</v>
      </c>
      <c r="E79" s="73"/>
      <c r="F79" s="94">
        <v>42736</v>
      </c>
      <c r="G79" s="83">
        <v>6.8400000000000105</v>
      </c>
      <c r="H79" s="86" t="s">
        <v>130</v>
      </c>
      <c r="I79" s="87">
        <v>4.8000000000000001E-2</v>
      </c>
      <c r="J79" s="87">
        <v>4.8500000000000182E-2</v>
      </c>
      <c r="K79" s="83">
        <v>56024946.063270003</v>
      </c>
      <c r="L79" s="85">
        <v>113.977953</v>
      </c>
      <c r="M79" s="83">
        <v>63856.086675554005</v>
      </c>
      <c r="N79" s="73"/>
      <c r="O79" s="84">
        <f t="shared" si="2"/>
        <v>1.2100456875537104E-2</v>
      </c>
      <c r="P79" s="84">
        <f>M79/'סכום נכסי הקרן'!$C$42</f>
        <v>3.2526962095012404E-3</v>
      </c>
    </row>
    <row r="80" spans="2:16">
      <c r="B80" s="76" t="s">
        <v>1816</v>
      </c>
      <c r="C80" s="73" t="s">
        <v>1817</v>
      </c>
      <c r="D80" s="73" t="s">
        <v>234</v>
      </c>
      <c r="E80" s="73"/>
      <c r="F80" s="94">
        <v>42767</v>
      </c>
      <c r="G80" s="83">
        <v>6.9200000000001003</v>
      </c>
      <c r="H80" s="86" t="s">
        <v>130</v>
      </c>
      <c r="I80" s="87">
        <v>4.8000000000000001E-2</v>
      </c>
      <c r="J80" s="87">
        <v>4.8500000000000598E-2</v>
      </c>
      <c r="K80" s="83">
        <v>30625043.846910004</v>
      </c>
      <c r="L80" s="85">
        <v>113.519475</v>
      </c>
      <c r="M80" s="83">
        <v>34765.388841594009</v>
      </c>
      <c r="N80" s="73"/>
      <c r="O80" s="84">
        <f t="shared" si="2"/>
        <v>6.5878933448647228E-3</v>
      </c>
      <c r="P80" s="84">
        <f>M80/'סכום נכסי הקרן'!$C$42</f>
        <v>1.7708765819215225E-3</v>
      </c>
    </row>
    <row r="81" spans="2:16">
      <c r="B81" s="76" t="s">
        <v>1818</v>
      </c>
      <c r="C81" s="73" t="s">
        <v>1819</v>
      </c>
      <c r="D81" s="73" t="s">
        <v>234</v>
      </c>
      <c r="E81" s="73"/>
      <c r="F81" s="94">
        <v>42795</v>
      </c>
      <c r="G81" s="83">
        <v>7.0000000000000711</v>
      </c>
      <c r="H81" s="86" t="s">
        <v>130</v>
      </c>
      <c r="I81" s="87">
        <v>4.8000000000000001E-2</v>
      </c>
      <c r="J81" s="87">
        <v>4.850000000000057E-2</v>
      </c>
      <c r="K81" s="83">
        <v>37943232.87199001</v>
      </c>
      <c r="L81" s="85">
        <v>113.307041</v>
      </c>
      <c r="M81" s="83">
        <v>42992.354289903</v>
      </c>
      <c r="N81" s="73"/>
      <c r="O81" s="84">
        <f t="shared" si="2"/>
        <v>8.1468683119590869E-3</v>
      </c>
      <c r="P81" s="84">
        <f>M81/'סכום נכסי הקרן'!$C$42</f>
        <v>2.1899410865375999E-3</v>
      </c>
    </row>
    <row r="82" spans="2:16">
      <c r="B82" s="76" t="s">
        <v>1820</v>
      </c>
      <c r="C82" s="73" t="s">
        <v>1821</v>
      </c>
      <c r="D82" s="73" t="s">
        <v>234</v>
      </c>
      <c r="E82" s="73"/>
      <c r="F82" s="94">
        <v>42826</v>
      </c>
      <c r="G82" s="83">
        <v>6.9200000000000017</v>
      </c>
      <c r="H82" s="86" t="s">
        <v>130</v>
      </c>
      <c r="I82" s="87">
        <v>4.8000000000000001E-2</v>
      </c>
      <c r="J82" s="87">
        <v>4.8500000000000237E-2</v>
      </c>
      <c r="K82" s="83">
        <v>26777689.976330005</v>
      </c>
      <c r="L82" s="85">
        <v>115.56882</v>
      </c>
      <c r="M82" s="83">
        <v>30946.660387238004</v>
      </c>
      <c r="N82" s="73"/>
      <c r="O82" s="84">
        <f t="shared" si="2"/>
        <v>5.8642605419950283E-3</v>
      </c>
      <c r="P82" s="84">
        <f>M82/'סכום נכסי הקרן'!$C$42</f>
        <v>1.5763584989123189E-3</v>
      </c>
    </row>
    <row r="83" spans="2:16">
      <c r="B83" s="76" t="s">
        <v>1822</v>
      </c>
      <c r="C83" s="73" t="s">
        <v>1823</v>
      </c>
      <c r="D83" s="73" t="s">
        <v>234</v>
      </c>
      <c r="E83" s="73"/>
      <c r="F83" s="94">
        <v>42856</v>
      </c>
      <c r="G83" s="83">
        <v>6.9999999999999458</v>
      </c>
      <c r="H83" s="86" t="s">
        <v>130</v>
      </c>
      <c r="I83" s="87">
        <v>4.8000000000000001E-2</v>
      </c>
      <c r="J83" s="87">
        <v>4.8499999999999661E-2</v>
      </c>
      <c r="K83" s="83">
        <v>48393673.540580004</v>
      </c>
      <c r="L83" s="85">
        <v>114.76474</v>
      </c>
      <c r="M83" s="83">
        <v>55538.873511281003</v>
      </c>
      <c r="N83" s="73"/>
      <c r="O83" s="84">
        <f t="shared" si="2"/>
        <v>1.0524380350048051E-2</v>
      </c>
      <c r="P83" s="84">
        <f>M83/'סכום נכסי הקרן'!$C$42</f>
        <v>2.8290346739846669E-3</v>
      </c>
    </row>
    <row r="84" spans="2:16">
      <c r="B84" s="76" t="s">
        <v>1824</v>
      </c>
      <c r="C84" s="73" t="s">
        <v>1825</v>
      </c>
      <c r="D84" s="73" t="s">
        <v>234</v>
      </c>
      <c r="E84" s="73"/>
      <c r="F84" s="94">
        <v>42887</v>
      </c>
      <c r="G84" s="83">
        <v>7.0900000000000567</v>
      </c>
      <c r="H84" s="86" t="s">
        <v>130</v>
      </c>
      <c r="I84" s="87">
        <v>4.8000000000000001E-2</v>
      </c>
      <c r="J84" s="87">
        <v>4.8500000000000314E-2</v>
      </c>
      <c r="K84" s="83">
        <v>42497346.37267001</v>
      </c>
      <c r="L84" s="85">
        <v>114.095292</v>
      </c>
      <c r="M84" s="83">
        <v>48487.471516370002</v>
      </c>
      <c r="N84" s="73"/>
      <c r="O84" s="84">
        <f t="shared" si="2"/>
        <v>9.1881696582619236E-3</v>
      </c>
      <c r="P84" s="84">
        <f>M84/'סכום נכסי הקרן'!$C$42</f>
        <v>2.4698509260507821E-3</v>
      </c>
    </row>
    <row r="85" spans="2:16">
      <c r="B85" s="76" t="s">
        <v>1826</v>
      </c>
      <c r="C85" s="73" t="s">
        <v>1827</v>
      </c>
      <c r="D85" s="73" t="s">
        <v>234</v>
      </c>
      <c r="E85" s="73"/>
      <c r="F85" s="94">
        <v>42918</v>
      </c>
      <c r="G85" s="83">
        <v>7.1699999999998472</v>
      </c>
      <c r="H85" s="86" t="s">
        <v>130</v>
      </c>
      <c r="I85" s="87">
        <v>4.8000000000000001E-2</v>
      </c>
      <c r="J85" s="87">
        <v>4.8499999999999092E-2</v>
      </c>
      <c r="K85" s="83">
        <v>18450046.717879999</v>
      </c>
      <c r="L85" s="85">
        <v>113.15503200000001</v>
      </c>
      <c r="M85" s="83">
        <v>20877.156256954004</v>
      </c>
      <c r="N85" s="73"/>
      <c r="O85" s="84">
        <f t="shared" si="2"/>
        <v>3.9561323301046123E-3</v>
      </c>
      <c r="P85" s="84">
        <f>M85/'סכום נכסי הקרן'!$C$42</f>
        <v>1.0634389070408885E-3</v>
      </c>
    </row>
    <row r="86" spans="2:16">
      <c r="B86" s="76" t="s">
        <v>1828</v>
      </c>
      <c r="C86" s="73" t="s">
        <v>1829</v>
      </c>
      <c r="D86" s="73" t="s">
        <v>234</v>
      </c>
      <c r="E86" s="73"/>
      <c r="F86" s="94">
        <v>42949</v>
      </c>
      <c r="G86" s="83">
        <v>7.2599999999999545</v>
      </c>
      <c r="H86" s="86" t="s">
        <v>130</v>
      </c>
      <c r="I86" s="87">
        <v>4.8000000000000001E-2</v>
      </c>
      <c r="J86" s="87">
        <v>4.8499999999999606E-2</v>
      </c>
      <c r="K86" s="83">
        <v>45178468.149840005</v>
      </c>
      <c r="L86" s="85">
        <v>113.521998</v>
      </c>
      <c r="M86" s="83">
        <v>51287.499589913001</v>
      </c>
      <c r="N86" s="73"/>
      <c r="O86" s="84">
        <f t="shared" si="2"/>
        <v>9.7187630710144027E-3</v>
      </c>
      <c r="P86" s="84">
        <f>M86/'סכום נכסי הקרן'!$C$42</f>
        <v>2.6124785309584449E-3</v>
      </c>
    </row>
    <row r="87" spans="2:16">
      <c r="B87" s="76" t="s">
        <v>1830</v>
      </c>
      <c r="C87" s="73" t="s">
        <v>1831</v>
      </c>
      <c r="D87" s="73" t="s">
        <v>234</v>
      </c>
      <c r="E87" s="73"/>
      <c r="F87" s="94">
        <v>42979</v>
      </c>
      <c r="G87" s="83">
        <v>7.3400000000000842</v>
      </c>
      <c r="H87" s="86" t="s">
        <v>130</v>
      </c>
      <c r="I87" s="87">
        <v>4.8000000000000001E-2</v>
      </c>
      <c r="J87" s="87">
        <v>4.8500000000000813E-2</v>
      </c>
      <c r="K87" s="83">
        <v>20293603.240760002</v>
      </c>
      <c r="L87" s="85">
        <v>113.203413</v>
      </c>
      <c r="M87" s="83">
        <v>22973.051524459006</v>
      </c>
      <c r="N87" s="73"/>
      <c r="O87" s="84">
        <f t="shared" si="2"/>
        <v>4.3532955704538778E-3</v>
      </c>
      <c r="P87" s="84">
        <f>M87/'סכום נכסי הקרן'!$C$42</f>
        <v>1.1701994516818894E-3</v>
      </c>
    </row>
    <row r="88" spans="2:16">
      <c r="B88" s="76" t="s">
        <v>1832</v>
      </c>
      <c r="C88" s="73" t="s">
        <v>1833</v>
      </c>
      <c r="D88" s="73" t="s">
        <v>234</v>
      </c>
      <c r="E88" s="73"/>
      <c r="F88" s="94">
        <v>43009</v>
      </c>
      <c r="G88" s="83">
        <v>7.2499999999999387</v>
      </c>
      <c r="H88" s="86" t="s">
        <v>130</v>
      </c>
      <c r="I88" s="87">
        <v>4.8000000000000001E-2</v>
      </c>
      <c r="J88" s="87">
        <v>4.8499999999999696E-2</v>
      </c>
      <c r="K88" s="83">
        <v>38786149.980940007</v>
      </c>
      <c r="L88" s="85">
        <v>115.116557</v>
      </c>
      <c r="M88" s="83">
        <v>44649.280280691004</v>
      </c>
      <c r="N88" s="73"/>
      <c r="O88" s="84">
        <f t="shared" si="2"/>
        <v>8.460848741097449E-3</v>
      </c>
      <c r="P88" s="84">
        <f>M88/'סכום נכסי הקרן'!$C$42</f>
        <v>2.274341449451218E-3</v>
      </c>
    </row>
    <row r="89" spans="2:16">
      <c r="B89" s="76" t="s">
        <v>1834</v>
      </c>
      <c r="C89" s="73" t="s">
        <v>1835</v>
      </c>
      <c r="D89" s="73" t="s">
        <v>234</v>
      </c>
      <c r="E89" s="73"/>
      <c r="F89" s="94">
        <v>43040</v>
      </c>
      <c r="G89" s="83">
        <v>7.3300000000000605</v>
      </c>
      <c r="H89" s="86" t="s">
        <v>130</v>
      </c>
      <c r="I89" s="87">
        <v>4.8000000000000001E-2</v>
      </c>
      <c r="J89" s="87">
        <v>4.8500000000000466E-2</v>
      </c>
      <c r="K89" s="83">
        <v>41611457.018950008</v>
      </c>
      <c r="L89" s="85">
        <v>114.533733</v>
      </c>
      <c r="M89" s="83">
        <v>47659.154909155004</v>
      </c>
      <c r="N89" s="73"/>
      <c r="O89" s="84">
        <f t="shared" si="2"/>
        <v>9.0312071836301452E-3</v>
      </c>
      <c r="P89" s="84">
        <f>M89/'סכום נכסי הקרן'!$C$42</f>
        <v>2.4276582013032667E-3</v>
      </c>
    </row>
    <row r="90" spans="2:16">
      <c r="B90" s="76" t="s">
        <v>1836</v>
      </c>
      <c r="C90" s="73" t="s">
        <v>1837</v>
      </c>
      <c r="D90" s="73" t="s">
        <v>234</v>
      </c>
      <c r="E90" s="73"/>
      <c r="F90" s="94">
        <v>43070</v>
      </c>
      <c r="G90" s="83">
        <v>7.4099999999999335</v>
      </c>
      <c r="H90" s="86" t="s">
        <v>130</v>
      </c>
      <c r="I90" s="87">
        <v>4.8000000000000001E-2</v>
      </c>
      <c r="J90" s="87">
        <v>4.8499999999999661E-2</v>
      </c>
      <c r="K90" s="83">
        <v>42613040.877820008</v>
      </c>
      <c r="L90" s="85">
        <v>113.754755</v>
      </c>
      <c r="M90" s="83">
        <v>48474.360169769003</v>
      </c>
      <c r="N90" s="73"/>
      <c r="O90" s="84">
        <f t="shared" si="2"/>
        <v>9.1856851138373379E-3</v>
      </c>
      <c r="P90" s="84">
        <f>M90/'סכום נכסי הקרן'!$C$42</f>
        <v>2.46918306133168E-3</v>
      </c>
    </row>
    <row r="91" spans="2:16">
      <c r="B91" s="76" t="s">
        <v>1838</v>
      </c>
      <c r="C91" s="73" t="s">
        <v>1839</v>
      </c>
      <c r="D91" s="73" t="s">
        <v>234</v>
      </c>
      <c r="E91" s="73"/>
      <c r="F91" s="94">
        <v>43101</v>
      </c>
      <c r="G91" s="83">
        <v>7.4999999999999911</v>
      </c>
      <c r="H91" s="86" t="s">
        <v>130</v>
      </c>
      <c r="I91" s="87">
        <v>4.8000000000000001E-2</v>
      </c>
      <c r="J91" s="87">
        <v>4.849999999999996E-2</v>
      </c>
      <c r="K91" s="83">
        <v>58177336.081530005</v>
      </c>
      <c r="L91" s="85">
        <v>113.634485</v>
      </c>
      <c r="M91" s="83">
        <v>66109.516094145016</v>
      </c>
      <c r="N91" s="73"/>
      <c r="O91" s="84">
        <f t="shared" si="2"/>
        <v>1.2527472167599559E-2</v>
      </c>
      <c r="P91" s="84">
        <f>M91/'סכום נכסי הקרן'!$C$42</f>
        <v>3.3674812160656279E-3</v>
      </c>
    </row>
    <row r="92" spans="2:16">
      <c r="B92" s="76" t="s">
        <v>1840</v>
      </c>
      <c r="C92" s="73" t="s">
        <v>1841</v>
      </c>
      <c r="D92" s="73" t="s">
        <v>234</v>
      </c>
      <c r="E92" s="73"/>
      <c r="F92" s="94">
        <v>43132</v>
      </c>
      <c r="G92" s="83">
        <v>7.5900000000000336</v>
      </c>
      <c r="H92" s="86" t="s">
        <v>130</v>
      </c>
      <c r="I92" s="87">
        <v>4.8000000000000001E-2</v>
      </c>
      <c r="J92" s="87">
        <v>4.8500000000000265E-2</v>
      </c>
      <c r="K92" s="83">
        <v>55851955.231760003</v>
      </c>
      <c r="L92" s="85">
        <v>113.069627</v>
      </c>
      <c r="M92" s="83">
        <v>63151.597437571007</v>
      </c>
      <c r="N92" s="73"/>
      <c r="O92" s="84">
        <f t="shared" si="2"/>
        <v>1.1966959160796048E-2</v>
      </c>
      <c r="P92" s="84">
        <f>M92/'סכום נכסי הקרן'!$C$42</f>
        <v>3.2168109933328188E-3</v>
      </c>
    </row>
    <row r="93" spans="2:16">
      <c r="B93" s="76" t="s">
        <v>1842</v>
      </c>
      <c r="C93" s="73" t="s">
        <v>1843</v>
      </c>
      <c r="D93" s="73" t="s">
        <v>234</v>
      </c>
      <c r="E93" s="73"/>
      <c r="F93" s="94">
        <v>43161</v>
      </c>
      <c r="G93" s="83">
        <v>7.6699999999999307</v>
      </c>
      <c r="H93" s="86" t="s">
        <v>130</v>
      </c>
      <c r="I93" s="87">
        <v>4.8000000000000001E-2</v>
      </c>
      <c r="J93" s="87">
        <v>4.8499999999999203E-2</v>
      </c>
      <c r="K93" s="83">
        <v>13138016.152850004</v>
      </c>
      <c r="L93" s="85">
        <v>113.18722</v>
      </c>
      <c r="M93" s="83">
        <v>14870.555208312002</v>
      </c>
      <c r="N93" s="73"/>
      <c r="O93" s="84">
        <f t="shared" si="2"/>
        <v>2.8179069745963557E-3</v>
      </c>
      <c r="P93" s="84">
        <f>M93/'סכום נכסי הקרן'!$C$42</f>
        <v>7.5747514571344085E-4</v>
      </c>
    </row>
    <row r="94" spans="2:16">
      <c r="B94" s="76" t="s">
        <v>1844</v>
      </c>
      <c r="C94" s="73" t="s">
        <v>1845</v>
      </c>
      <c r="D94" s="73" t="s">
        <v>234</v>
      </c>
      <c r="E94" s="73"/>
      <c r="F94" s="94">
        <v>43221</v>
      </c>
      <c r="G94" s="83">
        <v>7.6499999999999941</v>
      </c>
      <c r="H94" s="86" t="s">
        <v>130</v>
      </c>
      <c r="I94" s="87">
        <v>4.8000000000000001E-2</v>
      </c>
      <c r="J94" s="87">
        <v>4.8499999999999988E-2</v>
      </c>
      <c r="K94" s="83">
        <v>53175713.086780004</v>
      </c>
      <c r="L94" s="85">
        <v>114.535849</v>
      </c>
      <c r="M94" s="83">
        <v>60905.254515199005</v>
      </c>
      <c r="N94" s="73"/>
      <c r="O94" s="84">
        <f t="shared" si="2"/>
        <v>1.1541286729631606E-2</v>
      </c>
      <c r="P94" s="84">
        <f>M94/'סכום נכסי הקרן'!$C$42</f>
        <v>3.1023869581431312E-3</v>
      </c>
    </row>
    <row r="95" spans="2:16">
      <c r="B95" s="76" t="s">
        <v>1846</v>
      </c>
      <c r="C95" s="73" t="s">
        <v>1847</v>
      </c>
      <c r="D95" s="73" t="s">
        <v>234</v>
      </c>
      <c r="E95" s="73"/>
      <c r="F95" s="94">
        <v>43252</v>
      </c>
      <c r="G95" s="83">
        <v>7.7300000000000821</v>
      </c>
      <c r="H95" s="86" t="s">
        <v>130</v>
      </c>
      <c r="I95" s="87">
        <v>4.8000000000000001E-2</v>
      </c>
      <c r="J95" s="87">
        <v>4.8500000000000487E-2</v>
      </c>
      <c r="K95" s="83">
        <v>29633061.844930004</v>
      </c>
      <c r="L95" s="85">
        <v>113.632942</v>
      </c>
      <c r="M95" s="83">
        <v>33672.919892351012</v>
      </c>
      <c r="N95" s="73"/>
      <c r="O95" s="84">
        <f t="shared" si="2"/>
        <v>6.3808751247325613E-3</v>
      </c>
      <c r="P95" s="84">
        <f>M95/'סכום נכסי הקרן'!$C$42</f>
        <v>1.7152284864117664E-3</v>
      </c>
    </row>
    <row r="96" spans="2:16">
      <c r="B96" s="76" t="s">
        <v>1848</v>
      </c>
      <c r="C96" s="73" t="s">
        <v>1849</v>
      </c>
      <c r="D96" s="73" t="s">
        <v>234</v>
      </c>
      <c r="E96" s="73"/>
      <c r="F96" s="94">
        <v>43282</v>
      </c>
      <c r="G96" s="83">
        <v>7.8100000000000884</v>
      </c>
      <c r="H96" s="86" t="s">
        <v>130</v>
      </c>
      <c r="I96" s="87">
        <v>4.8000000000000001E-2</v>
      </c>
      <c r="J96" s="87">
        <v>4.8500000000000557E-2</v>
      </c>
      <c r="K96" s="83">
        <v>22727123.036160003</v>
      </c>
      <c r="L96" s="85">
        <v>112.631793</v>
      </c>
      <c r="M96" s="83">
        <v>25597.966113896</v>
      </c>
      <c r="N96" s="73"/>
      <c r="O96" s="84">
        <f t="shared" si="2"/>
        <v>4.8507057226423959E-3</v>
      </c>
      <c r="P96" s="84">
        <f>M96/'סכום נכסי הקרן'!$C$42</f>
        <v>1.303907140014047E-3</v>
      </c>
    </row>
    <row r="97" spans="2:16">
      <c r="B97" s="76" t="s">
        <v>1850</v>
      </c>
      <c r="C97" s="73" t="s">
        <v>1851</v>
      </c>
      <c r="D97" s="73" t="s">
        <v>234</v>
      </c>
      <c r="E97" s="73"/>
      <c r="F97" s="94">
        <v>43313</v>
      </c>
      <c r="G97" s="83">
        <v>7.9000000000000101</v>
      </c>
      <c r="H97" s="86" t="s">
        <v>130</v>
      </c>
      <c r="I97" s="87">
        <v>4.8000000000000001E-2</v>
      </c>
      <c r="J97" s="87">
        <v>4.8600000000000101E-2</v>
      </c>
      <c r="K97" s="83">
        <v>64208561.468370005</v>
      </c>
      <c r="L97" s="85">
        <v>112.043087</v>
      </c>
      <c r="M97" s="83">
        <v>71941.254348998016</v>
      </c>
      <c r="N97" s="73"/>
      <c r="O97" s="84">
        <f t="shared" si="2"/>
        <v>1.3632561767292861E-2</v>
      </c>
      <c r="P97" s="84">
        <f>M97/'סכום נכסי הקרן'!$C$42</f>
        <v>3.6645378304607846E-3</v>
      </c>
    </row>
    <row r="98" spans="2:16">
      <c r="B98" s="76" t="s">
        <v>1852</v>
      </c>
      <c r="C98" s="73" t="s">
        <v>1853</v>
      </c>
      <c r="D98" s="73" t="s">
        <v>234</v>
      </c>
      <c r="E98" s="73"/>
      <c r="F98" s="94">
        <v>43345</v>
      </c>
      <c r="G98" s="83">
        <v>7.9900000000000073</v>
      </c>
      <c r="H98" s="86" t="s">
        <v>130</v>
      </c>
      <c r="I98" s="87">
        <v>4.8000000000000001E-2</v>
      </c>
      <c r="J98" s="87">
        <v>4.8499999999999988E-2</v>
      </c>
      <c r="K98" s="83">
        <v>59595262.751450017</v>
      </c>
      <c r="L98" s="85">
        <v>111.59798000000001</v>
      </c>
      <c r="M98" s="83">
        <v>66507.109134153012</v>
      </c>
      <c r="N98" s="73"/>
      <c r="O98" s="84">
        <f t="shared" si="2"/>
        <v>1.2602814357907508E-2</v>
      </c>
      <c r="P98" s="84">
        <f>M98/'סכום נכסי הקרן'!$C$42</f>
        <v>3.3877337783738844E-3</v>
      </c>
    </row>
    <row r="99" spans="2:16">
      <c r="B99" s="76" t="s">
        <v>1854</v>
      </c>
      <c r="C99" s="73" t="s">
        <v>1855</v>
      </c>
      <c r="D99" s="73" t="s">
        <v>234</v>
      </c>
      <c r="E99" s="73"/>
      <c r="F99" s="94">
        <v>43375</v>
      </c>
      <c r="G99" s="83">
        <v>7.8799999999998454</v>
      </c>
      <c r="H99" s="86" t="s">
        <v>130</v>
      </c>
      <c r="I99" s="87">
        <v>4.8000000000000001E-2</v>
      </c>
      <c r="J99" s="87">
        <v>4.849999999999919E-2</v>
      </c>
      <c r="K99" s="83">
        <v>21400807.525420003</v>
      </c>
      <c r="L99" s="85">
        <v>113.71819000000001</v>
      </c>
      <c r="M99" s="83">
        <v>24336.610934927005</v>
      </c>
      <c r="N99" s="73"/>
      <c r="O99" s="84">
        <f t="shared" si="2"/>
        <v>4.611684280169742E-3</v>
      </c>
      <c r="P99" s="84">
        <f>M99/'סכום נכסי הקרן'!$C$42</f>
        <v>1.2396563313117673E-3</v>
      </c>
    </row>
    <row r="100" spans="2:16">
      <c r="B100" s="76" t="s">
        <v>1856</v>
      </c>
      <c r="C100" s="73" t="s">
        <v>1857</v>
      </c>
      <c r="D100" s="73" t="s">
        <v>234</v>
      </c>
      <c r="E100" s="73"/>
      <c r="F100" s="94">
        <v>43405</v>
      </c>
      <c r="G100" s="83">
        <v>7.9599999998901927</v>
      </c>
      <c r="H100" s="86" t="s">
        <v>130</v>
      </c>
      <c r="I100" s="87">
        <v>4.8000000000000001E-2</v>
      </c>
      <c r="J100" s="87">
        <v>4.8499999999237445E-2</v>
      </c>
      <c r="K100" s="83">
        <v>14481.489080000001</v>
      </c>
      <c r="L100" s="85">
        <v>113.194228</v>
      </c>
      <c r="M100" s="83">
        <v>16.392209805000004</v>
      </c>
      <c r="N100" s="73"/>
      <c r="O100" s="84">
        <f t="shared" si="2"/>
        <v>3.1062540497974877E-6</v>
      </c>
      <c r="P100" s="84">
        <f>M100/'סכום נכסי הקרן'!$C$42</f>
        <v>8.3498506522925749E-7</v>
      </c>
    </row>
    <row r="101" spans="2:16">
      <c r="B101" s="76" t="s">
        <v>1858</v>
      </c>
      <c r="C101" s="73" t="s">
        <v>1859</v>
      </c>
      <c r="D101" s="73" t="s">
        <v>234</v>
      </c>
      <c r="E101" s="73"/>
      <c r="F101" s="94">
        <v>43435</v>
      </c>
      <c r="G101" s="83">
        <v>8.0399999999999974</v>
      </c>
      <c r="H101" s="86" t="s">
        <v>130</v>
      </c>
      <c r="I101" s="87">
        <v>4.8000000000000001E-2</v>
      </c>
      <c r="J101" s="87">
        <v>4.8599999999999748E-2</v>
      </c>
      <c r="K101" s="83">
        <v>24759883.362020005</v>
      </c>
      <c r="L101" s="85">
        <v>112.351983</v>
      </c>
      <c r="M101" s="83">
        <v>27818.220019802004</v>
      </c>
      <c r="N101" s="73"/>
      <c r="O101" s="84">
        <f t="shared" si="2"/>
        <v>5.2714343961306745E-3</v>
      </c>
      <c r="P101" s="84">
        <f>M101/'סכום נכסי הקרן'!$C$42</f>
        <v>1.4170022549803625E-3</v>
      </c>
    </row>
    <row r="102" spans="2:16">
      <c r="B102" s="76" t="s">
        <v>1860</v>
      </c>
      <c r="C102" s="73" t="s">
        <v>1861</v>
      </c>
      <c r="D102" s="73" t="s">
        <v>234</v>
      </c>
      <c r="E102" s="73"/>
      <c r="F102" s="94">
        <v>43497</v>
      </c>
      <c r="G102" s="83">
        <v>8.2099999999999973</v>
      </c>
      <c r="H102" s="86" t="s">
        <v>130</v>
      </c>
      <c r="I102" s="87">
        <v>4.8000000000000001E-2</v>
      </c>
      <c r="J102" s="87">
        <v>4.8600000000000081E-2</v>
      </c>
      <c r="K102" s="83">
        <v>37369639.97843001</v>
      </c>
      <c r="L102" s="85">
        <v>112.144031</v>
      </c>
      <c r="M102" s="83">
        <v>41907.820647324013</v>
      </c>
      <c r="N102" s="73"/>
      <c r="O102" s="84">
        <f t="shared" si="2"/>
        <v>7.9413537986946815E-3</v>
      </c>
      <c r="P102" s="84">
        <f>M102/'סכום נכסי הקרן'!$C$42</f>
        <v>2.1346971990407523E-3</v>
      </c>
    </row>
    <row r="103" spans="2:16">
      <c r="B103" s="76" t="s">
        <v>1862</v>
      </c>
      <c r="C103" s="73" t="s">
        <v>1863</v>
      </c>
      <c r="D103" s="73" t="s">
        <v>234</v>
      </c>
      <c r="E103" s="73"/>
      <c r="F103" s="94">
        <v>43525</v>
      </c>
      <c r="G103" s="83">
        <v>8.289999999999992</v>
      </c>
      <c r="H103" s="86" t="s">
        <v>130</v>
      </c>
      <c r="I103" s="87">
        <v>4.8000000000000001E-2</v>
      </c>
      <c r="J103" s="87">
        <v>4.8699999999999938E-2</v>
      </c>
      <c r="K103" s="83">
        <v>58640114.102130011</v>
      </c>
      <c r="L103" s="85">
        <v>111.744664</v>
      </c>
      <c r="M103" s="83">
        <v>65527.19824508101</v>
      </c>
      <c r="N103" s="73"/>
      <c r="O103" s="84">
        <f t="shared" si="2"/>
        <v>1.2417125411522005E-2</v>
      </c>
      <c r="P103" s="84">
        <f>M103/'סכום נכסי הקרן'!$C$42</f>
        <v>3.3378191562842456E-3</v>
      </c>
    </row>
    <row r="104" spans="2:16">
      <c r="B104" s="76" t="s">
        <v>1864</v>
      </c>
      <c r="C104" s="73" t="s">
        <v>1865</v>
      </c>
      <c r="D104" s="73" t="s">
        <v>234</v>
      </c>
      <c r="E104" s="73"/>
      <c r="F104" s="94">
        <v>43556</v>
      </c>
      <c r="G104" s="83">
        <v>8.1800000000000601</v>
      </c>
      <c r="H104" s="86" t="s">
        <v>130</v>
      </c>
      <c r="I104" s="87">
        <v>4.8000000000000001E-2</v>
      </c>
      <c r="J104" s="87">
        <v>4.8700000000000493E-2</v>
      </c>
      <c r="K104" s="83">
        <v>25966096.957890004</v>
      </c>
      <c r="L104" s="85">
        <v>113.839721</v>
      </c>
      <c r="M104" s="83">
        <v>29559.732215157001</v>
      </c>
      <c r="N104" s="73"/>
      <c r="O104" s="84">
        <f t="shared" si="2"/>
        <v>5.6014435513296965E-3</v>
      </c>
      <c r="P104" s="84">
        <f>M104/'סכום נכסי הקרן'!$C$42</f>
        <v>1.5057112631820812E-3</v>
      </c>
    </row>
    <row r="105" spans="2:16">
      <c r="B105" s="76" t="s">
        <v>1866</v>
      </c>
      <c r="C105" s="73" t="s">
        <v>1867</v>
      </c>
      <c r="D105" s="73" t="s">
        <v>234</v>
      </c>
      <c r="E105" s="73"/>
      <c r="F105" s="94">
        <v>43586</v>
      </c>
      <c r="G105" s="83">
        <v>8.2600000000000318</v>
      </c>
      <c r="H105" s="86" t="s">
        <v>130</v>
      </c>
      <c r="I105" s="87">
        <v>4.8000000000000001E-2</v>
      </c>
      <c r="J105" s="87">
        <v>4.8500000000000168E-2</v>
      </c>
      <c r="K105" s="83">
        <v>63260181.341120005</v>
      </c>
      <c r="L105" s="85">
        <v>112.97477499999999</v>
      </c>
      <c r="M105" s="83">
        <v>71468.047381722019</v>
      </c>
      <c r="N105" s="73"/>
      <c r="O105" s="84">
        <f t="shared" si="2"/>
        <v>1.3542891059317594E-2</v>
      </c>
      <c r="P105" s="84">
        <f>M105/'סכום נכסי הקרן'!$C$42</f>
        <v>3.6404336520041761E-3</v>
      </c>
    </row>
    <row r="106" spans="2:16">
      <c r="B106" s="76" t="s">
        <v>1868</v>
      </c>
      <c r="C106" s="73" t="s">
        <v>1869</v>
      </c>
      <c r="D106" s="73" t="s">
        <v>234</v>
      </c>
      <c r="E106" s="73"/>
      <c r="F106" s="94">
        <v>43617</v>
      </c>
      <c r="G106" s="83">
        <v>8.3499999998261885</v>
      </c>
      <c r="H106" s="86" t="s">
        <v>130</v>
      </c>
      <c r="I106" s="87">
        <v>4.8000000000000001E-2</v>
      </c>
      <c r="J106" s="87">
        <v>4.8499999999383245E-2</v>
      </c>
      <c r="K106" s="83">
        <v>15898.156490000001</v>
      </c>
      <c r="L106" s="85">
        <v>112.184653</v>
      </c>
      <c r="M106" s="83">
        <v>17.835291766000001</v>
      </c>
      <c r="N106" s="73"/>
      <c r="O106" s="84">
        <f t="shared" si="2"/>
        <v>3.379711944667687E-6</v>
      </c>
      <c r="P106" s="84">
        <f>M106/'סכום נכסי הקרן'!$C$42</f>
        <v>9.084926581450832E-7</v>
      </c>
    </row>
    <row r="107" spans="2:16">
      <c r="B107" s="76" t="s">
        <v>1870</v>
      </c>
      <c r="C107" s="73" t="s">
        <v>1871</v>
      </c>
      <c r="D107" s="73" t="s">
        <v>234</v>
      </c>
      <c r="E107" s="73"/>
      <c r="F107" s="94">
        <v>43647</v>
      </c>
      <c r="G107" s="83">
        <v>8.4300000000001756</v>
      </c>
      <c r="H107" s="86" t="s">
        <v>130</v>
      </c>
      <c r="I107" s="87">
        <v>4.8000000000000001E-2</v>
      </c>
      <c r="J107" s="87">
        <v>4.850000000000082E-2</v>
      </c>
      <c r="K107" s="83">
        <v>19635325.117580004</v>
      </c>
      <c r="L107" s="85">
        <v>110.971515</v>
      </c>
      <c r="M107" s="83">
        <v>21789.617778412005</v>
      </c>
      <c r="N107" s="73"/>
      <c r="O107" s="84">
        <f t="shared" si="2"/>
        <v>4.1290399081572527E-3</v>
      </c>
      <c r="P107" s="84">
        <f>M107/'סכום נכסי הקרן'!$C$42</f>
        <v>1.1099177986654577E-3</v>
      </c>
    </row>
    <row r="108" spans="2:16">
      <c r="B108" s="76" t="s">
        <v>1872</v>
      </c>
      <c r="C108" s="73" t="s">
        <v>1873</v>
      </c>
      <c r="D108" s="73" t="s">
        <v>234</v>
      </c>
      <c r="E108" s="73"/>
      <c r="F108" s="94">
        <v>43678</v>
      </c>
      <c r="G108" s="83">
        <v>8.5199999999999818</v>
      </c>
      <c r="H108" s="86" t="s">
        <v>130</v>
      </c>
      <c r="I108" s="87">
        <v>4.8000000000000001E-2</v>
      </c>
      <c r="J108" s="87">
        <v>4.8499999999999821E-2</v>
      </c>
      <c r="K108" s="83">
        <v>44102902.770670004</v>
      </c>
      <c r="L108" s="85">
        <v>111.19022699999999</v>
      </c>
      <c r="M108" s="83">
        <v>49038.117791594006</v>
      </c>
      <c r="N108" s="73"/>
      <c r="O108" s="84">
        <f t="shared" si="2"/>
        <v>9.2925147857808969E-3</v>
      </c>
      <c r="P108" s="84">
        <f>M108/'סכום נכסי הקרן'!$C$42</f>
        <v>2.497899701750073E-3</v>
      </c>
    </row>
    <row r="109" spans="2:16">
      <c r="B109" s="76" t="s">
        <v>1874</v>
      </c>
      <c r="C109" s="73" t="s">
        <v>1875</v>
      </c>
      <c r="D109" s="73" t="s">
        <v>234</v>
      </c>
      <c r="E109" s="73"/>
      <c r="F109" s="94">
        <v>43709</v>
      </c>
      <c r="G109" s="83">
        <v>8.6000000000472649</v>
      </c>
      <c r="H109" s="86" t="s">
        <v>130</v>
      </c>
      <c r="I109" s="87">
        <v>4.8000000000000001E-2</v>
      </c>
      <c r="J109" s="87">
        <v>4.8500000000236333E-2</v>
      </c>
      <c r="K109" s="83">
        <v>19046.306290000004</v>
      </c>
      <c r="L109" s="85">
        <v>111.08166900000001</v>
      </c>
      <c r="M109" s="83">
        <v>21.156954990000003</v>
      </c>
      <c r="N109" s="73"/>
      <c r="O109" s="84">
        <f t="shared" si="2"/>
        <v>4.0091530001662678E-6</v>
      </c>
      <c r="P109" s="84">
        <f>M109/'סכום נכסי הקרן'!$C$42</f>
        <v>1.0776912724109446E-6</v>
      </c>
    </row>
    <row r="110" spans="2:16">
      <c r="B110" s="76" t="s">
        <v>1876</v>
      </c>
      <c r="C110" s="73" t="s">
        <v>1877</v>
      </c>
      <c r="D110" s="73" t="s">
        <v>234</v>
      </c>
      <c r="E110" s="73"/>
      <c r="F110" s="94">
        <v>43740</v>
      </c>
      <c r="G110" s="83">
        <v>8.4800000000000484</v>
      </c>
      <c r="H110" s="86" t="s">
        <v>130</v>
      </c>
      <c r="I110" s="87">
        <v>4.8000000000000001E-2</v>
      </c>
      <c r="J110" s="87">
        <v>4.8500000000000189E-2</v>
      </c>
      <c r="K110" s="83">
        <v>50320656.033160008</v>
      </c>
      <c r="L110" s="85">
        <v>113.039812</v>
      </c>
      <c r="M110" s="83">
        <v>56882.374762334002</v>
      </c>
      <c r="N110" s="73"/>
      <c r="O110" s="84">
        <f t="shared" si="2"/>
        <v>1.0778968123852558E-2</v>
      </c>
      <c r="P110" s="84">
        <f>M110/'סכום נכסי הקרן'!$C$42</f>
        <v>2.8974698327027979E-3</v>
      </c>
    </row>
    <row r="111" spans="2:16">
      <c r="B111" s="76" t="s">
        <v>1878</v>
      </c>
      <c r="C111" s="73" t="s">
        <v>1879</v>
      </c>
      <c r="D111" s="73" t="s">
        <v>234</v>
      </c>
      <c r="E111" s="73"/>
      <c r="F111" s="94">
        <v>43770</v>
      </c>
      <c r="G111" s="83">
        <v>8.5600000000000449</v>
      </c>
      <c r="H111" s="86" t="s">
        <v>130</v>
      </c>
      <c r="I111" s="87">
        <v>4.8000000000000001E-2</v>
      </c>
      <c r="J111" s="87">
        <v>4.8500000000000251E-2</v>
      </c>
      <c r="K111" s="83">
        <v>73031723.50534001</v>
      </c>
      <c r="L111" s="85">
        <v>112.832279</v>
      </c>
      <c r="M111" s="83">
        <v>82403.358227874007</v>
      </c>
      <c r="N111" s="73"/>
      <c r="O111" s="84">
        <f t="shared" si="2"/>
        <v>1.5615085962001979E-2</v>
      </c>
      <c r="P111" s="84">
        <f>M111/'סכום נכסי הקרן'!$C$42</f>
        <v>4.1974556367637486E-3</v>
      </c>
    </row>
    <row r="112" spans="2:16">
      <c r="B112" s="76" t="s">
        <v>1880</v>
      </c>
      <c r="C112" s="73" t="s">
        <v>1881</v>
      </c>
      <c r="D112" s="73" t="s">
        <v>234</v>
      </c>
      <c r="E112" s="73"/>
      <c r="F112" s="94">
        <v>43800</v>
      </c>
      <c r="G112" s="83">
        <v>8.6399999999998851</v>
      </c>
      <c r="H112" s="86" t="s">
        <v>130</v>
      </c>
      <c r="I112" s="87">
        <v>4.8000000000000001E-2</v>
      </c>
      <c r="J112" s="87">
        <v>4.8499999999999349E-2</v>
      </c>
      <c r="K112" s="83">
        <v>32734933.842870008</v>
      </c>
      <c r="L112" s="85">
        <v>111.957993</v>
      </c>
      <c r="M112" s="83">
        <v>36649.374818744007</v>
      </c>
      <c r="N112" s="73"/>
      <c r="O112" s="84">
        <f t="shared" si="2"/>
        <v>6.9449006758408559E-3</v>
      </c>
      <c r="P112" s="84">
        <f>M112/'סכום נכסי הקרן'!$C$42</f>
        <v>1.8668429081664297E-3</v>
      </c>
    </row>
    <row r="113" spans="2:16">
      <c r="B113" s="76" t="s">
        <v>1882</v>
      </c>
      <c r="C113" s="73" t="s">
        <v>1883</v>
      </c>
      <c r="D113" s="73" t="s">
        <v>234</v>
      </c>
      <c r="E113" s="73"/>
      <c r="F113" s="94">
        <v>43831</v>
      </c>
      <c r="G113" s="83">
        <v>8.7299999999999951</v>
      </c>
      <c r="H113" s="86" t="s">
        <v>130</v>
      </c>
      <c r="I113" s="87">
        <v>4.8000000000000001E-2</v>
      </c>
      <c r="J113" s="87">
        <v>4.8599999999999983E-2</v>
      </c>
      <c r="K113" s="83">
        <v>44136745.38102001</v>
      </c>
      <c r="L113" s="85">
        <v>111.92920599999999</v>
      </c>
      <c r="M113" s="83">
        <v>49401.908527014013</v>
      </c>
      <c r="N113" s="73"/>
      <c r="O113" s="84">
        <f t="shared" si="2"/>
        <v>9.3614515831145009E-3</v>
      </c>
      <c r="P113" s="84">
        <f>M113/'סכום נכסי הקרן'!$C$42</f>
        <v>2.5164304449846928E-3</v>
      </c>
    </row>
    <row r="114" spans="2:16">
      <c r="B114" s="76" t="s">
        <v>1884</v>
      </c>
      <c r="C114" s="73" t="s">
        <v>1885</v>
      </c>
      <c r="D114" s="73" t="s">
        <v>234</v>
      </c>
      <c r="E114" s="73"/>
      <c r="F114" s="94">
        <v>43863</v>
      </c>
      <c r="G114" s="83">
        <v>8.8100000000000218</v>
      </c>
      <c r="H114" s="86" t="s">
        <v>130</v>
      </c>
      <c r="I114" s="87">
        <v>4.8000000000000001E-2</v>
      </c>
      <c r="J114" s="87">
        <v>4.8800000000000218E-2</v>
      </c>
      <c r="K114" s="83">
        <v>47242552.566210009</v>
      </c>
      <c r="L114" s="85">
        <v>111.27704900000001</v>
      </c>
      <c r="M114" s="83">
        <v>52570.118161243008</v>
      </c>
      <c r="N114" s="73"/>
      <c r="O114" s="84">
        <f t="shared" si="2"/>
        <v>9.961813835916402E-3</v>
      </c>
      <c r="P114" s="84">
        <f>M114/'סכום נכסי הקרן'!$C$42</f>
        <v>2.6778124526313832E-3</v>
      </c>
    </row>
    <row r="115" spans="2:16">
      <c r="B115" s="76" t="s">
        <v>1886</v>
      </c>
      <c r="C115" s="73" t="s">
        <v>1887</v>
      </c>
      <c r="D115" s="73" t="s">
        <v>234</v>
      </c>
      <c r="E115" s="73"/>
      <c r="F115" s="94">
        <v>43891</v>
      </c>
      <c r="G115" s="83">
        <v>8.8900000000296071</v>
      </c>
      <c r="H115" s="86" t="s">
        <v>130</v>
      </c>
      <c r="I115" s="87">
        <v>4.8000000000000001E-2</v>
      </c>
      <c r="J115" s="87">
        <v>4.8500000000131181E-2</v>
      </c>
      <c r="K115" s="83">
        <v>23925.938480000001</v>
      </c>
      <c r="L115" s="85">
        <v>111.518961</v>
      </c>
      <c r="M115" s="83">
        <v>26.681957889000003</v>
      </c>
      <c r="N115" s="73"/>
      <c r="O115" s="84">
        <f t="shared" si="2"/>
        <v>5.0561175543245963E-6</v>
      </c>
      <c r="P115" s="84">
        <f>M115/'סכום נכסי הקרן'!$C$42</f>
        <v>1.3591234259090161E-6</v>
      </c>
    </row>
    <row r="116" spans="2:16">
      <c r="B116" s="76" t="s">
        <v>1888</v>
      </c>
      <c r="C116" s="73" t="s">
        <v>1889</v>
      </c>
      <c r="D116" s="73" t="s">
        <v>234</v>
      </c>
      <c r="E116" s="73"/>
      <c r="F116" s="94">
        <v>44045</v>
      </c>
      <c r="G116" s="83">
        <v>9.1099999999999284</v>
      </c>
      <c r="H116" s="86" t="s">
        <v>130</v>
      </c>
      <c r="I116" s="87">
        <v>4.8000000000000001E-2</v>
      </c>
      <c r="J116" s="87">
        <v>4.849999999999878E-2</v>
      </c>
      <c r="K116" s="83">
        <v>6539494.172050002</v>
      </c>
      <c r="L116" s="85">
        <v>112.398383</v>
      </c>
      <c r="M116" s="83">
        <v>7350.285734514001</v>
      </c>
      <c r="N116" s="73"/>
      <c r="O116" s="84">
        <f t="shared" si="2"/>
        <v>1.3928478894309035E-3</v>
      </c>
      <c r="P116" s="84">
        <f>M116/'סכום נכסי הקרן'!$C$42</f>
        <v>3.7440826383364196E-4</v>
      </c>
    </row>
    <row r="117" spans="2:16">
      <c r="B117" s="76" t="s">
        <v>1890</v>
      </c>
      <c r="C117" s="73" t="s">
        <v>1891</v>
      </c>
      <c r="D117" s="73" t="s">
        <v>234</v>
      </c>
      <c r="E117" s="73"/>
      <c r="F117" s="94">
        <v>44075</v>
      </c>
      <c r="G117" s="83">
        <v>9.1899999999999835</v>
      </c>
      <c r="H117" s="86" t="s">
        <v>130</v>
      </c>
      <c r="I117" s="87">
        <v>4.8000000000000001E-2</v>
      </c>
      <c r="J117" s="87">
        <v>4.8599999999999949E-2</v>
      </c>
      <c r="K117" s="83">
        <v>86396563.851280019</v>
      </c>
      <c r="L117" s="85">
        <v>111.70957199999999</v>
      </c>
      <c r="M117" s="83">
        <v>96513.231853997015</v>
      </c>
      <c r="N117" s="73"/>
      <c r="O117" s="84">
        <f t="shared" si="2"/>
        <v>1.8288847011589483E-2</v>
      </c>
      <c r="P117" s="84">
        <f>M117/'סכום נכסי הקרן'!$C$42</f>
        <v>4.9161832451970703E-3</v>
      </c>
    </row>
    <row r="118" spans="2:16">
      <c r="B118" s="76" t="s">
        <v>1892</v>
      </c>
      <c r="C118" s="73" t="s">
        <v>1893</v>
      </c>
      <c r="D118" s="73" t="s">
        <v>234</v>
      </c>
      <c r="E118" s="73"/>
      <c r="F118" s="94">
        <v>44166</v>
      </c>
      <c r="G118" s="83">
        <v>9.2200000000000202</v>
      </c>
      <c r="H118" s="86" t="s">
        <v>130</v>
      </c>
      <c r="I118" s="87">
        <v>4.8000000000000001E-2</v>
      </c>
      <c r="J118" s="87">
        <v>4.8500000000000085E-2</v>
      </c>
      <c r="K118" s="83">
        <v>157718054.97777003</v>
      </c>
      <c r="L118" s="85">
        <v>112.834079</v>
      </c>
      <c r="M118" s="83">
        <v>177959.71446933001</v>
      </c>
      <c r="N118" s="73"/>
      <c r="O118" s="84">
        <f t="shared" si="2"/>
        <v>3.3722609114150537E-2</v>
      </c>
      <c r="P118" s="84">
        <f>M118/'סכום נכסי הקרן'!$C$42</f>
        <v>9.0648976289352413E-3</v>
      </c>
    </row>
    <row r="119" spans="2:16">
      <c r="B119" s="76" t="s">
        <v>1894</v>
      </c>
      <c r="C119" s="73" t="s">
        <v>1895</v>
      </c>
      <c r="D119" s="73" t="s">
        <v>234</v>
      </c>
      <c r="E119" s="73"/>
      <c r="F119" s="94">
        <v>44197</v>
      </c>
      <c r="G119" s="83">
        <v>9.2999999999999776</v>
      </c>
      <c r="H119" s="86" t="s">
        <v>130</v>
      </c>
      <c r="I119" s="87">
        <v>4.8000000000000001E-2</v>
      </c>
      <c r="J119" s="87">
        <v>4.8500000000000008E-2</v>
      </c>
      <c r="K119" s="83">
        <v>47567126.810590006</v>
      </c>
      <c r="L119" s="85">
        <v>112.612784</v>
      </c>
      <c r="M119" s="83">
        <v>53566.665773767018</v>
      </c>
      <c r="N119" s="73"/>
      <c r="O119" s="84">
        <f t="shared" si="2"/>
        <v>1.015065537064801E-2</v>
      </c>
      <c r="P119" s="84">
        <f>M119/'סכום נכסי הקרן'!$C$42</f>
        <v>2.7285745148027452E-3</v>
      </c>
    </row>
    <row r="120" spans="2:16">
      <c r="B120" s="76" t="s">
        <v>1896</v>
      </c>
      <c r="C120" s="73" t="s">
        <v>1897</v>
      </c>
      <c r="D120" s="73" t="s">
        <v>234</v>
      </c>
      <c r="E120" s="73"/>
      <c r="F120" s="94">
        <v>44228</v>
      </c>
      <c r="G120" s="83">
        <v>9.3900000000000432</v>
      </c>
      <c r="H120" s="86" t="s">
        <v>130</v>
      </c>
      <c r="I120" s="87">
        <v>4.8000000000000001E-2</v>
      </c>
      <c r="J120" s="87">
        <v>4.8500000000000265E-2</v>
      </c>
      <c r="K120" s="83">
        <v>86950323.40110001</v>
      </c>
      <c r="L120" s="85">
        <v>112.301147</v>
      </c>
      <c r="M120" s="83">
        <v>97646.210524309994</v>
      </c>
      <c r="N120" s="73"/>
      <c r="O120" s="84">
        <f t="shared" si="2"/>
        <v>1.8503541651595883E-2</v>
      </c>
      <c r="P120" s="84">
        <f>M120/'סכום נכסי הקרן'!$C$42</f>
        <v>4.9738948216219939E-3</v>
      </c>
    </row>
    <row r="121" spans="2:16">
      <c r="B121" s="76" t="s">
        <v>1898</v>
      </c>
      <c r="C121" s="73" t="s">
        <v>1899</v>
      </c>
      <c r="D121" s="73" t="s">
        <v>234</v>
      </c>
      <c r="E121" s="73"/>
      <c r="F121" s="94">
        <v>44256</v>
      </c>
      <c r="G121" s="83">
        <v>9.4700000000000575</v>
      </c>
      <c r="H121" s="86" t="s">
        <v>130</v>
      </c>
      <c r="I121" s="87">
        <v>4.8000000000000001E-2</v>
      </c>
      <c r="J121" s="87">
        <v>4.8500000000000314E-2</v>
      </c>
      <c r="K121" s="83">
        <v>32985211.751970004</v>
      </c>
      <c r="L121" s="85">
        <v>111.970598</v>
      </c>
      <c r="M121" s="83">
        <v>36933.738693321007</v>
      </c>
      <c r="N121" s="73"/>
      <c r="O121" s="84">
        <f t="shared" si="2"/>
        <v>6.9987864208092667E-3</v>
      </c>
      <c r="P121" s="84">
        <f>M121/'סכום נכסי הקרן'!$C$42</f>
        <v>1.8813278123487869E-3</v>
      </c>
    </row>
    <row r="122" spans="2:16">
      <c r="B122" s="76" t="s">
        <v>1900</v>
      </c>
      <c r="C122" s="73" t="s">
        <v>1901</v>
      </c>
      <c r="D122" s="73" t="s">
        <v>234</v>
      </c>
      <c r="E122" s="73"/>
      <c r="F122" s="94">
        <v>44287</v>
      </c>
      <c r="G122" s="83">
        <v>9.3300000000000551</v>
      </c>
      <c r="H122" s="86" t="s">
        <v>130</v>
      </c>
      <c r="I122" s="87">
        <v>4.8000000000000001E-2</v>
      </c>
      <c r="J122" s="87">
        <v>4.8500000000000328E-2</v>
      </c>
      <c r="K122" s="83">
        <v>46154079.772860005</v>
      </c>
      <c r="L122" s="85">
        <v>113.863924</v>
      </c>
      <c r="M122" s="83">
        <v>52552.846359958006</v>
      </c>
      <c r="N122" s="73"/>
      <c r="O122" s="84">
        <f t="shared" si="2"/>
        <v>9.9585409030216281E-3</v>
      </c>
      <c r="P122" s="84">
        <f>M122/'סכום נכסי הקרן'!$C$42</f>
        <v>2.6769326630060584E-3</v>
      </c>
    </row>
    <row r="123" spans="2:16">
      <c r="B123" s="76" t="s">
        <v>1902</v>
      </c>
      <c r="C123" s="73" t="s">
        <v>1903</v>
      </c>
      <c r="D123" s="73" t="s">
        <v>234</v>
      </c>
      <c r="E123" s="73"/>
      <c r="F123" s="94">
        <v>44318</v>
      </c>
      <c r="G123" s="83">
        <v>9.4100000000000268</v>
      </c>
      <c r="H123" s="86" t="s">
        <v>130</v>
      </c>
      <c r="I123" s="87">
        <v>4.8000000000000001E-2</v>
      </c>
      <c r="J123" s="87">
        <v>4.8500000000000119E-2</v>
      </c>
      <c r="K123" s="83">
        <v>72753584.470510021</v>
      </c>
      <c r="L123" s="85">
        <v>112.723364</v>
      </c>
      <c r="M123" s="83">
        <v>82010.288183480006</v>
      </c>
      <c r="N123" s="73"/>
      <c r="O123" s="84">
        <f t="shared" si="2"/>
        <v>1.5540600860128739E-2</v>
      </c>
      <c r="P123" s="84">
        <f>M123/'סכום נכסי הקרן'!$C$42</f>
        <v>4.1774334664424605E-3</v>
      </c>
    </row>
    <row r="124" spans="2:16">
      <c r="B124" s="76" t="s">
        <v>1904</v>
      </c>
      <c r="C124" s="73" t="s">
        <v>1905</v>
      </c>
      <c r="D124" s="73" t="s">
        <v>234</v>
      </c>
      <c r="E124" s="73"/>
      <c r="F124" s="94">
        <v>44348</v>
      </c>
      <c r="G124" s="83">
        <v>9.4900000000000055</v>
      </c>
      <c r="H124" s="86" t="s">
        <v>130</v>
      </c>
      <c r="I124" s="87">
        <v>4.8000000000000001E-2</v>
      </c>
      <c r="J124" s="87">
        <v>4.8499999999999953E-2</v>
      </c>
      <c r="K124" s="83">
        <v>58610521.494010009</v>
      </c>
      <c r="L124" s="85">
        <v>111.95896399999999</v>
      </c>
      <c r="M124" s="83">
        <v>65619.732772338015</v>
      </c>
      <c r="N124" s="73"/>
      <c r="O124" s="84">
        <f t="shared" si="2"/>
        <v>1.2434660310931997E-2</v>
      </c>
      <c r="P124" s="84">
        <f>M124/'סכום נכסי הקרן'!$C$42</f>
        <v>3.3425326725945409E-3</v>
      </c>
    </row>
    <row r="125" spans="2:16">
      <c r="B125" s="76" t="s">
        <v>1906</v>
      </c>
      <c r="C125" s="73" t="s">
        <v>1907</v>
      </c>
      <c r="D125" s="73" t="s">
        <v>234</v>
      </c>
      <c r="E125" s="73"/>
      <c r="F125" s="94">
        <v>44378</v>
      </c>
      <c r="G125" s="83">
        <v>9.5800000000001369</v>
      </c>
      <c r="H125" s="86" t="s">
        <v>130</v>
      </c>
      <c r="I125" s="87">
        <v>4.8000000000000001E-2</v>
      </c>
      <c r="J125" s="87">
        <v>4.8500000000000786E-2</v>
      </c>
      <c r="K125" s="83">
        <v>17774296.363310002</v>
      </c>
      <c r="L125" s="85">
        <v>111.077648</v>
      </c>
      <c r="M125" s="83">
        <v>19743.270366997003</v>
      </c>
      <c r="N125" s="73"/>
      <c r="O125" s="84">
        <f t="shared" si="2"/>
        <v>3.7412657758336418E-3</v>
      </c>
      <c r="P125" s="84">
        <f>M125/'סכום נכסי הקרן'!$C$42</f>
        <v>1.0056811187346716E-3</v>
      </c>
    </row>
    <row r="126" spans="2:16">
      <c r="B126" s="76" t="s">
        <v>1908</v>
      </c>
      <c r="C126" s="73" t="s">
        <v>1909</v>
      </c>
      <c r="D126" s="73" t="s">
        <v>234</v>
      </c>
      <c r="E126" s="73"/>
      <c r="F126" s="94">
        <v>44409</v>
      </c>
      <c r="G126" s="83">
        <v>9.6599999999998847</v>
      </c>
      <c r="H126" s="86" t="s">
        <v>130</v>
      </c>
      <c r="I126" s="87">
        <v>4.8000000000000001E-2</v>
      </c>
      <c r="J126" s="87">
        <v>4.8599999999999637E-2</v>
      </c>
      <c r="K126" s="83">
        <v>22500613.658050004</v>
      </c>
      <c r="L126" s="85">
        <v>110.41160499999999</v>
      </c>
      <c r="M126" s="83">
        <v>24843.288709765002</v>
      </c>
      <c r="N126" s="73"/>
      <c r="O126" s="84">
        <f t="shared" si="2"/>
        <v>4.7076975638426265E-3</v>
      </c>
      <c r="P126" s="84">
        <f>M126/'סכום נכסי הקרן'!$C$42</f>
        <v>1.2654654430731525E-3</v>
      </c>
    </row>
    <row r="127" spans="2:16">
      <c r="B127" s="76" t="s">
        <v>1910</v>
      </c>
      <c r="C127" s="73" t="s">
        <v>1911</v>
      </c>
      <c r="D127" s="73" t="s">
        <v>234</v>
      </c>
      <c r="E127" s="73"/>
      <c r="F127" s="94">
        <v>44440</v>
      </c>
      <c r="G127" s="83">
        <v>9.7500000000000373</v>
      </c>
      <c r="H127" s="86" t="s">
        <v>130</v>
      </c>
      <c r="I127" s="87">
        <v>4.8000000000000001E-2</v>
      </c>
      <c r="J127" s="87">
        <v>4.8500000000000168E-2</v>
      </c>
      <c r="K127" s="83">
        <v>65921469.774550006</v>
      </c>
      <c r="L127" s="85">
        <v>109.66166800000001</v>
      </c>
      <c r="M127" s="83">
        <v>72290.583499515007</v>
      </c>
      <c r="N127" s="73"/>
      <c r="O127" s="84">
        <f t="shared" si="2"/>
        <v>1.3698758155785567E-2</v>
      </c>
      <c r="P127" s="84">
        <f>M127/'סכום נכסי הקרן'!$C$42</f>
        <v>3.6823319306462238E-3</v>
      </c>
    </row>
    <row r="128" spans="2:16">
      <c r="B128" s="76" t="s">
        <v>1912</v>
      </c>
      <c r="C128" s="73" t="s">
        <v>1913</v>
      </c>
      <c r="D128" s="73" t="s">
        <v>234</v>
      </c>
      <c r="E128" s="73"/>
      <c r="F128" s="94">
        <v>44501</v>
      </c>
      <c r="G128" s="83">
        <v>9.67999999999995</v>
      </c>
      <c r="H128" s="86" t="s">
        <v>130</v>
      </c>
      <c r="I128" s="87">
        <v>4.8000000000000001E-2</v>
      </c>
      <c r="J128" s="87">
        <v>4.8499999999999786E-2</v>
      </c>
      <c r="K128" s="83">
        <v>83118395.46454002</v>
      </c>
      <c r="L128" s="85">
        <v>110.86478</v>
      </c>
      <c r="M128" s="83">
        <v>92149.026679167015</v>
      </c>
      <c r="N128" s="73"/>
      <c r="O128" s="84">
        <f t="shared" si="2"/>
        <v>1.7461848689842293E-2</v>
      </c>
      <c r="P128" s="84">
        <f>M128/'סכום נכסי הקרן'!$C$42</f>
        <v>4.6938797128528355E-3</v>
      </c>
    </row>
    <row r="129" spans="2:16">
      <c r="B129" s="76" t="s">
        <v>1914</v>
      </c>
      <c r="C129" s="73" t="s">
        <v>1915</v>
      </c>
      <c r="D129" s="73" t="s">
        <v>234</v>
      </c>
      <c r="E129" s="73"/>
      <c r="F129" s="94">
        <v>44531</v>
      </c>
      <c r="G129" s="83">
        <v>9.7699999999998752</v>
      </c>
      <c r="H129" s="86" t="s">
        <v>130</v>
      </c>
      <c r="I129" s="87">
        <v>4.8000000000000001E-2</v>
      </c>
      <c r="J129" s="87">
        <v>4.8499999999999488E-2</v>
      </c>
      <c r="K129" s="83">
        <v>23822206.944090005</v>
      </c>
      <c r="L129" s="85">
        <v>110.31950399999999</v>
      </c>
      <c r="M129" s="83">
        <v>26280.540478251001</v>
      </c>
      <c r="N129" s="73"/>
      <c r="O129" s="84">
        <f t="shared" si="2"/>
        <v>4.9800506620244515E-3</v>
      </c>
      <c r="P129" s="84">
        <f>M129/'סכום נכסי הקרן'!$C$42</f>
        <v>1.3386760581114065E-3</v>
      </c>
    </row>
    <row r="130" spans="2:16">
      <c r="B130" s="76" t="s">
        <v>1916</v>
      </c>
      <c r="C130" s="73" t="s">
        <v>1917</v>
      </c>
      <c r="D130" s="73" t="s">
        <v>234</v>
      </c>
      <c r="E130" s="73"/>
      <c r="F130" s="94">
        <v>44563</v>
      </c>
      <c r="G130" s="83">
        <v>9.8499999999999783</v>
      </c>
      <c r="H130" s="86" t="s">
        <v>130</v>
      </c>
      <c r="I130" s="87">
        <v>4.8000000000000001E-2</v>
      </c>
      <c r="J130" s="87">
        <v>4.8499999999999925E-2</v>
      </c>
      <c r="K130" s="83">
        <v>68434795.16738002</v>
      </c>
      <c r="L130" s="85">
        <v>109.973224</v>
      </c>
      <c r="M130" s="83">
        <v>75259.950684596013</v>
      </c>
      <c r="N130" s="73"/>
      <c r="O130" s="84">
        <f t="shared" si="2"/>
        <v>1.4261440610056023E-2</v>
      </c>
      <c r="P130" s="84">
        <f>M130/'סכום נכסי הקרן'!$C$42</f>
        <v>3.8335853176037415E-3</v>
      </c>
    </row>
    <row r="131" spans="2:16">
      <c r="B131" s="76" t="s">
        <v>1918</v>
      </c>
      <c r="C131" s="73" t="s">
        <v>1919</v>
      </c>
      <c r="D131" s="73" t="s">
        <v>234</v>
      </c>
      <c r="E131" s="73"/>
      <c r="F131" s="94">
        <v>44652</v>
      </c>
      <c r="G131" s="83">
        <v>9.860000000000456</v>
      </c>
      <c r="H131" s="86" t="s">
        <v>130</v>
      </c>
      <c r="I131" s="87">
        <v>4.8000000000000001E-2</v>
      </c>
      <c r="J131" s="87">
        <v>4.8500000000002617E-2</v>
      </c>
      <c r="K131" s="83">
        <v>4850354.3968600007</v>
      </c>
      <c r="L131" s="85">
        <v>110.013324</v>
      </c>
      <c r="M131" s="83">
        <v>5336.036115496001</v>
      </c>
      <c r="N131" s="73"/>
      <c r="O131" s="84">
        <f t="shared" si="2"/>
        <v>1.011156152269923E-3</v>
      </c>
      <c r="P131" s="84">
        <f>M131/'סכום נכסי הקרן'!$C$42</f>
        <v>2.7180657867153873E-4</v>
      </c>
    </row>
    <row r="132" spans="2:16">
      <c r="B132" s="76" t="s">
        <v>1920</v>
      </c>
      <c r="C132" s="73" t="s">
        <v>1921</v>
      </c>
      <c r="D132" s="73" t="s">
        <v>234</v>
      </c>
      <c r="E132" s="73"/>
      <c r="F132" s="94">
        <v>40057</v>
      </c>
      <c r="G132" s="83">
        <v>0.9100000000000239</v>
      </c>
      <c r="H132" s="86" t="s">
        <v>130</v>
      </c>
      <c r="I132" s="87">
        <v>4.8000000000000001E-2</v>
      </c>
      <c r="J132" s="87">
        <v>4.8199999999999986E-2</v>
      </c>
      <c r="K132" s="83">
        <v>17026453.378320001</v>
      </c>
      <c r="L132" s="85">
        <v>121.85158</v>
      </c>
      <c r="M132" s="83">
        <v>20747.002465050005</v>
      </c>
      <c r="N132" s="73"/>
      <c r="O132" s="84">
        <f t="shared" si="2"/>
        <v>3.9314687400208046E-3</v>
      </c>
      <c r="P132" s="84">
        <f>M132/'סכום נכסי הקרן'!$C$42</f>
        <v>1.0568091436523278E-3</v>
      </c>
    </row>
    <row r="133" spans="2:16">
      <c r="B133" s="76" t="s">
        <v>1922</v>
      </c>
      <c r="C133" s="73" t="s">
        <v>1923</v>
      </c>
      <c r="D133" s="73" t="s">
        <v>234</v>
      </c>
      <c r="E133" s="73"/>
      <c r="F133" s="94">
        <v>40087</v>
      </c>
      <c r="G133" s="83">
        <v>0.96999999999999953</v>
      </c>
      <c r="H133" s="86" t="s">
        <v>130</v>
      </c>
      <c r="I133" s="87">
        <v>4.8000000000000001E-2</v>
      </c>
      <c r="J133" s="87">
        <v>4.8300000000000828E-2</v>
      </c>
      <c r="K133" s="83">
        <v>15793008.286680002</v>
      </c>
      <c r="L133" s="85">
        <v>123.691586</v>
      </c>
      <c r="M133" s="83">
        <v>19534.622474832999</v>
      </c>
      <c r="N133" s="73"/>
      <c r="O133" s="84">
        <f t="shared" si="2"/>
        <v>3.7017278875485335E-3</v>
      </c>
      <c r="P133" s="84">
        <f>M133/'סכום נכסי הקרן'!$C$42</f>
        <v>9.9505302917743789E-4</v>
      </c>
    </row>
    <row r="134" spans="2:16">
      <c r="B134" s="76" t="s">
        <v>1924</v>
      </c>
      <c r="C134" s="73" t="s">
        <v>1925</v>
      </c>
      <c r="D134" s="73" t="s">
        <v>234</v>
      </c>
      <c r="E134" s="73"/>
      <c r="F134" s="94">
        <v>40118</v>
      </c>
      <c r="G134" s="83">
        <v>1.049999999999977</v>
      </c>
      <c r="H134" s="86" t="s">
        <v>130</v>
      </c>
      <c r="I134" s="87">
        <v>4.8000000000000001E-2</v>
      </c>
      <c r="J134" s="87">
        <v>4.8199999999999826E-2</v>
      </c>
      <c r="K134" s="83">
        <v>19333889.774230003</v>
      </c>
      <c r="L134" s="85">
        <v>123.556091</v>
      </c>
      <c r="M134" s="83">
        <v>23888.198403531005</v>
      </c>
      <c r="N134" s="73"/>
      <c r="O134" s="84">
        <f t="shared" si="2"/>
        <v>4.5267120123548251E-3</v>
      </c>
      <c r="P134" s="84">
        <f>M134/'סכום נכסי הקרן'!$C$42</f>
        <v>1.2168151298367167E-3</v>
      </c>
    </row>
    <row r="135" spans="2:16">
      <c r="B135" s="76" t="s">
        <v>1926</v>
      </c>
      <c r="C135" s="73" t="s">
        <v>1927</v>
      </c>
      <c r="D135" s="73" t="s">
        <v>234</v>
      </c>
      <c r="E135" s="73"/>
      <c r="F135" s="94">
        <v>39904</v>
      </c>
      <c r="G135" s="83">
        <v>0.49000000000000754</v>
      </c>
      <c r="H135" s="86" t="s">
        <v>130</v>
      </c>
      <c r="I135" s="87">
        <v>4.8000000000000001E-2</v>
      </c>
      <c r="J135" s="87">
        <v>4.8100000000000816E-2</v>
      </c>
      <c r="K135" s="83">
        <v>24601216.612100005</v>
      </c>
      <c r="L135" s="85">
        <v>129.10226399999999</v>
      </c>
      <c r="M135" s="83">
        <v>31760.727590124006</v>
      </c>
      <c r="N135" s="73"/>
      <c r="O135" s="84">
        <f t="shared" si="2"/>
        <v>6.0185228151023824E-3</v>
      </c>
      <c r="P135" s="84">
        <f>M135/'סכום נכסי הקרן'!$C$42</f>
        <v>1.6178253886476757E-3</v>
      </c>
    </row>
    <row r="136" spans="2:16">
      <c r="B136" s="76" t="s">
        <v>1928</v>
      </c>
      <c r="C136" s="73" t="s">
        <v>1929</v>
      </c>
      <c r="D136" s="73" t="s">
        <v>234</v>
      </c>
      <c r="E136" s="73"/>
      <c r="F136" s="94">
        <v>39965</v>
      </c>
      <c r="G136" s="83">
        <v>0.6599999999999685</v>
      </c>
      <c r="H136" s="86" t="s">
        <v>130</v>
      </c>
      <c r="I136" s="87">
        <v>4.8000000000000001E-2</v>
      </c>
      <c r="J136" s="87">
        <v>4.8199999999999708E-2</v>
      </c>
      <c r="K136" s="83">
        <v>11591172.748620002</v>
      </c>
      <c r="L136" s="85">
        <v>126.20235</v>
      </c>
      <c r="M136" s="83">
        <v>14628.332426031002</v>
      </c>
      <c r="N136" s="73"/>
      <c r="O136" s="84">
        <f t="shared" si="2"/>
        <v>2.7720067874120709E-3</v>
      </c>
      <c r="P136" s="84">
        <f>M136/'סכום נכסי הקרן'!$C$42</f>
        <v>7.4513682110261133E-4</v>
      </c>
    </row>
    <row r="137" spans="2:16">
      <c r="B137" s="76" t="s">
        <v>1930</v>
      </c>
      <c r="C137" s="73" t="s">
        <v>1931</v>
      </c>
      <c r="D137" s="73" t="s">
        <v>234</v>
      </c>
      <c r="E137" s="73"/>
      <c r="F137" s="94">
        <v>39995</v>
      </c>
      <c r="G137" s="83">
        <v>0.7399999999999991</v>
      </c>
      <c r="H137" s="86" t="s">
        <v>130</v>
      </c>
      <c r="I137" s="87">
        <v>4.8000000000000001E-2</v>
      </c>
      <c r="J137" s="87">
        <v>4.8500000000000203E-2</v>
      </c>
      <c r="K137" s="83">
        <v>17707712.995040003</v>
      </c>
      <c r="L137" s="85">
        <v>125.200394</v>
      </c>
      <c r="M137" s="83">
        <v>22170.126461123004</v>
      </c>
      <c r="N137" s="73"/>
      <c r="O137" s="84">
        <f t="shared" si="2"/>
        <v>4.2011446854090433E-3</v>
      </c>
      <c r="P137" s="84">
        <f>M137/'סכום נכסי הקרן'!$C$42</f>
        <v>1.1293001193551813E-3</v>
      </c>
    </row>
    <row r="138" spans="2:16">
      <c r="B138" s="76" t="s">
        <v>1932</v>
      </c>
      <c r="C138" s="73" t="s">
        <v>1933</v>
      </c>
      <c r="D138" s="73" t="s">
        <v>234</v>
      </c>
      <c r="E138" s="73"/>
      <c r="F138" s="94">
        <v>40027</v>
      </c>
      <c r="G138" s="83">
        <v>0.83000000000000396</v>
      </c>
      <c r="H138" s="86" t="s">
        <v>130</v>
      </c>
      <c r="I138" s="87">
        <v>4.8000000000000001E-2</v>
      </c>
      <c r="J138" s="87">
        <v>4.819999999999925E-2</v>
      </c>
      <c r="K138" s="83">
        <v>22296770.958500005</v>
      </c>
      <c r="L138" s="85">
        <v>123.61955399999999</v>
      </c>
      <c r="M138" s="83">
        <v>27563.168830883005</v>
      </c>
      <c r="N138" s="73"/>
      <c r="O138" s="84">
        <f t="shared" si="2"/>
        <v>5.2231032804415838E-3</v>
      </c>
      <c r="P138" s="84">
        <f>M138/'סכום נכסי הקרן'!$C$42</f>
        <v>1.4040104780235197E-3</v>
      </c>
    </row>
    <row r="139" spans="2:16">
      <c r="B139" s="76" t="s">
        <v>1934</v>
      </c>
      <c r="C139" s="73" t="s">
        <v>1935</v>
      </c>
      <c r="D139" s="73" t="s">
        <v>234</v>
      </c>
      <c r="E139" s="73"/>
      <c r="F139" s="94">
        <v>40179</v>
      </c>
      <c r="G139" s="83">
        <v>1.2199999999999964</v>
      </c>
      <c r="H139" s="86" t="s">
        <v>130</v>
      </c>
      <c r="I139" s="87">
        <v>4.8000000000000001E-2</v>
      </c>
      <c r="J139" s="87">
        <v>4.8299999999998997E-2</v>
      </c>
      <c r="K139" s="83">
        <v>8675041.5888800006</v>
      </c>
      <c r="L139" s="85">
        <v>122.00105600000001</v>
      </c>
      <c r="M139" s="83">
        <v>10583.642368482002</v>
      </c>
      <c r="N139" s="73"/>
      <c r="O139" s="84">
        <f t="shared" si="2"/>
        <v>2.0055552216442295E-3</v>
      </c>
      <c r="P139" s="84">
        <f>M139/'סכום נכסי הקרן'!$C$42</f>
        <v>5.3910872411567915E-4</v>
      </c>
    </row>
    <row r="140" spans="2:16">
      <c r="B140" s="76" t="s">
        <v>1936</v>
      </c>
      <c r="C140" s="73" t="s">
        <v>1937</v>
      </c>
      <c r="D140" s="73" t="s">
        <v>234</v>
      </c>
      <c r="E140" s="73"/>
      <c r="F140" s="94">
        <v>40210</v>
      </c>
      <c r="G140" s="83">
        <v>1.3099999999999605</v>
      </c>
      <c r="H140" s="86" t="s">
        <v>130</v>
      </c>
      <c r="I140" s="87">
        <v>4.8000000000000001E-2</v>
      </c>
      <c r="J140" s="87">
        <v>4.819999999999907E-2</v>
      </c>
      <c r="K140" s="83">
        <v>12709080.742600001</v>
      </c>
      <c r="L140" s="85">
        <v>121.51973599999999</v>
      </c>
      <c r="M140" s="83">
        <v>15444.041401631002</v>
      </c>
      <c r="N140" s="73"/>
      <c r="O140" s="84">
        <f t="shared" si="2"/>
        <v>2.9265801694670513E-3</v>
      </c>
      <c r="P140" s="84">
        <f>M140/'סכום נכסי הקרן'!$C$42</f>
        <v>7.8668733932448669E-4</v>
      </c>
    </row>
    <row r="141" spans="2:16">
      <c r="B141" s="76" t="s">
        <v>1938</v>
      </c>
      <c r="C141" s="73" t="s">
        <v>1939</v>
      </c>
      <c r="D141" s="73" t="s">
        <v>234</v>
      </c>
      <c r="E141" s="73"/>
      <c r="F141" s="94">
        <v>40238</v>
      </c>
      <c r="G141" s="83">
        <v>1.3899999999999668</v>
      </c>
      <c r="H141" s="86" t="s">
        <v>130</v>
      </c>
      <c r="I141" s="87">
        <v>4.8000000000000001E-2</v>
      </c>
      <c r="J141" s="87">
        <v>4.8499999999999571E-2</v>
      </c>
      <c r="K141" s="83">
        <v>18130194.698200002</v>
      </c>
      <c r="L141" s="85">
        <v>121.851071</v>
      </c>
      <c r="M141" s="83">
        <v>22091.836425507005</v>
      </c>
      <c r="N141" s="73"/>
      <c r="O141" s="84">
        <f t="shared" si="2"/>
        <v>4.1863090565899923E-3</v>
      </c>
      <c r="P141" s="84">
        <f>M141/'סכום נכסי הקרן'!$C$42</f>
        <v>1.1253121878149392E-3</v>
      </c>
    </row>
    <row r="142" spans="2:16">
      <c r="B142" s="76" t="s">
        <v>1940</v>
      </c>
      <c r="C142" s="73" t="s">
        <v>1941</v>
      </c>
      <c r="D142" s="73" t="s">
        <v>234</v>
      </c>
      <c r="E142" s="73"/>
      <c r="F142" s="94">
        <v>40300</v>
      </c>
      <c r="G142" s="83">
        <v>1.5200000000002505</v>
      </c>
      <c r="H142" s="86" t="s">
        <v>130</v>
      </c>
      <c r="I142" s="87">
        <v>4.8000000000000001E-2</v>
      </c>
      <c r="J142" s="87">
        <v>4.8500000000006115E-2</v>
      </c>
      <c r="K142" s="83">
        <v>2833492.22749</v>
      </c>
      <c r="L142" s="85">
        <v>124.016026</v>
      </c>
      <c r="M142" s="83">
        <v>3513.9844653810005</v>
      </c>
      <c r="N142" s="73"/>
      <c r="O142" s="84">
        <f t="shared" ref="O142:O158" si="3">IFERROR(M142/$M$11,0)</f>
        <v>6.6588511288976824E-4</v>
      </c>
      <c r="P142" s="84">
        <f>M142/'סכום נכסי הקרן'!$C$42</f>
        <v>1.7899505819805796E-4</v>
      </c>
    </row>
    <row r="143" spans="2:16">
      <c r="B143" s="76" t="s">
        <v>1942</v>
      </c>
      <c r="C143" s="73" t="s">
        <v>1943</v>
      </c>
      <c r="D143" s="73" t="s">
        <v>234</v>
      </c>
      <c r="E143" s="73"/>
      <c r="F143" s="94">
        <v>40360</v>
      </c>
      <c r="G143" s="83">
        <v>1.6800000000000166</v>
      </c>
      <c r="H143" s="86" t="s">
        <v>130</v>
      </c>
      <c r="I143" s="87">
        <v>4.8000000000000001E-2</v>
      </c>
      <c r="J143" s="87">
        <v>4.8500000000000723E-2</v>
      </c>
      <c r="K143" s="83">
        <v>7957578.2494600005</v>
      </c>
      <c r="L143" s="85">
        <v>121.53804700000001</v>
      </c>
      <c r="M143" s="83">
        <v>9671.4851802380017</v>
      </c>
      <c r="N143" s="73"/>
      <c r="O143" s="84">
        <f t="shared" si="3"/>
        <v>1.8327053134414583E-3</v>
      </c>
      <c r="P143" s="84">
        <f>M143/'סכום נכסי הקרן'!$C$42</f>
        <v>4.9264533459189846E-4</v>
      </c>
    </row>
    <row r="144" spans="2:16">
      <c r="B144" s="76" t="s">
        <v>1944</v>
      </c>
      <c r="C144" s="73" t="s">
        <v>1945</v>
      </c>
      <c r="D144" s="73" t="s">
        <v>234</v>
      </c>
      <c r="E144" s="73"/>
      <c r="F144" s="94">
        <v>40422</v>
      </c>
      <c r="G144" s="83">
        <v>1.8499999999999919</v>
      </c>
      <c r="H144" s="86" t="s">
        <v>130</v>
      </c>
      <c r="I144" s="87">
        <v>4.8000000000000001E-2</v>
      </c>
      <c r="J144" s="87">
        <v>4.8399999999999367E-2</v>
      </c>
      <c r="K144" s="83">
        <v>15806860.145800002</v>
      </c>
      <c r="L144" s="85">
        <v>119.67274</v>
      </c>
      <c r="M144" s="83">
        <v>18916.502709299006</v>
      </c>
      <c r="N144" s="73"/>
      <c r="O144" s="84">
        <f t="shared" si="3"/>
        <v>3.5845968205483916E-3</v>
      </c>
      <c r="P144" s="84">
        <f>M144/'סכום נכסי הקרן'!$C$42</f>
        <v>9.6356729425312851E-4</v>
      </c>
    </row>
    <row r="145" spans="2:16">
      <c r="B145" s="76" t="s">
        <v>1946</v>
      </c>
      <c r="C145" s="73" t="s">
        <v>1947</v>
      </c>
      <c r="D145" s="73" t="s">
        <v>234</v>
      </c>
      <c r="E145" s="73"/>
      <c r="F145" s="94">
        <v>40483</v>
      </c>
      <c r="G145" s="83">
        <v>1.9799999999999989</v>
      </c>
      <c r="H145" s="86" t="s">
        <v>130</v>
      </c>
      <c r="I145" s="87">
        <v>4.8000000000000001E-2</v>
      </c>
      <c r="J145" s="87">
        <v>4.8399999999999652E-2</v>
      </c>
      <c r="K145" s="83">
        <v>30722321.675730005</v>
      </c>
      <c r="L145" s="85">
        <v>120.672584</v>
      </c>
      <c r="M145" s="83">
        <v>37073.419546798003</v>
      </c>
      <c r="N145" s="73"/>
      <c r="O145" s="84">
        <f t="shared" si="3"/>
        <v>7.0252553485471089E-3</v>
      </c>
      <c r="P145" s="84">
        <f>M145/'סכום נכסי הקרן'!$C$42</f>
        <v>1.8884428644338445E-3</v>
      </c>
    </row>
    <row r="146" spans="2:16">
      <c r="B146" s="76" t="s">
        <v>1948</v>
      </c>
      <c r="C146" s="73" t="s">
        <v>1949</v>
      </c>
      <c r="D146" s="73" t="s">
        <v>234</v>
      </c>
      <c r="E146" s="73"/>
      <c r="F146" s="94">
        <v>40513</v>
      </c>
      <c r="G146" s="83">
        <v>2.0599999999999139</v>
      </c>
      <c r="H146" s="86" t="s">
        <v>130</v>
      </c>
      <c r="I146" s="87">
        <v>4.8000000000000001E-2</v>
      </c>
      <c r="J146" s="87">
        <v>4.8399999999998312E-2</v>
      </c>
      <c r="K146" s="83">
        <v>10442727.701580001</v>
      </c>
      <c r="L146" s="85">
        <v>119.86192800000001</v>
      </c>
      <c r="M146" s="83">
        <v>12516.854748868</v>
      </c>
      <c r="N146" s="73"/>
      <c r="O146" s="84">
        <f t="shared" si="3"/>
        <v>2.3718907466971704E-3</v>
      </c>
      <c r="P146" s="84">
        <f>M146/'סכום נכסי הקרן'!$C$42</f>
        <v>6.3758254093116676E-4</v>
      </c>
    </row>
    <row r="147" spans="2:16">
      <c r="B147" s="76" t="s">
        <v>1950</v>
      </c>
      <c r="C147" s="73" t="s">
        <v>1951</v>
      </c>
      <c r="D147" s="73" t="s">
        <v>234</v>
      </c>
      <c r="E147" s="73"/>
      <c r="F147" s="94">
        <v>40544</v>
      </c>
      <c r="G147" s="83">
        <v>2.1399999999999841</v>
      </c>
      <c r="H147" s="86" t="s">
        <v>130</v>
      </c>
      <c r="I147" s="87">
        <v>4.8000000000000001E-2</v>
      </c>
      <c r="J147" s="87">
        <v>4.8399999999999367E-2</v>
      </c>
      <c r="K147" s="83">
        <v>26245337.845150005</v>
      </c>
      <c r="L147" s="85">
        <v>119.278468</v>
      </c>
      <c r="M147" s="83">
        <v>31305.036777225003</v>
      </c>
      <c r="N147" s="73"/>
      <c r="O147" s="84">
        <f t="shared" si="3"/>
        <v>5.932171343893706E-3</v>
      </c>
      <c r="P147" s="84">
        <f>M147/'סכום נכסי הקרן'!$C$42</f>
        <v>1.5946134466545475E-3</v>
      </c>
    </row>
    <row r="148" spans="2:16">
      <c r="B148" s="76" t="s">
        <v>1952</v>
      </c>
      <c r="C148" s="73" t="s">
        <v>1953</v>
      </c>
      <c r="D148" s="73" t="s">
        <v>234</v>
      </c>
      <c r="E148" s="73"/>
      <c r="F148" s="94">
        <v>40575</v>
      </c>
      <c r="G148" s="83">
        <v>2.2300000000000719</v>
      </c>
      <c r="H148" s="86" t="s">
        <v>130</v>
      </c>
      <c r="I148" s="87">
        <v>4.8000000000000001E-2</v>
      </c>
      <c r="J148" s="87">
        <v>4.8400000000000852E-2</v>
      </c>
      <c r="K148" s="83">
        <v>10344505.427820003</v>
      </c>
      <c r="L148" s="85">
        <v>118.368506</v>
      </c>
      <c r="M148" s="83">
        <v>12244.636477144</v>
      </c>
      <c r="N148" s="73"/>
      <c r="O148" s="84">
        <f t="shared" si="3"/>
        <v>2.3203065418199473E-3</v>
      </c>
      <c r="P148" s="84">
        <f>M148/'סכום נכסי הקרן'!$C$42</f>
        <v>6.237163084905151E-4</v>
      </c>
    </row>
    <row r="149" spans="2:16">
      <c r="B149" s="76" t="s">
        <v>1954</v>
      </c>
      <c r="C149" s="73" t="s">
        <v>1955</v>
      </c>
      <c r="D149" s="73" t="s">
        <v>234</v>
      </c>
      <c r="E149" s="73"/>
      <c r="F149" s="94">
        <v>40603</v>
      </c>
      <c r="G149" s="83">
        <v>2.3099999999999605</v>
      </c>
      <c r="H149" s="86" t="s">
        <v>130</v>
      </c>
      <c r="I149" s="87">
        <v>4.8000000000000001E-2</v>
      </c>
      <c r="J149" s="87">
        <v>4.8499999999998815E-2</v>
      </c>
      <c r="K149" s="83">
        <v>16039036.193550002</v>
      </c>
      <c r="L149" s="85">
        <v>117.658956</v>
      </c>
      <c r="M149" s="83">
        <v>18871.362481724998</v>
      </c>
      <c r="N149" s="73"/>
      <c r="O149" s="84">
        <f t="shared" si="3"/>
        <v>3.5760429393829752E-3</v>
      </c>
      <c r="P149" s="84">
        <f>M149/'סכום נכסי הקרן'!$C$42</f>
        <v>9.6126794496991896E-4</v>
      </c>
    </row>
    <row r="150" spans="2:16">
      <c r="B150" s="76" t="s">
        <v>1956</v>
      </c>
      <c r="C150" s="73" t="s">
        <v>1957</v>
      </c>
      <c r="D150" s="73" t="s">
        <v>234</v>
      </c>
      <c r="E150" s="73"/>
      <c r="F150" s="94">
        <v>40634</v>
      </c>
      <c r="G150" s="83">
        <v>2.3299999999999645</v>
      </c>
      <c r="H150" s="86" t="s">
        <v>130</v>
      </c>
      <c r="I150" s="87">
        <v>4.8000000000000001E-2</v>
      </c>
      <c r="J150" s="87">
        <v>4.8500000000000293E-2</v>
      </c>
      <c r="K150" s="83">
        <v>5688391.8736200007</v>
      </c>
      <c r="L150" s="85">
        <v>119.65524499999999</v>
      </c>
      <c r="M150" s="83">
        <v>6806.459252128001</v>
      </c>
      <c r="N150" s="73"/>
      <c r="O150" s="84">
        <f t="shared" si="3"/>
        <v>1.2897950836534072E-3</v>
      </c>
      <c r="P150" s="84">
        <f>M150/'סכום נכסי הקרן'!$C$42</f>
        <v>3.467068741936701E-4</v>
      </c>
    </row>
    <row r="151" spans="2:16">
      <c r="B151" s="76" t="s">
        <v>1958</v>
      </c>
      <c r="C151" s="73" t="s">
        <v>1959</v>
      </c>
      <c r="D151" s="73" t="s">
        <v>234</v>
      </c>
      <c r="E151" s="73"/>
      <c r="F151" s="94">
        <v>40664</v>
      </c>
      <c r="G151" s="83">
        <v>2.4199999999999706</v>
      </c>
      <c r="H151" s="86" t="s">
        <v>130</v>
      </c>
      <c r="I151" s="87">
        <v>4.8000000000000001E-2</v>
      </c>
      <c r="J151" s="87">
        <v>4.8499999999999224E-2</v>
      </c>
      <c r="K151" s="83">
        <v>21110390.706370004</v>
      </c>
      <c r="L151" s="85">
        <v>118.952986</v>
      </c>
      <c r="M151" s="83">
        <v>25111.439996947007</v>
      </c>
      <c r="N151" s="73"/>
      <c r="O151" s="84">
        <f t="shared" si="3"/>
        <v>4.758511092444088E-3</v>
      </c>
      <c r="P151" s="84">
        <f>M151/'סכום נכסי הקרן'!$C$42</f>
        <v>1.2791245117821609E-3</v>
      </c>
    </row>
    <row r="152" spans="2:16">
      <c r="B152" s="76" t="s">
        <v>1960</v>
      </c>
      <c r="C152" s="73" t="s">
        <v>1961</v>
      </c>
      <c r="D152" s="73" t="s">
        <v>234</v>
      </c>
      <c r="E152" s="73"/>
      <c r="F152" s="94">
        <v>40756</v>
      </c>
      <c r="G152" s="83">
        <v>2.669999999999896</v>
      </c>
      <c r="H152" s="86" t="s">
        <v>130</v>
      </c>
      <c r="I152" s="87">
        <v>4.8000000000000001E-2</v>
      </c>
      <c r="J152" s="87">
        <v>4.8499999999998523E-2</v>
      </c>
      <c r="K152" s="83">
        <v>11616200.539530002</v>
      </c>
      <c r="L152" s="85">
        <v>115.85249</v>
      </c>
      <c r="M152" s="83">
        <v>13457.65758492</v>
      </c>
      <c r="N152" s="73"/>
      <c r="O152" s="84">
        <f t="shared" si="3"/>
        <v>2.5501688833432803E-3</v>
      </c>
      <c r="P152" s="84">
        <f>M152/'סכום נכסי הקרן'!$C$42</f>
        <v>6.8550508016008375E-4</v>
      </c>
    </row>
    <row r="153" spans="2:16">
      <c r="B153" s="76" t="s">
        <v>1962</v>
      </c>
      <c r="C153" s="73" t="s">
        <v>1963</v>
      </c>
      <c r="D153" s="73" t="s">
        <v>234</v>
      </c>
      <c r="E153" s="73"/>
      <c r="F153" s="94">
        <v>40848</v>
      </c>
      <c r="G153" s="83">
        <v>2.850000000000025</v>
      </c>
      <c r="H153" s="86" t="s">
        <v>130</v>
      </c>
      <c r="I153" s="87">
        <v>4.8000000000000001E-2</v>
      </c>
      <c r="J153" s="87">
        <v>4.8500000000000251E-2</v>
      </c>
      <c r="K153" s="83">
        <v>32757600.521430004</v>
      </c>
      <c r="L153" s="85">
        <v>117.23526200000001</v>
      </c>
      <c r="M153" s="83">
        <v>38403.458898473</v>
      </c>
      <c r="N153" s="73"/>
      <c r="O153" s="84">
        <f t="shared" si="3"/>
        <v>7.2772921496665225E-3</v>
      </c>
      <c r="P153" s="84">
        <f>M153/'סכום נכסי הקרן'!$C$42</f>
        <v>1.9561923020037005E-3</v>
      </c>
    </row>
    <row r="154" spans="2:16">
      <c r="B154" s="76" t="s">
        <v>1964</v>
      </c>
      <c r="C154" s="73" t="s">
        <v>1965</v>
      </c>
      <c r="D154" s="73" t="s">
        <v>234</v>
      </c>
      <c r="E154" s="73"/>
      <c r="F154" s="94">
        <v>40940</v>
      </c>
      <c r="G154" s="83">
        <v>3.0999999999999623</v>
      </c>
      <c r="H154" s="86" t="s">
        <v>130</v>
      </c>
      <c r="I154" s="87">
        <v>4.8000000000000001E-2</v>
      </c>
      <c r="J154" s="87">
        <v>4.8399999999999554E-2</v>
      </c>
      <c r="K154" s="83">
        <v>41199364.210130006</v>
      </c>
      <c r="L154" s="85">
        <v>115.85810600000001</v>
      </c>
      <c r="M154" s="83">
        <v>47732.803038818012</v>
      </c>
      <c r="N154" s="73"/>
      <c r="O154" s="84">
        <f t="shared" si="3"/>
        <v>9.0451631910109173E-3</v>
      </c>
      <c r="P154" s="84">
        <f>M154/'סכום נכסי הקרן'!$C$42</f>
        <v>2.4314096838112518E-3</v>
      </c>
    </row>
    <row r="155" spans="2:16">
      <c r="B155" s="76" t="s">
        <v>1966</v>
      </c>
      <c r="C155" s="73" t="s">
        <v>1967</v>
      </c>
      <c r="D155" s="73" t="s">
        <v>234</v>
      </c>
      <c r="E155" s="73"/>
      <c r="F155" s="94">
        <v>40969</v>
      </c>
      <c r="G155" s="83">
        <v>3.180000000000013</v>
      </c>
      <c r="H155" s="86" t="s">
        <v>130</v>
      </c>
      <c r="I155" s="87">
        <v>4.8000000000000001E-2</v>
      </c>
      <c r="J155" s="87">
        <v>4.8600000000000441E-2</v>
      </c>
      <c r="K155" s="83">
        <v>25102244.652770005</v>
      </c>
      <c r="L155" s="85">
        <v>115.38981800000001</v>
      </c>
      <c r="M155" s="83">
        <v>28965.434371659005</v>
      </c>
      <c r="N155" s="73"/>
      <c r="O155" s="84">
        <f t="shared" si="3"/>
        <v>5.488826637252104E-3</v>
      </c>
      <c r="P155" s="84">
        <f>M155/'סכום נכסי הקרן'!$C$42</f>
        <v>1.4754389674073273E-3</v>
      </c>
    </row>
    <row r="156" spans="2:16">
      <c r="B156" s="76" t="s">
        <v>1968</v>
      </c>
      <c r="C156" s="73" t="s">
        <v>1969</v>
      </c>
      <c r="D156" s="73" t="s">
        <v>234</v>
      </c>
      <c r="E156" s="73"/>
      <c r="F156" s="94">
        <v>41000</v>
      </c>
      <c r="G156" s="83">
        <v>3.1899999999999942</v>
      </c>
      <c r="H156" s="86" t="s">
        <v>130</v>
      </c>
      <c r="I156" s="87">
        <v>4.8000000000000001E-2</v>
      </c>
      <c r="J156" s="87">
        <v>4.8499999999999772E-2</v>
      </c>
      <c r="K156" s="83">
        <v>13715072.011190003</v>
      </c>
      <c r="L156" s="85">
        <v>117.699789</v>
      </c>
      <c r="M156" s="83">
        <v>16142.610762711003</v>
      </c>
      <c r="N156" s="73"/>
      <c r="O156" s="84">
        <f t="shared" si="3"/>
        <v>3.0589560927094025E-3</v>
      </c>
      <c r="P156" s="84">
        <f>M156/'סכום נכסי הקרן'!$C$42</f>
        <v>8.2227100927913959E-4</v>
      </c>
    </row>
    <row r="157" spans="2:16">
      <c r="B157" s="76" t="s">
        <v>1970</v>
      </c>
      <c r="C157" s="73" t="s">
        <v>1971</v>
      </c>
      <c r="D157" s="73" t="s">
        <v>234</v>
      </c>
      <c r="E157" s="73"/>
      <c r="F157" s="94">
        <v>41640</v>
      </c>
      <c r="G157" s="83">
        <v>4.6600000000000348</v>
      </c>
      <c r="H157" s="86" t="s">
        <v>130</v>
      </c>
      <c r="I157" s="87">
        <v>4.8000000000000001E-2</v>
      </c>
      <c r="J157" s="87">
        <v>4.8500000000000335E-2</v>
      </c>
      <c r="K157" s="83">
        <v>25743365.359540004</v>
      </c>
      <c r="L157" s="85">
        <v>112.501885</v>
      </c>
      <c r="M157" s="83">
        <v>28961.771357700007</v>
      </c>
      <c r="N157" s="73"/>
      <c r="O157" s="84">
        <f t="shared" si="3"/>
        <v>5.488132511683925E-3</v>
      </c>
      <c r="P157" s="84">
        <f>M157/'סכום נכסי הקרן'!$C$42</f>
        <v>1.4752523810967642E-3</v>
      </c>
    </row>
    <row r="158" spans="2:16">
      <c r="B158" s="76" t="s">
        <v>1972</v>
      </c>
      <c r="C158" s="73" t="s">
        <v>1973</v>
      </c>
      <c r="D158" s="73" t="s">
        <v>234</v>
      </c>
      <c r="E158" s="73"/>
      <c r="F158" s="94">
        <v>44774</v>
      </c>
      <c r="G158" s="83">
        <v>10.200000000066217</v>
      </c>
      <c r="H158" s="86" t="s">
        <v>130</v>
      </c>
      <c r="I158" s="87">
        <v>4.8000000000000001E-2</v>
      </c>
      <c r="J158" s="87">
        <v>4.8500000000259093E-2</v>
      </c>
      <c r="K158" s="83">
        <v>65638.92333000002</v>
      </c>
      <c r="L158" s="85">
        <v>105.833468</v>
      </c>
      <c r="M158" s="83">
        <v>69.46794867200002</v>
      </c>
      <c r="N158" s="73"/>
      <c r="O158" s="84">
        <f t="shared" si="3"/>
        <v>1.3163880859291138E-5</v>
      </c>
      <c r="P158" s="84">
        <f>M158/'סכום נכסי הקרן'!$C$42</f>
        <v>3.5385527847221592E-6</v>
      </c>
    </row>
    <row r="159" spans="2:16">
      <c r="B159" s="118"/>
      <c r="C159" s="118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</row>
    <row r="160" spans="2:16">
      <c r="B160" s="118"/>
      <c r="C160" s="118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</row>
    <row r="161" spans="2:16">
      <c r="B161" s="118"/>
      <c r="C161" s="118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</row>
    <row r="162" spans="2:16">
      <c r="B162" s="126" t="s">
        <v>109</v>
      </c>
      <c r="C162" s="118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</row>
    <row r="163" spans="2:16">
      <c r="B163" s="126" t="s">
        <v>203</v>
      </c>
      <c r="C163" s="118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</row>
    <row r="164" spans="2:16">
      <c r="B164" s="126" t="s">
        <v>211</v>
      </c>
      <c r="C164" s="118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</row>
    <row r="165" spans="2:16">
      <c r="B165" s="118"/>
      <c r="C165" s="118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</row>
    <row r="166" spans="2:16">
      <c r="B166" s="118"/>
      <c r="C166" s="118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</row>
    <row r="167" spans="2:16">
      <c r="B167" s="118"/>
      <c r="C167" s="118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</row>
    <row r="168" spans="2:16">
      <c r="B168" s="118"/>
      <c r="C168" s="118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</row>
    <row r="169" spans="2:16">
      <c r="B169" s="118"/>
      <c r="C169" s="118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</row>
    <row r="170" spans="2:16">
      <c r="B170" s="118"/>
      <c r="C170" s="118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</row>
    <row r="171" spans="2:16">
      <c r="B171" s="118"/>
      <c r="C171" s="118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</row>
    <row r="172" spans="2:16">
      <c r="B172" s="118"/>
      <c r="C172" s="118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</row>
    <row r="173" spans="2:16">
      <c r="B173" s="118"/>
      <c r="C173" s="118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</row>
    <row r="174" spans="2:16">
      <c r="B174" s="118"/>
      <c r="C174" s="118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</row>
    <row r="175" spans="2:16">
      <c r="B175" s="118"/>
      <c r="C175" s="118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</row>
    <row r="176" spans="2:16">
      <c r="B176" s="118"/>
      <c r="C176" s="118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</row>
    <row r="177" spans="2:16">
      <c r="B177" s="118"/>
      <c r="C177" s="118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</row>
    <row r="178" spans="2:16">
      <c r="B178" s="118"/>
      <c r="C178" s="118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</row>
    <row r="179" spans="2:16">
      <c r="B179" s="118"/>
      <c r="C179" s="118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</row>
    <row r="180" spans="2:16">
      <c r="B180" s="118"/>
      <c r="C180" s="118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</row>
    <row r="181" spans="2:16">
      <c r="B181" s="118"/>
      <c r="C181" s="118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</row>
    <row r="182" spans="2:16">
      <c r="B182" s="118"/>
      <c r="C182" s="118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</row>
    <row r="183" spans="2:16">
      <c r="B183" s="118"/>
      <c r="C183" s="118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</row>
    <row r="184" spans="2:16">
      <c r="B184" s="118"/>
      <c r="C184" s="118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</row>
    <row r="185" spans="2:16">
      <c r="B185" s="118"/>
      <c r="C185" s="118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</row>
    <row r="186" spans="2:16">
      <c r="B186" s="118"/>
      <c r="C186" s="118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</row>
    <row r="187" spans="2:16">
      <c r="B187" s="118"/>
      <c r="C187" s="118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</row>
    <row r="188" spans="2:16">
      <c r="B188" s="118"/>
      <c r="C188" s="118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</row>
    <row r="189" spans="2:16">
      <c r="B189" s="118"/>
      <c r="C189" s="118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</row>
    <row r="190" spans="2:16">
      <c r="B190" s="118"/>
      <c r="C190" s="118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</row>
    <row r="191" spans="2:16">
      <c r="B191" s="118"/>
      <c r="C191" s="118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</row>
    <row r="192" spans="2:16">
      <c r="B192" s="118"/>
      <c r="C192" s="118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</row>
    <row r="193" spans="2:16">
      <c r="B193" s="118"/>
      <c r="C193" s="118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</row>
    <row r="194" spans="2:16">
      <c r="B194" s="118"/>
      <c r="C194" s="118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</row>
    <row r="195" spans="2:16">
      <c r="B195" s="118"/>
      <c r="C195" s="118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</row>
    <row r="196" spans="2:16">
      <c r="B196" s="118"/>
      <c r="C196" s="118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</row>
    <row r="197" spans="2:16">
      <c r="B197" s="118"/>
      <c r="C197" s="118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</row>
    <row r="198" spans="2:16">
      <c r="B198" s="118"/>
      <c r="C198" s="118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</row>
    <row r="199" spans="2:16">
      <c r="B199" s="118"/>
      <c r="C199" s="118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</row>
    <row r="200" spans="2:16">
      <c r="B200" s="118"/>
      <c r="C200" s="118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</row>
    <row r="201" spans="2:16">
      <c r="B201" s="118"/>
      <c r="C201" s="118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</row>
    <row r="202" spans="2:16">
      <c r="B202" s="118"/>
      <c r="C202" s="118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</row>
    <row r="203" spans="2:16">
      <c r="B203" s="118"/>
      <c r="C203" s="118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</row>
    <row r="204" spans="2:16">
      <c r="B204" s="118"/>
      <c r="C204" s="118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</row>
    <row r="205" spans="2:16">
      <c r="B205" s="118"/>
      <c r="C205" s="118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</row>
    <row r="206" spans="2:16">
      <c r="B206" s="118"/>
      <c r="C206" s="118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</row>
    <row r="207" spans="2:16">
      <c r="B207" s="118"/>
      <c r="C207" s="118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</row>
    <row r="208" spans="2:16">
      <c r="B208" s="118"/>
      <c r="C208" s="118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</row>
    <row r="209" spans="2:16">
      <c r="B209" s="118"/>
      <c r="C209" s="118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</row>
    <row r="210" spans="2:16">
      <c r="B210" s="118"/>
      <c r="C210" s="118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</row>
    <row r="211" spans="2:16">
      <c r="B211" s="118"/>
      <c r="C211" s="118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</row>
    <row r="212" spans="2:16">
      <c r="B212" s="118"/>
      <c r="C212" s="118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</row>
    <row r="213" spans="2:16">
      <c r="B213" s="118"/>
      <c r="C213" s="118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</row>
    <row r="214" spans="2:16">
      <c r="B214" s="118"/>
      <c r="C214" s="118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</row>
    <row r="215" spans="2:16">
      <c r="B215" s="118"/>
      <c r="C215" s="118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</row>
    <row r="216" spans="2:16">
      <c r="B216" s="118"/>
      <c r="C216" s="118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</row>
    <row r="217" spans="2:16">
      <c r="B217" s="118"/>
      <c r="C217" s="118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</row>
    <row r="218" spans="2:16">
      <c r="B218" s="118"/>
      <c r="C218" s="118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</row>
    <row r="219" spans="2:16">
      <c r="B219" s="118"/>
      <c r="C219" s="118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</row>
    <row r="220" spans="2:16">
      <c r="B220" s="118"/>
      <c r="C220" s="118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</row>
    <row r="221" spans="2:16">
      <c r="B221" s="118"/>
      <c r="C221" s="118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</row>
    <row r="222" spans="2:16">
      <c r="B222" s="118"/>
      <c r="C222" s="118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</row>
    <row r="223" spans="2:16">
      <c r="B223" s="118"/>
      <c r="C223" s="118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</row>
    <row r="224" spans="2:16">
      <c r="B224" s="118"/>
      <c r="C224" s="118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</row>
    <row r="225" spans="2:16">
      <c r="B225" s="118"/>
      <c r="C225" s="118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</row>
    <row r="226" spans="2:16">
      <c r="B226" s="118"/>
      <c r="C226" s="118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</row>
    <row r="227" spans="2:16">
      <c r="B227" s="118"/>
      <c r="C227" s="118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</row>
    <row r="228" spans="2:16">
      <c r="B228" s="118"/>
      <c r="C228" s="118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</row>
    <row r="229" spans="2:16">
      <c r="B229" s="118"/>
      <c r="C229" s="118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</row>
    <row r="230" spans="2:16">
      <c r="B230" s="118"/>
      <c r="C230" s="118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</row>
    <row r="231" spans="2:16">
      <c r="B231" s="118"/>
      <c r="C231" s="118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</row>
    <row r="232" spans="2:16">
      <c r="B232" s="118"/>
      <c r="C232" s="118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</row>
    <row r="233" spans="2:16">
      <c r="B233" s="118"/>
      <c r="C233" s="118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</row>
    <row r="234" spans="2:16">
      <c r="B234" s="118"/>
      <c r="C234" s="118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</row>
    <row r="235" spans="2:16">
      <c r="B235" s="118"/>
      <c r="C235" s="118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</row>
    <row r="236" spans="2:16">
      <c r="B236" s="118"/>
      <c r="C236" s="118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</row>
    <row r="237" spans="2:16">
      <c r="B237" s="118"/>
      <c r="C237" s="118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</row>
    <row r="238" spans="2:16">
      <c r="B238" s="118"/>
      <c r="C238" s="118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</row>
    <row r="239" spans="2:16">
      <c r="B239" s="118"/>
      <c r="C239" s="118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</row>
    <row r="240" spans="2:16">
      <c r="B240" s="118"/>
      <c r="C240" s="118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</row>
    <row r="241" spans="2:16">
      <c r="B241" s="118"/>
      <c r="C241" s="118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</row>
    <row r="242" spans="2:16">
      <c r="B242" s="118"/>
      <c r="C242" s="118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</row>
    <row r="243" spans="2:16">
      <c r="B243" s="118"/>
      <c r="C243" s="118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</row>
    <row r="244" spans="2:16">
      <c r="B244" s="118"/>
      <c r="C244" s="118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</row>
    <row r="245" spans="2:16">
      <c r="B245" s="118"/>
      <c r="C245" s="118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</row>
    <row r="246" spans="2:16">
      <c r="B246" s="118"/>
      <c r="C246" s="118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</row>
    <row r="247" spans="2:16">
      <c r="B247" s="118"/>
      <c r="C247" s="118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</row>
    <row r="248" spans="2:16">
      <c r="B248" s="118"/>
      <c r="C248" s="118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</row>
    <row r="249" spans="2:16">
      <c r="B249" s="118"/>
      <c r="C249" s="118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</row>
    <row r="250" spans="2:16">
      <c r="B250" s="118"/>
      <c r="C250" s="118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</row>
    <row r="251" spans="2:16">
      <c r="B251" s="118"/>
      <c r="C251" s="118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</row>
    <row r="252" spans="2:16">
      <c r="B252" s="118"/>
      <c r="C252" s="118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</row>
    <row r="253" spans="2:16">
      <c r="B253" s="118"/>
      <c r="C253" s="118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</row>
    <row r="254" spans="2:16">
      <c r="B254" s="118"/>
      <c r="C254" s="118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</row>
    <row r="255" spans="2:16">
      <c r="B255" s="118"/>
      <c r="C255" s="118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</row>
    <row r="256" spans="2:16">
      <c r="B256" s="118"/>
      <c r="C256" s="118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</row>
    <row r="257" spans="2:16">
      <c r="B257" s="118"/>
      <c r="C257" s="118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</row>
    <row r="258" spans="2:16">
      <c r="B258" s="118"/>
      <c r="C258" s="118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</row>
    <row r="259" spans="2:16">
      <c r="B259" s="118"/>
      <c r="C259" s="118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</row>
    <row r="260" spans="2:16">
      <c r="B260" s="118"/>
      <c r="C260" s="118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</row>
    <row r="261" spans="2:16">
      <c r="B261" s="118"/>
      <c r="C261" s="118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</row>
    <row r="262" spans="2:16">
      <c r="B262" s="118"/>
      <c r="C262" s="118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</row>
    <row r="263" spans="2:16">
      <c r="B263" s="118"/>
      <c r="C263" s="118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</row>
    <row r="264" spans="2:16">
      <c r="B264" s="118"/>
      <c r="C264" s="118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</row>
    <row r="265" spans="2:16">
      <c r="B265" s="118"/>
      <c r="C265" s="118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</row>
    <row r="266" spans="2:16">
      <c r="B266" s="118"/>
      <c r="C266" s="118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</row>
    <row r="267" spans="2:16">
      <c r="B267" s="118"/>
      <c r="C267" s="118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</row>
    <row r="268" spans="2:16">
      <c r="B268" s="118"/>
      <c r="C268" s="118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</row>
    <row r="269" spans="2:16">
      <c r="B269" s="118"/>
      <c r="C269" s="118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</row>
    <row r="270" spans="2:16">
      <c r="B270" s="118"/>
      <c r="C270" s="118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</row>
    <row r="271" spans="2:16">
      <c r="B271" s="118"/>
      <c r="C271" s="118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</row>
    <row r="272" spans="2:16">
      <c r="B272" s="118"/>
      <c r="C272" s="118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</row>
    <row r="273" spans="2:16">
      <c r="B273" s="118"/>
      <c r="C273" s="118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</row>
    <row r="274" spans="2:16">
      <c r="B274" s="118"/>
      <c r="C274" s="118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</row>
    <row r="275" spans="2:16">
      <c r="B275" s="118"/>
      <c r="C275" s="118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</row>
    <row r="276" spans="2:16">
      <c r="B276" s="118"/>
      <c r="C276" s="118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</row>
    <row r="277" spans="2:16">
      <c r="B277" s="118"/>
      <c r="C277" s="118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</row>
    <row r="278" spans="2:16">
      <c r="B278" s="118"/>
      <c r="C278" s="118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</row>
    <row r="279" spans="2:16">
      <c r="B279" s="118"/>
      <c r="C279" s="118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</row>
    <row r="280" spans="2:16">
      <c r="B280" s="118"/>
      <c r="C280" s="118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</row>
    <row r="281" spans="2:16">
      <c r="B281" s="118"/>
      <c r="C281" s="118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</row>
    <row r="282" spans="2:16">
      <c r="B282" s="118"/>
      <c r="C282" s="118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</row>
    <row r="283" spans="2:16">
      <c r="B283" s="118"/>
      <c r="C283" s="118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</row>
    <row r="284" spans="2:16">
      <c r="B284" s="118"/>
      <c r="C284" s="118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</row>
    <row r="285" spans="2:16">
      <c r="B285" s="118"/>
      <c r="C285" s="118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</row>
    <row r="286" spans="2:16">
      <c r="B286" s="118"/>
      <c r="C286" s="118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</row>
    <row r="287" spans="2:16">
      <c r="B287" s="118"/>
      <c r="C287" s="118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</row>
    <row r="288" spans="2:16">
      <c r="B288" s="118"/>
      <c r="C288" s="118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</row>
    <row r="289" spans="2:16">
      <c r="B289" s="118"/>
      <c r="C289" s="118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</row>
    <row r="290" spans="2:16">
      <c r="B290" s="118"/>
      <c r="C290" s="118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</row>
    <row r="291" spans="2:16">
      <c r="B291" s="118"/>
      <c r="C291" s="118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</row>
    <row r="292" spans="2:16">
      <c r="B292" s="118"/>
      <c r="C292" s="118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</row>
    <row r="293" spans="2:16">
      <c r="B293" s="118"/>
      <c r="C293" s="118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</row>
    <row r="294" spans="2:16">
      <c r="B294" s="118"/>
      <c r="C294" s="118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</row>
    <row r="295" spans="2:16">
      <c r="B295" s="118"/>
      <c r="C295" s="118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</row>
    <row r="296" spans="2:16">
      <c r="B296" s="118"/>
      <c r="C296" s="118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</row>
    <row r="297" spans="2:16">
      <c r="B297" s="118"/>
      <c r="C297" s="118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</row>
    <row r="298" spans="2:16">
      <c r="B298" s="118"/>
      <c r="C298" s="118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</row>
    <row r="299" spans="2:16">
      <c r="B299" s="118"/>
      <c r="C299" s="118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</row>
    <row r="300" spans="2:16">
      <c r="B300" s="118"/>
      <c r="C300" s="118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</row>
    <row r="301" spans="2:16">
      <c r="B301" s="118"/>
      <c r="C301" s="118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</row>
    <row r="302" spans="2:16">
      <c r="B302" s="118"/>
      <c r="C302" s="118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</row>
    <row r="303" spans="2:16">
      <c r="B303" s="118"/>
      <c r="C303" s="118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</row>
    <row r="304" spans="2:16">
      <c r="B304" s="118"/>
      <c r="C304" s="118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</row>
    <row r="305" spans="2:16">
      <c r="B305" s="118"/>
      <c r="C305" s="118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</row>
    <row r="306" spans="2:16">
      <c r="B306" s="118"/>
      <c r="C306" s="118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</row>
    <row r="307" spans="2:16">
      <c r="B307" s="118"/>
      <c r="C307" s="118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</row>
    <row r="308" spans="2:16">
      <c r="B308" s="118"/>
      <c r="C308" s="118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</row>
    <row r="309" spans="2:16">
      <c r="B309" s="118"/>
      <c r="C309" s="118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</row>
    <row r="310" spans="2:16">
      <c r="B310" s="118"/>
      <c r="C310" s="118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</row>
    <row r="311" spans="2:16">
      <c r="B311" s="118"/>
      <c r="C311" s="118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</row>
    <row r="312" spans="2:16">
      <c r="B312" s="118"/>
      <c r="C312" s="118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</row>
    <row r="313" spans="2:16">
      <c r="B313" s="118"/>
      <c r="C313" s="118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</row>
    <row r="314" spans="2:16">
      <c r="B314" s="118"/>
      <c r="C314" s="118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</row>
    <row r="315" spans="2:16">
      <c r="B315" s="118"/>
      <c r="C315" s="118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</row>
    <row r="316" spans="2:16">
      <c r="B316" s="118"/>
      <c r="C316" s="118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</row>
    <row r="317" spans="2:16">
      <c r="B317" s="118"/>
      <c r="C317" s="118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</row>
    <row r="318" spans="2:16">
      <c r="B318" s="118"/>
      <c r="C318" s="118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</row>
    <row r="319" spans="2:16">
      <c r="B319" s="118"/>
      <c r="C319" s="118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</row>
    <row r="320" spans="2:16">
      <c r="B320" s="118"/>
      <c r="C320" s="118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</row>
    <row r="321" spans="2:16">
      <c r="B321" s="118"/>
      <c r="C321" s="118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</row>
    <row r="322" spans="2:16">
      <c r="B322" s="118"/>
      <c r="C322" s="118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</row>
    <row r="323" spans="2:16">
      <c r="B323" s="118"/>
      <c r="C323" s="118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</row>
    <row r="324" spans="2:16">
      <c r="B324" s="118"/>
      <c r="C324" s="118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</row>
    <row r="325" spans="2:16">
      <c r="B325" s="118"/>
      <c r="C325" s="118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</row>
    <row r="326" spans="2:16">
      <c r="B326" s="118"/>
      <c r="C326" s="118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</row>
    <row r="327" spans="2:16">
      <c r="B327" s="118"/>
      <c r="C327" s="118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</row>
    <row r="328" spans="2:16">
      <c r="B328" s="118"/>
      <c r="C328" s="118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</row>
    <row r="329" spans="2:16">
      <c r="B329" s="118"/>
      <c r="C329" s="118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</row>
    <row r="330" spans="2:16">
      <c r="B330" s="118"/>
      <c r="C330" s="118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</row>
    <row r="331" spans="2:16">
      <c r="B331" s="118"/>
      <c r="C331" s="118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</row>
    <row r="332" spans="2:16">
      <c r="B332" s="118"/>
      <c r="C332" s="118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</row>
    <row r="333" spans="2:16">
      <c r="B333" s="118"/>
      <c r="C333" s="118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</row>
    <row r="334" spans="2:16">
      <c r="B334" s="118"/>
      <c r="C334" s="118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</row>
    <row r="335" spans="2:16">
      <c r="B335" s="118"/>
      <c r="C335" s="118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</row>
    <row r="336" spans="2:16">
      <c r="B336" s="118"/>
      <c r="C336" s="118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</row>
    <row r="337" spans="2:16">
      <c r="B337" s="118"/>
      <c r="C337" s="118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</row>
    <row r="338" spans="2:16">
      <c r="B338" s="118"/>
      <c r="C338" s="118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</row>
    <row r="339" spans="2:16">
      <c r="B339" s="118"/>
      <c r="C339" s="118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</row>
    <row r="340" spans="2:16">
      <c r="B340" s="118"/>
      <c r="C340" s="118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</row>
    <row r="341" spans="2:16">
      <c r="B341" s="118"/>
      <c r="C341" s="118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</row>
    <row r="342" spans="2:16">
      <c r="B342" s="118"/>
      <c r="C342" s="118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</row>
    <row r="343" spans="2:16">
      <c r="B343" s="118"/>
      <c r="C343" s="118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</row>
    <row r="344" spans="2:16">
      <c r="B344" s="118"/>
      <c r="C344" s="118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</row>
    <row r="345" spans="2:16">
      <c r="B345" s="118"/>
      <c r="C345" s="118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</row>
    <row r="346" spans="2:16">
      <c r="B346" s="118"/>
      <c r="C346" s="118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</row>
    <row r="347" spans="2:16">
      <c r="B347" s="118"/>
      <c r="C347" s="118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</row>
    <row r="348" spans="2:16">
      <c r="B348" s="118"/>
      <c r="C348" s="118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</row>
    <row r="349" spans="2:16">
      <c r="B349" s="118"/>
      <c r="C349" s="118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</row>
    <row r="350" spans="2:16">
      <c r="B350" s="118"/>
      <c r="C350" s="118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</row>
    <row r="351" spans="2:16">
      <c r="B351" s="118"/>
      <c r="C351" s="118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</row>
    <row r="352" spans="2:16">
      <c r="B352" s="118"/>
      <c r="C352" s="118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</row>
    <row r="353" spans="2:16">
      <c r="B353" s="118"/>
      <c r="C353" s="118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</row>
    <row r="354" spans="2:16">
      <c r="B354" s="118"/>
      <c r="C354" s="118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</row>
    <row r="355" spans="2:16">
      <c r="B355" s="118"/>
      <c r="C355" s="118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</row>
    <row r="356" spans="2:16">
      <c r="B356" s="118"/>
      <c r="C356" s="118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</row>
    <row r="357" spans="2:16">
      <c r="B357" s="118"/>
      <c r="C357" s="118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</row>
    <row r="358" spans="2:16">
      <c r="B358" s="118"/>
      <c r="C358" s="118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</row>
    <row r="359" spans="2:16">
      <c r="B359" s="118"/>
      <c r="C359" s="118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</row>
    <row r="360" spans="2:16">
      <c r="B360" s="118"/>
      <c r="C360" s="118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</row>
    <row r="361" spans="2:16">
      <c r="B361" s="118"/>
      <c r="C361" s="118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</row>
    <row r="362" spans="2:16">
      <c r="B362" s="118"/>
      <c r="C362" s="118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</row>
    <row r="363" spans="2:16">
      <c r="B363" s="118"/>
      <c r="C363" s="118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</row>
    <row r="364" spans="2:16">
      <c r="B364" s="118"/>
      <c r="C364" s="118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</row>
    <row r="365" spans="2:16">
      <c r="B365" s="118"/>
      <c r="C365" s="118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</row>
    <row r="366" spans="2:16">
      <c r="B366" s="118"/>
      <c r="C366" s="118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</row>
    <row r="367" spans="2:16">
      <c r="B367" s="118"/>
      <c r="C367" s="118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</row>
    <row r="368" spans="2:16">
      <c r="B368" s="118"/>
      <c r="C368" s="118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</row>
    <row r="369" spans="2:16">
      <c r="B369" s="118"/>
      <c r="C369" s="118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</row>
    <row r="370" spans="2:16">
      <c r="B370" s="118"/>
      <c r="C370" s="118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</row>
    <row r="371" spans="2:16">
      <c r="B371" s="118"/>
      <c r="C371" s="118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</row>
    <row r="372" spans="2:16">
      <c r="B372" s="118"/>
      <c r="C372" s="118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</row>
    <row r="373" spans="2:16">
      <c r="B373" s="118"/>
      <c r="C373" s="118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</row>
    <row r="374" spans="2:16">
      <c r="B374" s="118"/>
      <c r="C374" s="118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</row>
    <row r="375" spans="2:16">
      <c r="B375" s="118"/>
      <c r="C375" s="118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</row>
    <row r="376" spans="2:16">
      <c r="B376" s="118"/>
      <c r="C376" s="118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</row>
    <row r="377" spans="2:16">
      <c r="B377" s="118"/>
      <c r="C377" s="118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</row>
    <row r="378" spans="2:16">
      <c r="B378" s="118"/>
      <c r="C378" s="118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</row>
    <row r="379" spans="2:16">
      <c r="B379" s="118"/>
      <c r="C379" s="118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</row>
    <row r="380" spans="2:16">
      <c r="B380" s="118"/>
      <c r="C380" s="118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</row>
    <row r="381" spans="2:16">
      <c r="B381" s="118"/>
      <c r="C381" s="118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</row>
    <row r="382" spans="2:16">
      <c r="B382" s="118"/>
      <c r="C382" s="118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</row>
    <row r="383" spans="2:16">
      <c r="B383" s="118"/>
      <c r="C383" s="118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</row>
    <row r="384" spans="2:16">
      <c r="B384" s="118"/>
      <c r="C384" s="118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</row>
    <row r="385" spans="2:16">
      <c r="B385" s="118"/>
      <c r="C385" s="118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</row>
    <row r="386" spans="2:16">
      <c r="B386" s="118"/>
      <c r="C386" s="118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</row>
    <row r="387" spans="2:16">
      <c r="B387" s="118"/>
      <c r="C387" s="118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</row>
    <row r="388" spans="2:16">
      <c r="B388" s="118"/>
      <c r="C388" s="118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</row>
    <row r="389" spans="2:16">
      <c r="B389" s="118"/>
      <c r="C389" s="118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</row>
    <row r="390" spans="2:16">
      <c r="B390" s="118"/>
      <c r="C390" s="118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</row>
    <row r="391" spans="2:16">
      <c r="B391" s="118"/>
      <c r="C391" s="118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</row>
    <row r="392" spans="2:16">
      <c r="B392" s="118"/>
      <c r="C392" s="118"/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</row>
    <row r="393" spans="2:16">
      <c r="B393" s="118"/>
      <c r="C393" s="118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</row>
    <row r="394" spans="2:16">
      <c r="B394" s="118"/>
      <c r="C394" s="118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</row>
    <row r="395" spans="2:16">
      <c r="B395" s="118"/>
      <c r="C395" s="118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</row>
    <row r="396" spans="2:16">
      <c r="B396" s="118"/>
      <c r="C396" s="118"/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</row>
    <row r="397" spans="2:16">
      <c r="B397" s="118"/>
      <c r="C397" s="118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</row>
    <row r="398" spans="2:16">
      <c r="B398" s="118"/>
      <c r="C398" s="118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</row>
    <row r="399" spans="2:16">
      <c r="B399" s="118"/>
      <c r="C399" s="118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</row>
    <row r="400" spans="2:16">
      <c r="B400" s="118"/>
      <c r="C400" s="118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</row>
    <row r="401" spans="2:16">
      <c r="B401" s="118"/>
      <c r="C401" s="118"/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</row>
    <row r="402" spans="2:16">
      <c r="B402" s="118"/>
      <c r="C402" s="118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</row>
    <row r="403" spans="2:16">
      <c r="B403" s="118"/>
      <c r="C403" s="118"/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</row>
    <row r="404" spans="2:16">
      <c r="B404" s="118"/>
      <c r="C404" s="118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</row>
    <row r="405" spans="2:16">
      <c r="B405" s="118"/>
      <c r="C405" s="118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</row>
    <row r="406" spans="2:16">
      <c r="B406" s="118"/>
      <c r="C406" s="118"/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</row>
    <row r="407" spans="2:16">
      <c r="B407" s="118"/>
      <c r="C407" s="118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</row>
    <row r="408" spans="2:16">
      <c r="B408" s="118"/>
      <c r="C408" s="118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</row>
    <row r="409" spans="2:16">
      <c r="B409" s="118"/>
      <c r="C409" s="118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</row>
    <row r="410" spans="2:16">
      <c r="B410" s="118"/>
      <c r="C410" s="118"/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</row>
    <row r="411" spans="2:16">
      <c r="B411" s="118"/>
      <c r="C411" s="118"/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</row>
    <row r="412" spans="2:16">
      <c r="B412" s="118"/>
      <c r="C412" s="118"/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</row>
    <row r="413" spans="2:16">
      <c r="B413" s="118"/>
      <c r="C413" s="118"/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</row>
    <row r="414" spans="2:16">
      <c r="B414" s="118"/>
      <c r="C414" s="118"/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</row>
    <row r="415" spans="2:16">
      <c r="B415" s="118"/>
      <c r="C415" s="118"/>
      <c r="D415" s="119"/>
      <c r="E415" s="119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</row>
    <row r="416" spans="2:16">
      <c r="B416" s="118"/>
      <c r="C416" s="118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</row>
    <row r="417" spans="2:16">
      <c r="B417" s="118"/>
      <c r="C417" s="118"/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</row>
    <row r="418" spans="2:16">
      <c r="B418" s="118"/>
      <c r="C418" s="118"/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</row>
    <row r="419" spans="2:16">
      <c r="B419" s="118"/>
      <c r="C419" s="118"/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</row>
    <row r="420" spans="2:16">
      <c r="B420" s="118"/>
      <c r="C420" s="118"/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</row>
    <row r="421" spans="2:16">
      <c r="B421" s="118"/>
      <c r="C421" s="118"/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</row>
    <row r="422" spans="2:16">
      <c r="B422" s="118"/>
      <c r="C422" s="118"/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</row>
    <row r="423" spans="2:16">
      <c r="B423" s="118"/>
      <c r="C423" s="118"/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</row>
    <row r="424" spans="2:16">
      <c r="B424" s="118"/>
      <c r="C424" s="118"/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</row>
    <row r="425" spans="2:16">
      <c r="B425" s="118"/>
      <c r="C425" s="118"/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</row>
    <row r="426" spans="2:16">
      <c r="B426" s="118"/>
      <c r="C426" s="118"/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</row>
    <row r="427" spans="2:16">
      <c r="B427" s="118"/>
      <c r="C427" s="118"/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</row>
    <row r="428" spans="2:16">
      <c r="B428" s="118"/>
      <c r="C428" s="118"/>
      <c r="D428" s="119"/>
      <c r="E428" s="119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</row>
    <row r="429" spans="2:16">
      <c r="B429" s="118"/>
      <c r="C429" s="118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</row>
    <row r="430" spans="2:16">
      <c r="B430" s="118"/>
      <c r="C430" s="118"/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</row>
    <row r="431" spans="2:16">
      <c r="B431" s="118"/>
      <c r="C431" s="118"/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</row>
    <row r="432" spans="2:16">
      <c r="B432" s="118"/>
      <c r="C432" s="118"/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</row>
    <row r="433" spans="2:16">
      <c r="B433" s="118"/>
      <c r="C433" s="118"/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</row>
    <row r="434" spans="2:16">
      <c r="B434" s="118"/>
      <c r="C434" s="118"/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</row>
    <row r="435" spans="2:16">
      <c r="B435" s="118"/>
      <c r="C435" s="118"/>
      <c r="D435" s="119"/>
      <c r="E435" s="119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</row>
    <row r="436" spans="2:16">
      <c r="B436" s="118"/>
      <c r="C436" s="118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</row>
    <row r="437" spans="2:16">
      <c r="B437" s="118"/>
      <c r="C437" s="118"/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</row>
    <row r="438" spans="2:16">
      <c r="B438" s="118"/>
      <c r="C438" s="118"/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</row>
    <row r="439" spans="2:16">
      <c r="B439" s="118"/>
      <c r="C439" s="118"/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</row>
    <row r="440" spans="2:16">
      <c r="B440" s="118"/>
      <c r="C440" s="118"/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</row>
    <row r="441" spans="2:16">
      <c r="B441" s="118"/>
      <c r="C441" s="118"/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</row>
    <row r="442" spans="2:16">
      <c r="B442" s="118"/>
      <c r="C442" s="118"/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</row>
    <row r="443" spans="2:16">
      <c r="B443" s="118"/>
      <c r="C443" s="118"/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</row>
    <row r="444" spans="2:16">
      <c r="B444" s="118"/>
      <c r="C444" s="118"/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</row>
    <row r="445" spans="2:16">
      <c r="B445" s="118"/>
      <c r="C445" s="118"/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</row>
    <row r="446" spans="2:16">
      <c r="B446" s="118"/>
      <c r="C446" s="118"/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</row>
    <row r="447" spans="2:16">
      <c r="B447" s="118"/>
      <c r="C447" s="118"/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</row>
    <row r="448" spans="2:16">
      <c r="B448" s="118"/>
      <c r="C448" s="118"/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</row>
    <row r="449" spans="2:16">
      <c r="B449" s="118"/>
      <c r="C449" s="118"/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</row>
    <row r="450" spans="2:16">
      <c r="B450" s="118"/>
      <c r="C450" s="118"/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</row>
    <row r="451" spans="2:16">
      <c r="B451" s="118"/>
      <c r="C451" s="118"/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</row>
    <row r="452" spans="2:16">
      <c r="B452" s="118"/>
      <c r="C452" s="118"/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</row>
  </sheetData>
  <sheetProtection sheet="1" objects="1" scenarios="1"/>
  <mergeCells count="2">
    <mergeCell ref="B6:P6"/>
    <mergeCell ref="B7:P7"/>
  </mergeCells>
  <phoneticPr fontId="4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7.140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143</v>
      </c>
      <c r="C1" s="67" t="s" vm="1">
        <v>229</v>
      </c>
    </row>
    <row r="2" spans="2:19">
      <c r="B2" s="46" t="s">
        <v>142</v>
      </c>
      <c r="C2" s="67" t="s">
        <v>230</v>
      </c>
    </row>
    <row r="3" spans="2:19">
      <c r="B3" s="46" t="s">
        <v>144</v>
      </c>
      <c r="C3" s="67" t="s">
        <v>231</v>
      </c>
    </row>
    <row r="4" spans="2:19">
      <c r="B4" s="46" t="s">
        <v>145</v>
      </c>
      <c r="C4" s="67">
        <v>8801</v>
      </c>
    </row>
    <row r="6" spans="2:19" ht="26.25" customHeight="1">
      <c r="B6" s="154" t="s">
        <v>172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6"/>
    </row>
    <row r="7" spans="2:19" ht="26.25" customHeight="1">
      <c r="B7" s="154" t="s">
        <v>87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6"/>
    </row>
    <row r="8" spans="2:19" s="3" customFormat="1" ht="78.75">
      <c r="B8" s="21" t="s">
        <v>113</v>
      </c>
      <c r="C8" s="29" t="s">
        <v>44</v>
      </c>
      <c r="D8" s="29" t="s">
        <v>115</v>
      </c>
      <c r="E8" s="29" t="s">
        <v>114</v>
      </c>
      <c r="F8" s="29" t="s">
        <v>64</v>
      </c>
      <c r="G8" s="29" t="s">
        <v>14</v>
      </c>
      <c r="H8" s="29" t="s">
        <v>65</v>
      </c>
      <c r="I8" s="29" t="s">
        <v>101</v>
      </c>
      <c r="J8" s="29" t="s">
        <v>17</v>
      </c>
      <c r="K8" s="29" t="s">
        <v>100</v>
      </c>
      <c r="L8" s="29" t="s">
        <v>16</v>
      </c>
      <c r="M8" s="58" t="s">
        <v>18</v>
      </c>
      <c r="N8" s="29" t="s">
        <v>205</v>
      </c>
      <c r="O8" s="29" t="s">
        <v>204</v>
      </c>
      <c r="P8" s="29" t="s">
        <v>108</v>
      </c>
      <c r="Q8" s="29" t="s">
        <v>57</v>
      </c>
      <c r="R8" s="29" t="s">
        <v>146</v>
      </c>
      <c r="S8" s="30" t="s">
        <v>148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212</v>
      </c>
      <c r="O9" s="31"/>
      <c r="P9" s="31" t="s">
        <v>208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110</v>
      </c>
      <c r="R10" s="18" t="s">
        <v>111</v>
      </c>
      <c r="S10" s="19" t="s">
        <v>149</v>
      </c>
    </row>
    <row r="11" spans="2:19" s="4" customFormat="1" ht="18" customHeight="1">
      <c r="B11" s="123" t="s">
        <v>3264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24">
        <v>0</v>
      </c>
      <c r="Q11" s="88"/>
      <c r="R11" s="125">
        <v>0</v>
      </c>
      <c r="S11" s="125">
        <v>0</v>
      </c>
    </row>
    <row r="12" spans="2:19" ht="20.25" customHeight="1">
      <c r="B12" s="126" t="s">
        <v>220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19">
      <c r="B13" s="126" t="s">
        <v>109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19">
      <c r="B14" s="126" t="s">
        <v>203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19">
      <c r="B15" s="126" t="s">
        <v>211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1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18"/>
      <c r="C111" s="118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</row>
    <row r="112" spans="2:19">
      <c r="B112" s="118"/>
      <c r="C112" s="118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</row>
    <row r="113" spans="2:19">
      <c r="B113" s="118"/>
      <c r="C113" s="118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</row>
    <row r="114" spans="2:19">
      <c r="B114" s="118"/>
      <c r="C114" s="118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</row>
    <row r="115" spans="2:19">
      <c r="B115" s="118"/>
      <c r="C115" s="118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</row>
    <row r="116" spans="2:19">
      <c r="B116" s="118"/>
      <c r="C116" s="118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</row>
    <row r="117" spans="2:19">
      <c r="B117" s="118"/>
      <c r="C117" s="118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</row>
    <row r="118" spans="2:19">
      <c r="B118" s="118"/>
      <c r="C118" s="118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</row>
    <row r="119" spans="2:19">
      <c r="B119" s="118"/>
      <c r="C119" s="118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</row>
    <row r="120" spans="2:19">
      <c r="B120" s="118"/>
      <c r="C120" s="118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</row>
    <row r="121" spans="2:19">
      <c r="B121" s="118"/>
      <c r="C121" s="118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</row>
    <row r="122" spans="2:19">
      <c r="B122" s="118"/>
      <c r="C122" s="118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</row>
    <row r="123" spans="2:19">
      <c r="B123" s="118"/>
      <c r="C123" s="118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</row>
    <row r="124" spans="2:19">
      <c r="B124" s="118"/>
      <c r="C124" s="118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</row>
    <row r="125" spans="2:19">
      <c r="B125" s="118"/>
      <c r="C125" s="118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</row>
    <row r="126" spans="2:19">
      <c r="B126" s="118"/>
      <c r="C126" s="118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</row>
    <row r="127" spans="2:19">
      <c r="B127" s="118"/>
      <c r="C127" s="118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</row>
    <row r="128" spans="2:19">
      <c r="B128" s="118"/>
      <c r="C128" s="118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</row>
    <row r="129" spans="2:19">
      <c r="B129" s="118"/>
      <c r="C129" s="118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</row>
    <row r="130" spans="2:19">
      <c r="B130" s="118"/>
      <c r="C130" s="118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</row>
    <row r="131" spans="2:19">
      <c r="B131" s="118"/>
      <c r="C131" s="118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</row>
    <row r="132" spans="2:19">
      <c r="B132" s="118"/>
      <c r="C132" s="118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</row>
    <row r="133" spans="2:19">
      <c r="B133" s="118"/>
      <c r="C133" s="118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</row>
    <row r="134" spans="2:19">
      <c r="B134" s="118"/>
      <c r="C134" s="118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</row>
    <row r="135" spans="2:19">
      <c r="B135" s="118"/>
      <c r="C135" s="118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</row>
    <row r="136" spans="2:19">
      <c r="B136" s="118"/>
      <c r="C136" s="118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</row>
    <row r="137" spans="2:19">
      <c r="B137" s="118"/>
      <c r="C137" s="118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</row>
    <row r="138" spans="2:19">
      <c r="B138" s="118"/>
      <c r="C138" s="118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</row>
    <row r="139" spans="2:19">
      <c r="B139" s="118"/>
      <c r="C139" s="118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</row>
    <row r="140" spans="2:19">
      <c r="B140" s="118"/>
      <c r="C140" s="118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</row>
    <row r="141" spans="2:19">
      <c r="B141" s="118"/>
      <c r="C141" s="118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</row>
    <row r="142" spans="2:19">
      <c r="B142" s="118"/>
      <c r="C142" s="118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</row>
    <row r="143" spans="2:19">
      <c r="B143" s="118"/>
      <c r="C143" s="118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</row>
    <row r="144" spans="2:19">
      <c r="B144" s="118"/>
      <c r="C144" s="118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</row>
    <row r="145" spans="2:19">
      <c r="B145" s="118"/>
      <c r="C145" s="118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</row>
    <row r="146" spans="2:19">
      <c r="B146" s="118"/>
      <c r="C146" s="118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</row>
    <row r="147" spans="2:19">
      <c r="B147" s="118"/>
      <c r="C147" s="118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</row>
    <row r="148" spans="2:19">
      <c r="B148" s="118"/>
      <c r="C148" s="118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</row>
    <row r="149" spans="2:19">
      <c r="B149" s="118"/>
      <c r="C149" s="118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</row>
    <row r="150" spans="2:19">
      <c r="B150" s="118"/>
      <c r="C150" s="118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</row>
    <row r="151" spans="2:19">
      <c r="B151" s="118"/>
      <c r="C151" s="118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</row>
    <row r="152" spans="2:19">
      <c r="B152" s="118"/>
      <c r="C152" s="118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</row>
    <row r="153" spans="2:19">
      <c r="B153" s="118"/>
      <c r="C153" s="118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</row>
    <row r="154" spans="2:19">
      <c r="B154" s="118"/>
      <c r="C154" s="118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</row>
    <row r="155" spans="2:19">
      <c r="B155" s="118"/>
      <c r="C155" s="118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</row>
    <row r="156" spans="2:19">
      <c r="B156" s="118"/>
      <c r="C156" s="118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</row>
    <row r="157" spans="2:19">
      <c r="B157" s="118"/>
      <c r="C157" s="118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</row>
    <row r="158" spans="2:19">
      <c r="B158" s="118"/>
      <c r="C158" s="118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</row>
    <row r="159" spans="2:19">
      <c r="B159" s="118"/>
      <c r="C159" s="118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</row>
    <row r="160" spans="2:19">
      <c r="B160" s="118"/>
      <c r="C160" s="118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</row>
    <row r="161" spans="2:19">
      <c r="B161" s="118"/>
      <c r="C161" s="118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</row>
    <row r="162" spans="2:19">
      <c r="B162" s="118"/>
      <c r="C162" s="118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</row>
    <row r="163" spans="2:19">
      <c r="B163" s="118"/>
      <c r="C163" s="118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</row>
    <row r="164" spans="2:19">
      <c r="B164" s="118"/>
      <c r="C164" s="118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</row>
    <row r="165" spans="2:19">
      <c r="B165" s="118"/>
      <c r="C165" s="118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</row>
    <row r="166" spans="2:19">
      <c r="B166" s="118"/>
      <c r="C166" s="118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</row>
    <row r="167" spans="2:19">
      <c r="B167" s="118"/>
      <c r="C167" s="118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</row>
    <row r="168" spans="2:19">
      <c r="B168" s="118"/>
      <c r="C168" s="118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</row>
    <row r="169" spans="2:19">
      <c r="B169" s="118"/>
      <c r="C169" s="118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</row>
    <row r="170" spans="2:19">
      <c r="B170" s="118"/>
      <c r="C170" s="118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</row>
    <row r="171" spans="2:19">
      <c r="B171" s="118"/>
      <c r="C171" s="118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</row>
    <row r="172" spans="2:19">
      <c r="B172" s="118"/>
      <c r="C172" s="118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</row>
    <row r="173" spans="2:19">
      <c r="B173" s="118"/>
      <c r="C173" s="118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</row>
    <row r="174" spans="2:19">
      <c r="B174" s="118"/>
      <c r="C174" s="118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</row>
    <row r="175" spans="2:19">
      <c r="B175" s="118"/>
      <c r="C175" s="118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</row>
    <row r="176" spans="2:19">
      <c r="B176" s="118"/>
      <c r="C176" s="118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</row>
    <row r="177" spans="2:19">
      <c r="B177" s="118"/>
      <c r="C177" s="118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</row>
    <row r="178" spans="2:19">
      <c r="B178" s="118"/>
      <c r="C178" s="118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</row>
    <row r="179" spans="2:19">
      <c r="B179" s="118"/>
      <c r="C179" s="118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</row>
    <row r="180" spans="2:19">
      <c r="B180" s="118"/>
      <c r="C180" s="118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</row>
    <row r="181" spans="2:19">
      <c r="B181" s="118"/>
      <c r="C181" s="118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</row>
    <row r="182" spans="2:19">
      <c r="B182" s="118"/>
      <c r="C182" s="118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</row>
    <row r="183" spans="2:19">
      <c r="B183" s="118"/>
      <c r="C183" s="118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</row>
    <row r="184" spans="2:19">
      <c r="B184" s="118"/>
      <c r="C184" s="118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</row>
    <row r="185" spans="2:19">
      <c r="B185" s="118"/>
      <c r="C185" s="118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</row>
    <row r="186" spans="2:19">
      <c r="B186" s="118"/>
      <c r="C186" s="118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</row>
    <row r="187" spans="2:19">
      <c r="B187" s="118"/>
      <c r="C187" s="118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</row>
    <row r="188" spans="2:19">
      <c r="B188" s="118"/>
      <c r="C188" s="118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</row>
    <row r="189" spans="2:19">
      <c r="B189" s="118"/>
      <c r="C189" s="118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</row>
    <row r="190" spans="2:19">
      <c r="B190" s="118"/>
      <c r="C190" s="118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</row>
    <row r="191" spans="2:19">
      <c r="B191" s="118"/>
      <c r="C191" s="118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</row>
    <row r="192" spans="2:19">
      <c r="B192" s="118"/>
      <c r="C192" s="118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</row>
    <row r="193" spans="2:19">
      <c r="B193" s="118"/>
      <c r="C193" s="118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</row>
    <row r="194" spans="2:19">
      <c r="B194" s="118"/>
      <c r="C194" s="118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</row>
    <row r="195" spans="2:19">
      <c r="B195" s="118"/>
      <c r="C195" s="118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</row>
    <row r="196" spans="2:19">
      <c r="B196" s="118"/>
      <c r="C196" s="118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</row>
    <row r="197" spans="2:19">
      <c r="B197" s="118"/>
      <c r="C197" s="118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</row>
    <row r="198" spans="2:19">
      <c r="B198" s="118"/>
      <c r="C198" s="118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</row>
    <row r="199" spans="2:19">
      <c r="B199" s="118"/>
      <c r="C199" s="118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</row>
    <row r="200" spans="2:19">
      <c r="B200" s="118"/>
      <c r="C200" s="118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</row>
    <row r="201" spans="2:19">
      <c r="B201" s="118"/>
      <c r="C201" s="118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</row>
    <row r="202" spans="2:19">
      <c r="B202" s="118"/>
      <c r="C202" s="118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</row>
    <row r="203" spans="2:19">
      <c r="B203" s="118"/>
      <c r="C203" s="118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</row>
    <row r="204" spans="2:19">
      <c r="B204" s="118"/>
      <c r="C204" s="118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</row>
    <row r="205" spans="2:19">
      <c r="B205" s="118"/>
      <c r="C205" s="118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</row>
    <row r="206" spans="2:19">
      <c r="B206" s="118"/>
      <c r="C206" s="118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</row>
    <row r="207" spans="2:19">
      <c r="B207" s="118"/>
      <c r="C207" s="118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</row>
    <row r="208" spans="2:19">
      <c r="B208" s="118"/>
      <c r="C208" s="118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</row>
    <row r="209" spans="2:19">
      <c r="B209" s="118"/>
      <c r="C209" s="118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</row>
    <row r="210" spans="2:19">
      <c r="B210" s="118"/>
      <c r="C210" s="118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</row>
    <row r="211" spans="2:19">
      <c r="B211" s="118"/>
      <c r="C211" s="118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</row>
    <row r="212" spans="2:19">
      <c r="B212" s="118"/>
      <c r="C212" s="118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</row>
    <row r="213" spans="2:19">
      <c r="B213" s="118"/>
      <c r="C213" s="118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</row>
    <row r="214" spans="2:19">
      <c r="B214" s="118"/>
      <c r="C214" s="118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</row>
    <row r="215" spans="2:19">
      <c r="B215" s="118"/>
      <c r="C215" s="118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</row>
    <row r="216" spans="2:19">
      <c r="B216" s="118"/>
      <c r="C216" s="118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</row>
    <row r="217" spans="2:19">
      <c r="B217" s="118"/>
      <c r="C217" s="118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</row>
    <row r="218" spans="2:19">
      <c r="B218" s="118"/>
      <c r="C218" s="118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</row>
    <row r="219" spans="2:19">
      <c r="B219" s="118"/>
      <c r="C219" s="118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</row>
    <row r="220" spans="2:19">
      <c r="B220" s="118"/>
      <c r="C220" s="118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</row>
    <row r="221" spans="2:19">
      <c r="B221" s="118"/>
      <c r="C221" s="118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</row>
    <row r="222" spans="2:19">
      <c r="B222" s="118"/>
      <c r="C222" s="118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</row>
    <row r="223" spans="2:19">
      <c r="B223" s="118"/>
      <c r="C223" s="118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</row>
    <row r="224" spans="2:19">
      <c r="B224" s="118"/>
      <c r="C224" s="118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</row>
    <row r="225" spans="2:19">
      <c r="B225" s="118"/>
      <c r="C225" s="118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</row>
    <row r="226" spans="2:19">
      <c r="B226" s="118"/>
      <c r="C226" s="118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</row>
    <row r="227" spans="2:19">
      <c r="B227" s="118"/>
      <c r="C227" s="118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</row>
    <row r="228" spans="2:19">
      <c r="B228" s="118"/>
      <c r="C228" s="118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</row>
    <row r="229" spans="2:19">
      <c r="B229" s="118"/>
      <c r="C229" s="118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</row>
    <row r="230" spans="2:19">
      <c r="B230" s="118"/>
      <c r="C230" s="118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</row>
    <row r="231" spans="2:19">
      <c r="B231" s="118"/>
      <c r="C231" s="118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</row>
    <row r="232" spans="2:19">
      <c r="B232" s="118"/>
      <c r="C232" s="118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</row>
    <row r="233" spans="2:19">
      <c r="B233" s="118"/>
      <c r="C233" s="118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</row>
    <row r="234" spans="2:19">
      <c r="B234" s="118"/>
      <c r="C234" s="118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</row>
    <row r="235" spans="2:19">
      <c r="B235" s="118"/>
      <c r="C235" s="118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</row>
    <row r="236" spans="2:19">
      <c r="B236" s="118"/>
      <c r="C236" s="118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</row>
    <row r="237" spans="2:19">
      <c r="B237" s="118"/>
      <c r="C237" s="118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</row>
    <row r="238" spans="2:19">
      <c r="B238" s="118"/>
      <c r="C238" s="118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</row>
    <row r="239" spans="2:19">
      <c r="B239" s="118"/>
      <c r="C239" s="118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</row>
    <row r="240" spans="2:19">
      <c r="B240" s="118"/>
      <c r="C240" s="118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</row>
    <row r="241" spans="2:19">
      <c r="B241" s="118"/>
      <c r="C241" s="118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</row>
    <row r="242" spans="2:19">
      <c r="B242" s="118"/>
      <c r="C242" s="118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</row>
    <row r="243" spans="2:19">
      <c r="B243" s="118"/>
      <c r="C243" s="118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</row>
    <row r="244" spans="2:19">
      <c r="B244" s="118"/>
      <c r="C244" s="118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</row>
    <row r="245" spans="2:19">
      <c r="B245" s="118"/>
      <c r="C245" s="118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</row>
    <row r="246" spans="2:19">
      <c r="B246" s="118"/>
      <c r="C246" s="118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</row>
    <row r="247" spans="2:19">
      <c r="B247" s="118"/>
      <c r="C247" s="118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</row>
    <row r="248" spans="2:19">
      <c r="B248" s="118"/>
      <c r="C248" s="118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</row>
    <row r="249" spans="2:19">
      <c r="B249" s="118"/>
      <c r="C249" s="118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</row>
    <row r="250" spans="2:19">
      <c r="B250" s="118"/>
      <c r="C250" s="118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</row>
    <row r="251" spans="2:19">
      <c r="B251" s="118"/>
      <c r="C251" s="118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</row>
    <row r="252" spans="2:19">
      <c r="B252" s="118"/>
      <c r="C252" s="118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</row>
    <row r="253" spans="2:19">
      <c r="B253" s="118"/>
      <c r="C253" s="118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</row>
    <row r="254" spans="2:19">
      <c r="B254" s="118"/>
      <c r="C254" s="118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</row>
    <row r="255" spans="2:19">
      <c r="B255" s="118"/>
      <c r="C255" s="118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</row>
    <row r="256" spans="2:19">
      <c r="B256" s="118"/>
      <c r="C256" s="118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</row>
    <row r="257" spans="2:19">
      <c r="B257" s="118"/>
      <c r="C257" s="118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</row>
    <row r="258" spans="2:19">
      <c r="B258" s="118"/>
      <c r="C258" s="118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</row>
    <row r="259" spans="2:19">
      <c r="B259" s="118"/>
      <c r="C259" s="118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</row>
    <row r="260" spans="2:19">
      <c r="B260" s="118"/>
      <c r="C260" s="118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</row>
    <row r="261" spans="2:19">
      <c r="B261" s="118"/>
      <c r="C261" s="118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</row>
    <row r="262" spans="2:19">
      <c r="B262" s="118"/>
      <c r="C262" s="118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</row>
    <row r="263" spans="2:19">
      <c r="B263" s="118"/>
      <c r="C263" s="118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</row>
    <row r="264" spans="2:19">
      <c r="B264" s="118"/>
      <c r="C264" s="118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</row>
    <row r="265" spans="2:19">
      <c r="B265" s="118"/>
      <c r="C265" s="118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</row>
    <row r="266" spans="2:19">
      <c r="B266" s="118"/>
      <c r="C266" s="118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</row>
    <row r="267" spans="2:19">
      <c r="B267" s="118"/>
      <c r="C267" s="118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</row>
    <row r="268" spans="2:19">
      <c r="B268" s="118"/>
      <c r="C268" s="118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</row>
    <row r="269" spans="2:19">
      <c r="B269" s="118"/>
      <c r="C269" s="118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</row>
    <row r="270" spans="2:19">
      <c r="B270" s="118"/>
      <c r="C270" s="118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</row>
    <row r="271" spans="2:19">
      <c r="B271" s="118"/>
      <c r="C271" s="118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</row>
    <row r="272" spans="2:19">
      <c r="B272" s="118"/>
      <c r="C272" s="118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</row>
    <row r="273" spans="2:19">
      <c r="B273" s="118"/>
      <c r="C273" s="118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</row>
    <row r="274" spans="2:19">
      <c r="B274" s="118"/>
      <c r="C274" s="118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</row>
    <row r="275" spans="2:19">
      <c r="B275" s="118"/>
      <c r="C275" s="118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</row>
    <row r="276" spans="2:19">
      <c r="B276" s="118"/>
      <c r="C276" s="118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</row>
    <row r="277" spans="2:19">
      <c r="B277" s="118"/>
      <c r="C277" s="118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</row>
    <row r="278" spans="2:19">
      <c r="B278" s="118"/>
      <c r="C278" s="118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</row>
    <row r="279" spans="2:19">
      <c r="B279" s="118"/>
      <c r="C279" s="118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</row>
    <row r="280" spans="2:19">
      <c r="B280" s="118"/>
      <c r="C280" s="118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</row>
    <row r="281" spans="2:19">
      <c r="B281" s="118"/>
      <c r="C281" s="118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</row>
    <row r="282" spans="2:19">
      <c r="B282" s="118"/>
      <c r="C282" s="118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</row>
    <row r="283" spans="2:19">
      <c r="B283" s="118"/>
      <c r="C283" s="118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</row>
    <row r="284" spans="2:19">
      <c r="B284" s="118"/>
      <c r="C284" s="118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</row>
    <row r="285" spans="2:19">
      <c r="B285" s="118"/>
      <c r="C285" s="118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</row>
    <row r="286" spans="2:19">
      <c r="B286" s="118"/>
      <c r="C286" s="118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</row>
    <row r="287" spans="2:19">
      <c r="B287" s="118"/>
      <c r="C287" s="118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</row>
    <row r="288" spans="2:19">
      <c r="B288" s="118"/>
      <c r="C288" s="118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</row>
    <row r="289" spans="2:19">
      <c r="B289" s="118"/>
      <c r="C289" s="118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</row>
    <row r="290" spans="2:19">
      <c r="B290" s="118"/>
      <c r="C290" s="118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</row>
    <row r="291" spans="2:19">
      <c r="B291" s="118"/>
      <c r="C291" s="118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</row>
    <row r="292" spans="2:19">
      <c r="B292" s="118"/>
      <c r="C292" s="118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</row>
    <row r="293" spans="2:19">
      <c r="B293" s="118"/>
      <c r="C293" s="118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</row>
    <row r="294" spans="2:19">
      <c r="B294" s="118"/>
      <c r="C294" s="118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</row>
    <row r="295" spans="2:19">
      <c r="B295" s="118"/>
      <c r="C295" s="118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</row>
    <row r="296" spans="2:19">
      <c r="B296" s="118"/>
      <c r="C296" s="118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</row>
    <row r="297" spans="2:19">
      <c r="B297" s="118"/>
      <c r="C297" s="118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</row>
    <row r="298" spans="2:19">
      <c r="B298" s="118"/>
      <c r="C298" s="118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</row>
    <row r="299" spans="2:19">
      <c r="B299" s="118"/>
      <c r="C299" s="118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</row>
    <row r="300" spans="2:19">
      <c r="B300" s="118"/>
      <c r="C300" s="118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</row>
    <row r="301" spans="2:19">
      <c r="B301" s="118"/>
      <c r="C301" s="118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</row>
    <row r="302" spans="2:19">
      <c r="B302" s="118"/>
      <c r="C302" s="118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</row>
    <row r="303" spans="2:19">
      <c r="B303" s="118"/>
      <c r="C303" s="118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</row>
    <row r="304" spans="2:19">
      <c r="B304" s="118"/>
      <c r="C304" s="118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</row>
    <row r="305" spans="2:19">
      <c r="B305" s="118"/>
      <c r="C305" s="118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</row>
    <row r="306" spans="2:19">
      <c r="B306" s="118"/>
      <c r="C306" s="118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</row>
    <row r="307" spans="2:19">
      <c r="B307" s="118"/>
      <c r="C307" s="118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</row>
    <row r="308" spans="2:19">
      <c r="B308" s="118"/>
      <c r="C308" s="118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</row>
    <row r="309" spans="2:19">
      <c r="B309" s="118"/>
      <c r="C309" s="118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</row>
    <row r="310" spans="2:19">
      <c r="B310" s="118"/>
      <c r="C310" s="118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</row>
    <row r="311" spans="2:19">
      <c r="B311" s="118"/>
      <c r="C311" s="118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4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7"/>
  <sheetViews>
    <sheetView rightToLeft="1" topLeftCell="B1" zoomScale="85" zoomScaleNormal="85" workbookViewId="0">
      <selection activeCell="M26" sqref="M26"/>
    </sheetView>
  </sheetViews>
  <sheetFormatPr defaultColWidth="9.140625" defaultRowHeight="18"/>
  <cols>
    <col min="1" max="1" width="6.28515625" style="1" customWidth="1"/>
    <col min="2" max="2" width="42.5703125" style="2" bestFit="1" customWidth="1"/>
    <col min="3" max="3" width="32.7109375" style="2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9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11.85546875" style="1" bestFit="1" customWidth="1"/>
    <col min="16" max="16" width="10.140625" style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6" t="s">
        <v>143</v>
      </c>
      <c r="C1" s="67" t="s" vm="1">
        <v>229</v>
      </c>
    </row>
    <row r="2" spans="2:30">
      <c r="B2" s="46" t="s">
        <v>142</v>
      </c>
      <c r="C2" s="67" t="s">
        <v>230</v>
      </c>
    </row>
    <row r="3" spans="2:30">
      <c r="B3" s="46" t="s">
        <v>144</v>
      </c>
      <c r="C3" s="67" t="s">
        <v>231</v>
      </c>
    </row>
    <row r="4" spans="2:30">
      <c r="B4" s="46" t="s">
        <v>145</v>
      </c>
      <c r="C4" s="67">
        <v>8801</v>
      </c>
    </row>
    <row r="6" spans="2:30" ht="26.25" customHeight="1">
      <c r="B6" s="154" t="s">
        <v>172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6"/>
    </row>
    <row r="7" spans="2:30" ht="26.25" customHeight="1">
      <c r="B7" s="154" t="s">
        <v>88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6"/>
    </row>
    <row r="8" spans="2:30" s="3" customFormat="1" ht="78.75">
      <c r="B8" s="21" t="s">
        <v>113</v>
      </c>
      <c r="C8" s="29" t="s">
        <v>44</v>
      </c>
      <c r="D8" s="29" t="s">
        <v>115</v>
      </c>
      <c r="E8" s="29" t="s">
        <v>114</v>
      </c>
      <c r="F8" s="29" t="s">
        <v>64</v>
      </c>
      <c r="G8" s="29" t="s">
        <v>14</v>
      </c>
      <c r="H8" s="29" t="s">
        <v>65</v>
      </c>
      <c r="I8" s="29" t="s">
        <v>101</v>
      </c>
      <c r="J8" s="29" t="s">
        <v>17</v>
      </c>
      <c r="K8" s="29" t="s">
        <v>100</v>
      </c>
      <c r="L8" s="29" t="s">
        <v>16</v>
      </c>
      <c r="M8" s="58" t="s">
        <v>18</v>
      </c>
      <c r="N8" s="58" t="s">
        <v>205</v>
      </c>
      <c r="O8" s="29" t="s">
        <v>204</v>
      </c>
      <c r="P8" s="29" t="s">
        <v>108</v>
      </c>
      <c r="Q8" s="29" t="s">
        <v>57</v>
      </c>
      <c r="R8" s="29" t="s">
        <v>146</v>
      </c>
      <c r="S8" s="30" t="s">
        <v>148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212</v>
      </c>
      <c r="O9" s="31"/>
      <c r="P9" s="31" t="s">
        <v>208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110</v>
      </c>
      <c r="R10" s="18" t="s">
        <v>111</v>
      </c>
      <c r="S10" s="19" t="s">
        <v>149</v>
      </c>
      <c r="AA10" s="1"/>
    </row>
    <row r="11" spans="2:30" s="4" customFormat="1" ht="18" customHeight="1">
      <c r="B11" s="95" t="s">
        <v>51</v>
      </c>
      <c r="C11" s="73"/>
      <c r="D11" s="73"/>
      <c r="E11" s="73"/>
      <c r="F11" s="73"/>
      <c r="G11" s="73"/>
      <c r="H11" s="73"/>
      <c r="I11" s="73"/>
      <c r="J11" s="85">
        <v>6.4760453735599981</v>
      </c>
      <c r="K11" s="73"/>
      <c r="L11" s="73"/>
      <c r="M11" s="84">
        <v>3.1261472474681029E-2</v>
      </c>
      <c r="N11" s="83"/>
      <c r="O11" s="85"/>
      <c r="P11" s="83">
        <v>15329.031904857004</v>
      </c>
      <c r="Q11" s="73"/>
      <c r="R11" s="84">
        <f>IFERROR(P11/$P$11,0)</f>
        <v>1</v>
      </c>
      <c r="S11" s="84">
        <f>P11/'סכום נכסי הקרן'!$C$42</f>
        <v>7.8082899482376353E-4</v>
      </c>
      <c r="AA11" s="1"/>
      <c r="AD11" s="1"/>
    </row>
    <row r="12" spans="2:30" ht="17.25" customHeight="1">
      <c r="B12" s="96" t="s">
        <v>197</v>
      </c>
      <c r="C12" s="73"/>
      <c r="D12" s="73"/>
      <c r="E12" s="73"/>
      <c r="F12" s="73"/>
      <c r="G12" s="73"/>
      <c r="H12" s="73"/>
      <c r="I12" s="73"/>
      <c r="J12" s="85">
        <v>6.4760453735599972</v>
      </c>
      <c r="K12" s="73"/>
      <c r="L12" s="73"/>
      <c r="M12" s="84">
        <v>3.1261472474681036E-2</v>
      </c>
      <c r="N12" s="83"/>
      <c r="O12" s="85"/>
      <c r="P12" s="83">
        <v>15329.031904857004</v>
      </c>
      <c r="Q12" s="73"/>
      <c r="R12" s="84">
        <f t="shared" ref="R12:R31" si="0">IFERROR(P12/$P$11,0)</f>
        <v>1</v>
      </c>
      <c r="S12" s="84">
        <f>P12/'סכום נכסי הקרן'!$C$42</f>
        <v>7.8082899482376353E-4</v>
      </c>
    </row>
    <row r="13" spans="2:30">
      <c r="B13" s="97" t="s">
        <v>58</v>
      </c>
      <c r="C13" s="71"/>
      <c r="D13" s="71"/>
      <c r="E13" s="71"/>
      <c r="F13" s="71"/>
      <c r="G13" s="71"/>
      <c r="H13" s="71"/>
      <c r="I13" s="71"/>
      <c r="J13" s="82">
        <v>6.4764085343846487</v>
      </c>
      <c r="K13" s="71"/>
      <c r="L13" s="71"/>
      <c r="M13" s="81">
        <v>3.1258598558199444E-2</v>
      </c>
      <c r="N13" s="80"/>
      <c r="O13" s="82"/>
      <c r="P13" s="80">
        <v>14051.902788706002</v>
      </c>
      <c r="Q13" s="71"/>
      <c r="R13" s="81">
        <f t="shared" si="0"/>
        <v>0.91668559866808397</v>
      </c>
      <c r="S13" s="81">
        <f>P13/'סכום נכסי הקרן'!$C$42</f>
        <v>7.1577469457741996E-4</v>
      </c>
    </row>
    <row r="14" spans="2:30">
      <c r="B14" s="98" t="s">
        <v>1974</v>
      </c>
      <c r="C14" s="73" t="s">
        <v>1975</v>
      </c>
      <c r="D14" s="131" t="s">
        <v>26</v>
      </c>
      <c r="E14" s="73" t="s">
        <v>290</v>
      </c>
      <c r="F14" s="86" t="s">
        <v>126</v>
      </c>
      <c r="G14" s="73" t="s">
        <v>291</v>
      </c>
      <c r="H14" s="73" t="s">
        <v>292</v>
      </c>
      <c r="I14" s="94">
        <v>39076</v>
      </c>
      <c r="J14" s="85">
        <v>5.7300000000006257</v>
      </c>
      <c r="K14" s="86" t="s">
        <v>130</v>
      </c>
      <c r="L14" s="87">
        <v>4.9000000000000002E-2</v>
      </c>
      <c r="M14" s="84">
        <v>2.7900000000001427E-2</v>
      </c>
      <c r="N14" s="83">
        <v>2066814.7230620002</v>
      </c>
      <c r="O14" s="85">
        <v>156.19</v>
      </c>
      <c r="P14" s="83">
        <v>3228.1577959260003</v>
      </c>
      <c r="Q14" s="84">
        <v>1.2784407766504311E-3</v>
      </c>
      <c r="R14" s="84">
        <f t="shared" si="0"/>
        <v>0.21059110685934176</v>
      </c>
      <c r="S14" s="84">
        <f>P14/'סכום נכסי הקרן'!$C$42</f>
        <v>1.6443564228780361E-4</v>
      </c>
    </row>
    <row r="15" spans="2:30">
      <c r="B15" s="98" t="s">
        <v>1976</v>
      </c>
      <c r="C15" s="73" t="s">
        <v>1977</v>
      </c>
      <c r="D15" s="131" t="s">
        <v>26</v>
      </c>
      <c r="E15" s="73" t="s">
        <v>290</v>
      </c>
      <c r="F15" s="86" t="s">
        <v>126</v>
      </c>
      <c r="G15" s="73" t="s">
        <v>291</v>
      </c>
      <c r="H15" s="73" t="s">
        <v>292</v>
      </c>
      <c r="I15" s="94">
        <v>40738</v>
      </c>
      <c r="J15" s="85">
        <v>10.040000000000918</v>
      </c>
      <c r="K15" s="86" t="s">
        <v>130</v>
      </c>
      <c r="L15" s="87">
        <v>4.0999999999999995E-2</v>
      </c>
      <c r="M15" s="84">
        <v>2.8400000000002788E-2</v>
      </c>
      <c r="N15" s="83">
        <v>4056206.2994180005</v>
      </c>
      <c r="O15" s="85">
        <v>131.04</v>
      </c>
      <c r="P15" s="83">
        <v>5315.2530189780009</v>
      </c>
      <c r="Q15" s="84">
        <v>1.1170173931295214E-3</v>
      </c>
      <c r="R15" s="84">
        <f t="shared" si="0"/>
        <v>0.34674420745995466</v>
      </c>
      <c r="S15" s="84">
        <f>P15/'סכום נכסי הקרן'!$C$42</f>
        <v>2.7074793097191891E-4</v>
      </c>
    </row>
    <row r="16" spans="2:30">
      <c r="B16" s="98" t="s">
        <v>1978</v>
      </c>
      <c r="C16" s="73" t="s">
        <v>1979</v>
      </c>
      <c r="D16" s="131" t="s">
        <v>26</v>
      </c>
      <c r="E16" s="73" t="s">
        <v>1980</v>
      </c>
      <c r="F16" s="86" t="s">
        <v>517</v>
      </c>
      <c r="G16" s="73" t="s">
        <v>284</v>
      </c>
      <c r="H16" s="73" t="s">
        <v>128</v>
      </c>
      <c r="I16" s="94">
        <v>42795</v>
      </c>
      <c r="J16" s="85">
        <v>5.5199999999995519</v>
      </c>
      <c r="K16" s="86" t="s">
        <v>130</v>
      </c>
      <c r="L16" s="87">
        <v>2.1400000000000002E-2</v>
      </c>
      <c r="M16" s="84">
        <v>2.2899999999996288E-2</v>
      </c>
      <c r="N16" s="83">
        <v>1272283.6091160001</v>
      </c>
      <c r="O16" s="85">
        <v>112.13</v>
      </c>
      <c r="P16" s="83">
        <v>1426.611636757</v>
      </c>
      <c r="Q16" s="84">
        <v>3.2623910573280758E-3</v>
      </c>
      <c r="R16" s="84">
        <f t="shared" si="0"/>
        <v>9.3065996966512812E-2</v>
      </c>
      <c r="S16" s="84">
        <f>P16/'סכום נכסי הקרן'!$C$42</f>
        <v>7.2668628863633628E-5</v>
      </c>
    </row>
    <row r="17" spans="2:19">
      <c r="B17" s="98" t="s">
        <v>1981</v>
      </c>
      <c r="C17" s="73" t="s">
        <v>1982</v>
      </c>
      <c r="D17" s="131" t="s">
        <v>26</v>
      </c>
      <c r="E17" s="73" t="s">
        <v>282</v>
      </c>
      <c r="F17" s="86" t="s">
        <v>283</v>
      </c>
      <c r="G17" s="73" t="s">
        <v>314</v>
      </c>
      <c r="H17" s="73" t="s">
        <v>292</v>
      </c>
      <c r="I17" s="94">
        <v>36489</v>
      </c>
      <c r="J17" s="85">
        <v>2.8300000001021592</v>
      </c>
      <c r="K17" s="86" t="s">
        <v>130</v>
      </c>
      <c r="L17" s="87">
        <v>6.0499999999999998E-2</v>
      </c>
      <c r="M17" s="84">
        <v>2.0499999999270296E-2</v>
      </c>
      <c r="N17" s="83">
        <v>796.79870900000014</v>
      </c>
      <c r="O17" s="85">
        <v>171.99</v>
      </c>
      <c r="P17" s="83">
        <v>1.3704140420000002</v>
      </c>
      <c r="Q17" s="73"/>
      <c r="R17" s="84">
        <f t="shared" si="0"/>
        <v>8.9399907998481269E-5</v>
      </c>
      <c r="S17" s="84">
        <f>P17/'סכום נכסי הקרן'!$C$42</f>
        <v>6.9806040299791069E-8</v>
      </c>
    </row>
    <row r="18" spans="2:19">
      <c r="B18" s="98" t="s">
        <v>1983</v>
      </c>
      <c r="C18" s="73" t="s">
        <v>1984</v>
      </c>
      <c r="D18" s="131" t="s">
        <v>26</v>
      </c>
      <c r="E18" s="73" t="s">
        <v>311</v>
      </c>
      <c r="F18" s="86" t="s">
        <v>126</v>
      </c>
      <c r="G18" s="73" t="s">
        <v>303</v>
      </c>
      <c r="H18" s="73" t="s">
        <v>128</v>
      </c>
      <c r="I18" s="94">
        <v>39084</v>
      </c>
      <c r="J18" s="85">
        <v>1.6700000000013153</v>
      </c>
      <c r="K18" s="86" t="s">
        <v>130</v>
      </c>
      <c r="L18" s="87">
        <v>5.5999999999999994E-2</v>
      </c>
      <c r="M18" s="84">
        <v>2.7700000000005848E-2</v>
      </c>
      <c r="N18" s="83">
        <v>383325.17447400006</v>
      </c>
      <c r="O18" s="85">
        <v>142.81</v>
      </c>
      <c r="P18" s="83">
        <v>547.42665858400005</v>
      </c>
      <c r="Q18" s="84">
        <v>8.8934728067584874E-4</v>
      </c>
      <c r="R18" s="84">
        <f t="shared" si="0"/>
        <v>3.5711756749005653E-2</v>
      </c>
      <c r="S18" s="84">
        <f>P18/'סכום נכסי הקרן'!$C$42</f>
        <v>2.7884775125716836E-5</v>
      </c>
    </row>
    <row r="19" spans="2:19">
      <c r="B19" s="98" t="s">
        <v>1985</v>
      </c>
      <c r="C19" s="73" t="s">
        <v>1986</v>
      </c>
      <c r="D19" s="131" t="s">
        <v>26</v>
      </c>
      <c r="E19" s="73" t="s">
        <v>1987</v>
      </c>
      <c r="F19" s="86" t="s">
        <v>126</v>
      </c>
      <c r="G19" s="73" t="s">
        <v>383</v>
      </c>
      <c r="H19" s="73" t="s">
        <v>292</v>
      </c>
      <c r="I19" s="94">
        <v>45152</v>
      </c>
      <c r="J19" s="85">
        <v>3.6500000000019246</v>
      </c>
      <c r="K19" s="86" t="s">
        <v>130</v>
      </c>
      <c r="L19" s="87">
        <v>3.6400000000000002E-2</v>
      </c>
      <c r="M19" s="84">
        <v>3.7200000000013257E-2</v>
      </c>
      <c r="N19" s="83">
        <v>925837.28000000014</v>
      </c>
      <c r="O19" s="85">
        <v>101.05</v>
      </c>
      <c r="P19" s="83">
        <v>935.55859180800007</v>
      </c>
      <c r="Q19" s="84">
        <v>1.8732468709660452E-3</v>
      </c>
      <c r="R19" s="84">
        <f t="shared" si="0"/>
        <v>6.1031811898804147E-2</v>
      </c>
      <c r="S19" s="84">
        <f>P19/'סכום נכסי הקרן'!$C$42</f>
        <v>4.7655408337216257E-5</v>
      </c>
    </row>
    <row r="20" spans="2:19">
      <c r="B20" s="98" t="s">
        <v>1988</v>
      </c>
      <c r="C20" s="73" t="s">
        <v>1989</v>
      </c>
      <c r="D20" s="131" t="s">
        <v>26</v>
      </c>
      <c r="E20" s="73" t="s">
        <v>1990</v>
      </c>
      <c r="F20" s="86" t="s">
        <v>283</v>
      </c>
      <c r="G20" s="73" t="s">
        <v>386</v>
      </c>
      <c r="H20" s="73" t="s">
        <v>128</v>
      </c>
      <c r="I20" s="94">
        <v>44381</v>
      </c>
      <c r="J20" s="85">
        <v>2.7299999999992752</v>
      </c>
      <c r="K20" s="86" t="s">
        <v>130</v>
      </c>
      <c r="L20" s="87">
        <v>8.5000000000000006E-3</v>
      </c>
      <c r="M20" s="84">
        <v>4.3799999999991027E-2</v>
      </c>
      <c r="N20" s="83">
        <v>1157296.6000000003</v>
      </c>
      <c r="O20" s="85">
        <v>100.14</v>
      </c>
      <c r="P20" s="83">
        <v>1158.9167657080002</v>
      </c>
      <c r="Q20" s="84">
        <v>3.6165518750000008E-3</v>
      </c>
      <c r="R20" s="84">
        <f t="shared" si="0"/>
        <v>7.5602736878693386E-2</v>
      </c>
      <c r="S20" s="84">
        <f>P20/'סכום נכסי הקרן'!$C$42</f>
        <v>5.9032809042915642E-5</v>
      </c>
    </row>
    <row r="21" spans="2:19">
      <c r="B21" s="98" t="s">
        <v>1991</v>
      </c>
      <c r="C21" s="73" t="s">
        <v>1992</v>
      </c>
      <c r="D21" s="131" t="s">
        <v>26</v>
      </c>
      <c r="E21" s="73" t="s">
        <v>1993</v>
      </c>
      <c r="F21" s="86" t="s">
        <v>435</v>
      </c>
      <c r="G21" s="73" t="s">
        <v>503</v>
      </c>
      <c r="H21" s="73"/>
      <c r="I21" s="94">
        <v>39104</v>
      </c>
      <c r="J21" s="85">
        <v>2.6600000000027513</v>
      </c>
      <c r="K21" s="86" t="s">
        <v>130</v>
      </c>
      <c r="L21" s="87">
        <v>5.5999999999999994E-2</v>
      </c>
      <c r="M21" s="136">
        <v>0</v>
      </c>
      <c r="N21" s="83">
        <v>490336.83748100005</v>
      </c>
      <c r="O21" s="85">
        <v>13.344352000000001</v>
      </c>
      <c r="P21" s="83">
        <v>65.432271877000005</v>
      </c>
      <c r="Q21" s="84">
        <v>1.3041509388322244E-3</v>
      </c>
      <c r="R21" s="84">
        <f t="shared" si="0"/>
        <v>4.2685195179395377E-3</v>
      </c>
      <c r="S21" s="84">
        <f>P21/'סכום נכסי הקרן'!$C$42</f>
        <v>3.3329838045783446E-6</v>
      </c>
    </row>
    <row r="22" spans="2:19">
      <c r="B22" s="98" t="s">
        <v>1994</v>
      </c>
      <c r="C22" s="73" t="s">
        <v>1995</v>
      </c>
      <c r="D22" s="131" t="s">
        <v>26</v>
      </c>
      <c r="E22" s="73" t="s">
        <v>1996</v>
      </c>
      <c r="F22" s="86" t="s">
        <v>127</v>
      </c>
      <c r="G22" s="73" t="s">
        <v>503</v>
      </c>
      <c r="H22" s="73"/>
      <c r="I22" s="94">
        <v>45132</v>
      </c>
      <c r="J22" s="85">
        <v>2.6199999999999126</v>
      </c>
      <c r="K22" s="86" t="s">
        <v>130</v>
      </c>
      <c r="L22" s="87">
        <v>4.2500000000000003E-2</v>
      </c>
      <c r="M22" s="84">
        <v>4.5699999999994037E-2</v>
      </c>
      <c r="N22" s="83">
        <v>1368249.9667120003</v>
      </c>
      <c r="O22" s="85">
        <v>100.36</v>
      </c>
      <c r="P22" s="83">
        <v>1373.1756350260002</v>
      </c>
      <c r="Q22" s="84">
        <v>5.9348543641226641E-3</v>
      </c>
      <c r="R22" s="84">
        <f t="shared" si="0"/>
        <v>8.9580062429833518E-2</v>
      </c>
      <c r="S22" s="84">
        <f>P22/'סכום נכסי הקרן'!$C$42</f>
        <v>6.9946710103336901E-5</v>
      </c>
    </row>
    <row r="23" spans="2:19">
      <c r="B23" s="99"/>
      <c r="C23" s="73"/>
      <c r="D23" s="73"/>
      <c r="E23" s="73"/>
      <c r="F23" s="73"/>
      <c r="G23" s="73"/>
      <c r="H23" s="73"/>
      <c r="I23" s="73"/>
      <c r="J23" s="85"/>
      <c r="K23" s="73"/>
      <c r="L23" s="73"/>
      <c r="M23" s="84"/>
      <c r="N23" s="83"/>
      <c r="O23" s="85"/>
      <c r="P23" s="73"/>
      <c r="Q23" s="73"/>
      <c r="R23" s="84"/>
      <c r="S23" s="73"/>
    </row>
    <row r="24" spans="2:19">
      <c r="B24" s="97" t="s">
        <v>59</v>
      </c>
      <c r="C24" s="71"/>
      <c r="D24" s="71"/>
      <c r="E24" s="71"/>
      <c r="F24" s="71"/>
      <c r="G24" s="71"/>
      <c r="H24" s="71"/>
      <c r="I24" s="71"/>
      <c r="J24" s="82">
        <v>2.6068336456479297</v>
      </c>
      <c r="K24" s="71"/>
      <c r="L24" s="71"/>
      <c r="M24" s="81">
        <v>6.1738362114260932E-2</v>
      </c>
      <c r="N24" s="80"/>
      <c r="O24" s="82"/>
      <c r="P24" s="80">
        <f>SUM(P25:P33)</f>
        <v>1277.1291161510001</v>
      </c>
      <c r="Q24" s="71"/>
      <c r="R24" s="81">
        <f t="shared" si="0"/>
        <v>8.3314401331915922E-2</v>
      </c>
      <c r="S24" s="81">
        <f>P24/'סכום נכסי הקרן'!$C$42</f>
        <v>6.5054300246343539E-5</v>
      </c>
    </row>
    <row r="25" spans="2:19">
      <c r="B25" s="98" t="s">
        <v>1997</v>
      </c>
      <c r="C25" s="73" t="s">
        <v>1998</v>
      </c>
      <c r="D25" s="131" t="s">
        <v>26</v>
      </c>
      <c r="E25" s="73" t="s">
        <v>282</v>
      </c>
      <c r="F25" s="86" t="s">
        <v>283</v>
      </c>
      <c r="G25" s="73" t="s">
        <v>291</v>
      </c>
      <c r="H25" s="73" t="s">
        <v>292</v>
      </c>
      <c r="I25" s="94">
        <v>45141</v>
      </c>
      <c r="J25" s="85">
        <v>2.8999999939444585</v>
      </c>
      <c r="K25" s="86" t="s">
        <v>130</v>
      </c>
      <c r="L25" s="87">
        <v>7.0499999999999993E-2</v>
      </c>
      <c r="M25" s="84">
        <v>6.8099999999999994E-2</v>
      </c>
      <c r="N25" s="83">
        <v>197.90828000000002</v>
      </c>
      <c r="O25" s="85">
        <v>100.13</v>
      </c>
      <c r="P25" s="83">
        <v>0.198165588</v>
      </c>
      <c r="Q25" s="84">
        <v>4.1136000340880336E-7</v>
      </c>
      <c r="R25" s="84">
        <f t="shared" si="0"/>
        <v>1.2927469212012746E-5</v>
      </c>
      <c r="S25" s="84">
        <f>P25/'סכום נכסי הקרן'!$C$42</f>
        <v>1.0094142790431062E-8</v>
      </c>
    </row>
    <row r="26" spans="2:19">
      <c r="B26" s="98" t="s">
        <v>1999</v>
      </c>
      <c r="C26" s="73" t="s">
        <v>2000</v>
      </c>
      <c r="D26" s="131" t="s">
        <v>26</v>
      </c>
      <c r="E26" s="73" t="s">
        <v>1980</v>
      </c>
      <c r="F26" s="86" t="s">
        <v>517</v>
      </c>
      <c r="G26" s="73" t="s">
        <v>284</v>
      </c>
      <c r="H26" s="73" t="s">
        <v>128</v>
      </c>
      <c r="I26" s="94">
        <v>42795</v>
      </c>
      <c r="J26" s="85">
        <v>5.0900000102787253</v>
      </c>
      <c r="K26" s="86" t="s">
        <v>130</v>
      </c>
      <c r="L26" s="87">
        <v>3.7400000000000003E-2</v>
      </c>
      <c r="M26" s="84">
        <v>5.3900000072256385E-2</v>
      </c>
      <c r="N26" s="83">
        <v>106.30878400000002</v>
      </c>
      <c r="O26" s="85">
        <v>92.43</v>
      </c>
      <c r="P26" s="83">
        <v>9.8261211000000015E-2</v>
      </c>
      <c r="Q26" s="84">
        <v>1.7085097176985101E-7</v>
      </c>
      <c r="R26" s="84">
        <f t="shared" si="0"/>
        <v>6.4101380706805072E-6</v>
      </c>
      <c r="S26" s="84">
        <f>P26/'סכום נכסי הקרן'!$C$42</f>
        <v>5.0052216664109998E-9</v>
      </c>
    </row>
    <row r="27" spans="2:19">
      <c r="B27" s="98" t="s">
        <v>2001</v>
      </c>
      <c r="C27" s="73" t="s">
        <v>2002</v>
      </c>
      <c r="D27" s="131" t="s">
        <v>26</v>
      </c>
      <c r="E27" s="73" t="s">
        <v>1980</v>
      </c>
      <c r="F27" s="86" t="s">
        <v>517</v>
      </c>
      <c r="G27" s="73" t="s">
        <v>284</v>
      </c>
      <c r="H27" s="73" t="s">
        <v>128</v>
      </c>
      <c r="I27" s="94">
        <v>42795</v>
      </c>
      <c r="J27" s="85">
        <v>1.419999998274933</v>
      </c>
      <c r="K27" s="86" t="s">
        <v>130</v>
      </c>
      <c r="L27" s="87">
        <v>2.5000000000000001E-2</v>
      </c>
      <c r="M27" s="84">
        <v>5.1899999918451373E-2</v>
      </c>
      <c r="N27" s="83">
        <v>264.31350099999997</v>
      </c>
      <c r="O27" s="85">
        <v>96.5</v>
      </c>
      <c r="P27" s="83">
        <v>0.25506253200000001</v>
      </c>
      <c r="Q27" s="84">
        <v>6.4775490269232022E-7</v>
      </c>
      <c r="R27" s="84">
        <f t="shared" si="0"/>
        <v>1.6639180711678434E-5</v>
      </c>
      <c r="S27" s="84">
        <f>P27/'סכום נכסי הקרן'!$C$42</f>
        <v>1.2992354749790827E-8</v>
      </c>
    </row>
    <row r="28" spans="2:19">
      <c r="B28" s="98" t="s">
        <v>2003</v>
      </c>
      <c r="C28" s="73" t="s">
        <v>2004</v>
      </c>
      <c r="D28" s="131" t="s">
        <v>26</v>
      </c>
      <c r="E28" s="73" t="s">
        <v>2005</v>
      </c>
      <c r="F28" s="86" t="s">
        <v>295</v>
      </c>
      <c r="G28" s="73" t="s">
        <v>322</v>
      </c>
      <c r="H28" s="73" t="s">
        <v>128</v>
      </c>
      <c r="I28" s="94">
        <v>42598</v>
      </c>
      <c r="J28" s="85">
        <v>2.4700000044592394</v>
      </c>
      <c r="K28" s="86" t="s">
        <v>130</v>
      </c>
      <c r="L28" s="87">
        <v>3.1E-2</v>
      </c>
      <c r="M28" s="84">
        <v>5.560000008776915E-2</v>
      </c>
      <c r="N28" s="83">
        <v>299.32144300000004</v>
      </c>
      <c r="O28" s="85">
        <v>94.4</v>
      </c>
      <c r="P28" s="83">
        <v>0.28255944199999999</v>
      </c>
      <c r="Q28" s="84">
        <v>4.2449054753438963E-7</v>
      </c>
      <c r="R28" s="84">
        <f t="shared" si="0"/>
        <v>1.8432960656208891E-5</v>
      </c>
      <c r="S28" s="84">
        <f>P28/'סכום נכסי הקרן'!$C$42</f>
        <v>1.439299014081357E-8</v>
      </c>
    </row>
    <row r="29" spans="2:19">
      <c r="B29" s="98" t="s">
        <v>2006</v>
      </c>
      <c r="C29" s="73" t="s">
        <v>2007</v>
      </c>
      <c r="D29" s="131" t="s">
        <v>26</v>
      </c>
      <c r="E29" s="73" t="s">
        <v>876</v>
      </c>
      <c r="F29" s="86" t="s">
        <v>510</v>
      </c>
      <c r="G29" s="73" t="s">
        <v>383</v>
      </c>
      <c r="H29" s="73" t="s">
        <v>292</v>
      </c>
      <c r="I29" s="94">
        <v>44007</v>
      </c>
      <c r="J29" s="85">
        <v>3.6799999876067044</v>
      </c>
      <c r="K29" s="86" t="s">
        <v>130</v>
      </c>
      <c r="L29" s="87">
        <v>3.3500000000000002E-2</v>
      </c>
      <c r="M29" s="84">
        <v>6.8399999791886185E-2</v>
      </c>
      <c r="N29" s="83">
        <v>191.77156500000004</v>
      </c>
      <c r="O29" s="85">
        <v>89.2</v>
      </c>
      <c r="P29" s="83">
        <v>0.17106023400000001</v>
      </c>
      <c r="Q29" s="84">
        <v>2.3971445625000007E-7</v>
      </c>
      <c r="R29" s="84">
        <f t="shared" si="0"/>
        <v>1.115923269399678E-5</v>
      </c>
      <c r="S29" s="84">
        <f>P29/'סכום נכסי הקרן'!$C$42</f>
        <v>8.7134524474579841E-9</v>
      </c>
    </row>
    <row r="30" spans="2:19">
      <c r="B30" s="98" t="s">
        <v>2008</v>
      </c>
      <c r="C30" s="73" t="s">
        <v>2009</v>
      </c>
      <c r="D30" s="131" t="s">
        <v>26</v>
      </c>
      <c r="E30" s="73" t="s">
        <v>2010</v>
      </c>
      <c r="F30" s="86" t="s">
        <v>295</v>
      </c>
      <c r="G30" s="73" t="s">
        <v>427</v>
      </c>
      <c r="H30" s="73" t="s">
        <v>292</v>
      </c>
      <c r="I30" s="94">
        <v>43310</v>
      </c>
      <c r="J30" s="85">
        <v>1.179999998487878</v>
      </c>
      <c r="K30" s="86" t="s">
        <v>130</v>
      </c>
      <c r="L30" s="87">
        <v>3.5499999999999997E-2</v>
      </c>
      <c r="M30" s="84">
        <v>6.1499999877140075E-2</v>
      </c>
      <c r="N30" s="83">
        <v>215.96400000000003</v>
      </c>
      <c r="O30" s="85">
        <v>97.99</v>
      </c>
      <c r="P30" s="83">
        <v>0.21162312400000002</v>
      </c>
      <c r="Q30" s="84">
        <v>8.0343750000000009E-7</v>
      </c>
      <c r="R30" s="84">
        <f t="shared" si="0"/>
        <v>1.3805380882073005E-5</v>
      </c>
      <c r="S30" s="84">
        <f>P30/'סכום נכסי הקרן'!$C$42</f>
        <v>1.0779641677308266E-8</v>
      </c>
    </row>
    <row r="31" spans="2:19">
      <c r="B31" s="98" t="s">
        <v>2011</v>
      </c>
      <c r="C31" s="73" t="s">
        <v>2012</v>
      </c>
      <c r="D31" s="131" t="s">
        <v>26</v>
      </c>
      <c r="E31" s="73" t="s">
        <v>2013</v>
      </c>
      <c r="F31" s="86" t="s">
        <v>127</v>
      </c>
      <c r="G31" s="73" t="s">
        <v>438</v>
      </c>
      <c r="H31" s="73" t="s">
        <v>128</v>
      </c>
      <c r="I31" s="94">
        <v>45122</v>
      </c>
      <c r="J31" s="85">
        <v>4.1500000097878811</v>
      </c>
      <c r="K31" s="86" t="s">
        <v>130</v>
      </c>
      <c r="L31" s="87">
        <v>7.3300000000000004E-2</v>
      </c>
      <c r="M31" s="84">
        <v>7.8700000176181867E-2</v>
      </c>
      <c r="N31" s="83">
        <v>2.0570000000000002E-3</v>
      </c>
      <c r="O31" s="85">
        <v>4967287</v>
      </c>
      <c r="P31" s="83">
        <v>0.10216716000000001</v>
      </c>
      <c r="Q31" s="84">
        <v>4.1140000000000004E-7</v>
      </c>
      <c r="R31" s="84">
        <f t="shared" si="0"/>
        <v>6.6649453555921131E-6</v>
      </c>
      <c r="S31" s="84">
        <f>P31/'סכום נכסי הקרן'!$C$42</f>
        <v>5.2041825825623008E-9</v>
      </c>
    </row>
    <row r="32" spans="2:19">
      <c r="B32" s="98" t="s">
        <v>2014</v>
      </c>
      <c r="C32" s="73">
        <v>9555</v>
      </c>
      <c r="D32" s="131" t="s">
        <v>26</v>
      </c>
      <c r="E32" s="73" t="s">
        <v>2015</v>
      </c>
      <c r="F32" s="86" t="s">
        <v>466</v>
      </c>
      <c r="G32" s="73" t="s">
        <v>503</v>
      </c>
      <c r="H32" s="73"/>
      <c r="I32" s="94">
        <v>45046</v>
      </c>
      <c r="J32" s="127">
        <v>0</v>
      </c>
      <c r="K32" s="86" t="s">
        <v>130</v>
      </c>
      <c r="L32" s="87">
        <v>0</v>
      </c>
      <c r="M32" s="136">
        <v>0</v>
      </c>
      <c r="N32" s="83">
        <v>2160018.3207939998</v>
      </c>
      <c r="O32" s="85">
        <v>59</v>
      </c>
      <c r="P32" s="83">
        <v>1274.4108092160002</v>
      </c>
      <c r="Q32" s="136">
        <v>3.7283679501921882E-3</v>
      </c>
      <c r="R32" s="84">
        <f>IFERROR(P32/$P$11,0)</f>
        <v>8.313707069865274E-2</v>
      </c>
      <c r="S32" s="84">
        <f>P32/'סכום נכסי הקרן'!$C$42</f>
        <v>6.4915835346221189E-5</v>
      </c>
    </row>
    <row r="33" spans="2:19">
      <c r="B33" s="98" t="s">
        <v>2016</v>
      </c>
      <c r="C33" s="73">
        <v>9556</v>
      </c>
      <c r="D33" s="131" t="s">
        <v>26</v>
      </c>
      <c r="E33" s="73" t="s">
        <v>2015</v>
      </c>
      <c r="F33" s="86" t="s">
        <v>466</v>
      </c>
      <c r="G33" s="73" t="s">
        <v>503</v>
      </c>
      <c r="H33" s="73"/>
      <c r="I33" s="94">
        <v>45046</v>
      </c>
      <c r="J33" s="127">
        <v>0</v>
      </c>
      <c r="K33" s="86" t="s">
        <v>130</v>
      </c>
      <c r="L33" s="87">
        <v>0</v>
      </c>
      <c r="M33" s="136">
        <v>0</v>
      </c>
      <c r="N33" s="83">
        <v>4757.0869890000004</v>
      </c>
      <c r="O33" s="85">
        <v>29.41732</v>
      </c>
      <c r="P33" s="83">
        <v>1.3994076440000001</v>
      </c>
      <c r="Q33" s="136">
        <v>0</v>
      </c>
      <c r="R33" s="84">
        <f>IFERROR(P33/$P$11,0)</f>
        <v>9.1291325680951694E-5</v>
      </c>
      <c r="S33" s="84">
        <f>P33/'סכום נכסי הקרן'!$C$42</f>
        <v>7.1282914067586343E-8</v>
      </c>
    </row>
    <row r="34" spans="2:19">
      <c r="B34" s="99"/>
      <c r="C34" s="73"/>
      <c r="D34" s="73"/>
      <c r="E34" s="73"/>
      <c r="F34" s="73"/>
      <c r="G34" s="73"/>
      <c r="H34" s="73"/>
      <c r="I34" s="73"/>
      <c r="J34" s="85"/>
      <c r="K34" s="73"/>
      <c r="L34" s="73"/>
      <c r="M34" s="84"/>
      <c r="N34" s="83"/>
      <c r="O34" s="85"/>
      <c r="P34" s="73"/>
      <c r="Q34" s="73"/>
      <c r="R34" s="84"/>
      <c r="S34" s="73"/>
    </row>
    <row r="35" spans="2:19">
      <c r="B35" s="100"/>
      <c r="C35" s="101"/>
      <c r="D35" s="101"/>
      <c r="E35" s="101"/>
      <c r="F35" s="101"/>
      <c r="G35" s="101"/>
      <c r="H35" s="101"/>
      <c r="I35" s="101"/>
      <c r="J35" s="102"/>
      <c r="K35" s="101"/>
      <c r="L35" s="101"/>
      <c r="M35" s="103"/>
      <c r="N35" s="104"/>
      <c r="O35" s="102"/>
      <c r="P35" s="101"/>
      <c r="Q35" s="101"/>
      <c r="R35" s="103"/>
      <c r="S35" s="101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126" t="s">
        <v>220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126" t="s">
        <v>109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126" t="s">
        <v>203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126" t="s">
        <v>211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</row>
    <row r="112" spans="2:19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</row>
    <row r="113" spans="2:19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</row>
    <row r="114" spans="2:19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</row>
    <row r="115" spans="2:19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</row>
    <row r="116" spans="2:19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</row>
    <row r="117" spans="2:19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</row>
    <row r="118" spans="2:19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</row>
    <row r="119" spans="2:19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</row>
    <row r="120" spans="2:19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</row>
    <row r="121" spans="2:19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</row>
    <row r="122" spans="2:19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</row>
    <row r="123" spans="2:19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</row>
    <row r="124" spans="2:19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</row>
    <row r="125" spans="2:19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</row>
    <row r="126" spans="2:19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</row>
    <row r="127" spans="2:19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</row>
    <row r="128" spans="2:19"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</row>
    <row r="129" spans="2:19"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</row>
    <row r="130" spans="2:19"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</row>
    <row r="131" spans="2:19"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</row>
    <row r="132" spans="2:19"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</row>
    <row r="133" spans="2:19"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</row>
    <row r="134" spans="2:19"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</row>
    <row r="135" spans="2:19">
      <c r="B135" s="118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</row>
    <row r="136" spans="2:19">
      <c r="B136" s="118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</row>
    <row r="137" spans="2:19">
      <c r="B137" s="118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</row>
    <row r="138" spans="2:19">
      <c r="B138" s="118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</row>
    <row r="139" spans="2:19">
      <c r="B139" s="118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</row>
    <row r="140" spans="2:19">
      <c r="B140" s="118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</row>
    <row r="141" spans="2:19">
      <c r="B141" s="118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</row>
    <row r="142" spans="2:19">
      <c r="B142" s="118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</row>
    <row r="143" spans="2:19">
      <c r="B143" s="118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</row>
    <row r="144" spans="2:19">
      <c r="B144" s="118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</row>
    <row r="145" spans="2:19">
      <c r="B145" s="118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</row>
    <row r="146" spans="2:19">
      <c r="B146" s="118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</row>
    <row r="147" spans="2:19">
      <c r="B147" s="118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</row>
    <row r="148" spans="2:19">
      <c r="B148" s="118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</row>
    <row r="149" spans="2:19">
      <c r="B149" s="118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</row>
    <row r="150" spans="2:19">
      <c r="B150" s="118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</row>
    <row r="151" spans="2:19">
      <c r="B151" s="118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</row>
    <row r="152" spans="2:19">
      <c r="B152" s="118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</row>
    <row r="153" spans="2:19">
      <c r="B153" s="118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</row>
    <row r="154" spans="2:19">
      <c r="B154" s="118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</row>
    <row r="155" spans="2:19">
      <c r="B155" s="118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</row>
    <row r="156" spans="2:19">
      <c r="B156" s="118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</row>
    <row r="157" spans="2:19">
      <c r="B157" s="118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</row>
    <row r="158" spans="2:19">
      <c r="B158" s="118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</row>
    <row r="159" spans="2:19">
      <c r="B159" s="118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</row>
    <row r="160" spans="2:19">
      <c r="B160" s="118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</row>
    <row r="161" spans="2:19">
      <c r="B161" s="118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</row>
    <row r="162" spans="2:19">
      <c r="B162" s="118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</row>
    <row r="163" spans="2:19">
      <c r="B163" s="118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</row>
    <row r="164" spans="2:19">
      <c r="B164" s="118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</row>
    <row r="165" spans="2:19">
      <c r="B165" s="118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</row>
    <row r="166" spans="2:19">
      <c r="B166" s="118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</row>
    <row r="167" spans="2:19">
      <c r="B167" s="118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</row>
    <row r="168" spans="2:19">
      <c r="B168" s="118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</row>
    <row r="169" spans="2:19">
      <c r="B169" s="118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</row>
    <row r="170" spans="2:19">
      <c r="B170" s="118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</row>
    <row r="171" spans="2:19">
      <c r="B171" s="118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</row>
    <row r="172" spans="2:19">
      <c r="B172" s="118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</row>
    <row r="173" spans="2:19">
      <c r="B173" s="118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</row>
    <row r="174" spans="2:19">
      <c r="B174" s="118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</row>
    <row r="175" spans="2:19">
      <c r="B175" s="118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</row>
    <row r="176" spans="2:19">
      <c r="B176" s="118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</row>
    <row r="177" spans="2:19">
      <c r="B177" s="118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</row>
    <row r="178" spans="2:19">
      <c r="B178" s="118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</row>
    <row r="179" spans="2:19">
      <c r="B179" s="118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</row>
    <row r="180" spans="2:19">
      <c r="B180" s="118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</row>
    <row r="181" spans="2:19">
      <c r="B181" s="118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</row>
    <row r="182" spans="2:19">
      <c r="B182" s="118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</row>
    <row r="183" spans="2:19">
      <c r="B183" s="118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</row>
    <row r="184" spans="2:19">
      <c r="B184" s="118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</row>
    <row r="185" spans="2:19">
      <c r="B185" s="118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</row>
    <row r="186" spans="2:19">
      <c r="B186" s="118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</row>
    <row r="187" spans="2:19">
      <c r="B187" s="118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</row>
    <row r="188" spans="2:19">
      <c r="B188" s="118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</row>
    <row r="189" spans="2:19">
      <c r="B189" s="118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</row>
    <row r="190" spans="2:19">
      <c r="B190" s="118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</row>
    <row r="191" spans="2:19">
      <c r="B191" s="118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</row>
    <row r="192" spans="2:19">
      <c r="B192" s="118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</row>
    <row r="193" spans="2:19">
      <c r="B193" s="118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</row>
    <row r="194" spans="2:19">
      <c r="B194" s="118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</row>
    <row r="195" spans="2:19">
      <c r="B195" s="118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</row>
    <row r="196" spans="2:19">
      <c r="B196" s="118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</row>
    <row r="197" spans="2:19">
      <c r="B197" s="118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</row>
    <row r="198" spans="2:19">
      <c r="B198" s="118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</row>
    <row r="199" spans="2:19">
      <c r="B199" s="118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</row>
    <row r="200" spans="2:19">
      <c r="B200" s="118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</row>
    <row r="201" spans="2:19">
      <c r="B201" s="118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</row>
    <row r="202" spans="2:19">
      <c r="B202" s="118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</row>
    <row r="203" spans="2:19">
      <c r="B203" s="118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</row>
    <row r="204" spans="2:19">
      <c r="B204" s="118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</row>
    <row r="205" spans="2:19">
      <c r="B205" s="118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</row>
    <row r="206" spans="2:19">
      <c r="B206" s="118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</row>
    <row r="207" spans="2:19">
      <c r="B207" s="118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</row>
    <row r="208" spans="2:19">
      <c r="B208" s="118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</row>
    <row r="209" spans="2:19">
      <c r="B209" s="118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</row>
    <row r="210" spans="2:19">
      <c r="B210" s="118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</row>
    <row r="211" spans="2:19">
      <c r="B211" s="118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</row>
    <row r="212" spans="2:19">
      <c r="B212" s="118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</row>
    <row r="213" spans="2:19">
      <c r="B213" s="118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</row>
    <row r="214" spans="2:19">
      <c r="B214" s="118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</row>
    <row r="215" spans="2:19">
      <c r="B215" s="118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</row>
    <row r="216" spans="2:19">
      <c r="B216" s="118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</row>
    <row r="217" spans="2:19">
      <c r="B217" s="118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</row>
    <row r="218" spans="2:19">
      <c r="B218" s="118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</row>
    <row r="219" spans="2:19">
      <c r="B219" s="118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</row>
    <row r="220" spans="2:19">
      <c r="B220" s="118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</row>
    <row r="221" spans="2:19">
      <c r="B221" s="118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</row>
    <row r="222" spans="2:19">
      <c r="B222" s="118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</row>
    <row r="223" spans="2:19">
      <c r="B223" s="118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</row>
    <row r="224" spans="2:19">
      <c r="B224" s="118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</row>
    <row r="225" spans="2:19">
      <c r="B225" s="118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</row>
    <row r="226" spans="2:19">
      <c r="B226" s="118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</row>
    <row r="227" spans="2:19">
      <c r="B227" s="118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</row>
    <row r="228" spans="2:19">
      <c r="B228" s="118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</row>
    <row r="229" spans="2:19">
      <c r="B229" s="118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</row>
    <row r="230" spans="2:19">
      <c r="B230" s="118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</row>
    <row r="231" spans="2:19">
      <c r="B231" s="118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</row>
    <row r="232" spans="2:19">
      <c r="B232" s="118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</row>
    <row r="233" spans="2:19">
      <c r="B233" s="118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</row>
    <row r="234" spans="2:19">
      <c r="B234" s="118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</row>
    <row r="235" spans="2:19">
      <c r="B235" s="118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</row>
    <row r="236" spans="2:19">
      <c r="B236" s="118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</row>
    <row r="237" spans="2:19">
      <c r="B237" s="118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</row>
    <row r="238" spans="2:19">
      <c r="B238" s="118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</row>
    <row r="239" spans="2:19">
      <c r="B239" s="118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</row>
    <row r="240" spans="2:19">
      <c r="B240" s="118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</row>
    <row r="241" spans="2:19">
      <c r="B241" s="118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</row>
    <row r="242" spans="2:19">
      <c r="B242" s="118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</row>
    <row r="243" spans="2:19">
      <c r="B243" s="118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</row>
    <row r="244" spans="2:19">
      <c r="B244" s="118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</row>
    <row r="245" spans="2:19">
      <c r="B245" s="118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</row>
    <row r="246" spans="2:19">
      <c r="B246" s="118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</row>
    <row r="247" spans="2:19">
      <c r="B247" s="118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</row>
    <row r="248" spans="2:19">
      <c r="B248" s="118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</row>
    <row r="249" spans="2:19">
      <c r="B249" s="118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</row>
    <row r="250" spans="2:19">
      <c r="B250" s="118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</row>
    <row r="251" spans="2:19">
      <c r="B251" s="118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</row>
    <row r="252" spans="2:19">
      <c r="B252" s="118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</row>
    <row r="253" spans="2:19">
      <c r="B253" s="118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</row>
    <row r="254" spans="2:19">
      <c r="B254" s="118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</row>
    <row r="255" spans="2:19">
      <c r="B255" s="118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</row>
    <row r="256" spans="2:19">
      <c r="B256" s="118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</row>
    <row r="257" spans="2:19">
      <c r="B257" s="118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</row>
    <row r="258" spans="2:19">
      <c r="B258" s="118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</row>
    <row r="259" spans="2:19">
      <c r="B259" s="118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</row>
    <row r="260" spans="2:19">
      <c r="B260" s="118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</row>
    <row r="261" spans="2:19">
      <c r="B261" s="118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</row>
    <row r="262" spans="2:19">
      <c r="B262" s="118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</row>
    <row r="263" spans="2:19">
      <c r="B263" s="118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</row>
    <row r="264" spans="2:19">
      <c r="B264" s="118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</row>
    <row r="265" spans="2:19">
      <c r="B265" s="118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</row>
    <row r="266" spans="2:19">
      <c r="B266" s="118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</row>
    <row r="267" spans="2:19">
      <c r="B267" s="118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</row>
    <row r="268" spans="2:19">
      <c r="B268" s="118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</row>
    <row r="269" spans="2:19">
      <c r="B269" s="118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</row>
    <row r="270" spans="2:19">
      <c r="B270" s="118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</row>
    <row r="271" spans="2:19">
      <c r="B271" s="118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</row>
    <row r="272" spans="2:19">
      <c r="B272" s="118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</row>
    <row r="273" spans="2:19">
      <c r="B273" s="118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</row>
    <row r="274" spans="2:19">
      <c r="B274" s="118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</row>
    <row r="275" spans="2:19">
      <c r="B275" s="118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</row>
    <row r="276" spans="2:19">
      <c r="B276" s="118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</row>
    <row r="277" spans="2:19">
      <c r="B277" s="118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</row>
    <row r="278" spans="2:19">
      <c r="B278" s="118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</row>
    <row r="279" spans="2:19">
      <c r="B279" s="118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</row>
    <row r="280" spans="2:19">
      <c r="B280" s="118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</row>
    <row r="281" spans="2:19">
      <c r="B281" s="118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</row>
    <row r="282" spans="2:19">
      <c r="B282" s="118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</row>
    <row r="283" spans="2:19">
      <c r="B283" s="118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</row>
    <row r="284" spans="2:19">
      <c r="B284" s="118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</row>
    <row r="285" spans="2:19">
      <c r="B285" s="118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</row>
    <row r="286" spans="2:19">
      <c r="B286" s="118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</row>
    <row r="287" spans="2:19">
      <c r="B287" s="118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</row>
    <row r="288" spans="2:19">
      <c r="B288" s="118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</row>
    <row r="289" spans="2:19">
      <c r="B289" s="118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</row>
    <row r="290" spans="2:19">
      <c r="B290" s="118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</row>
    <row r="291" spans="2:19">
      <c r="B291" s="118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</row>
    <row r="292" spans="2:19">
      <c r="B292" s="118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</row>
    <row r="293" spans="2:19">
      <c r="B293" s="118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</row>
    <row r="294" spans="2:19">
      <c r="B294" s="118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</row>
    <row r="295" spans="2:19">
      <c r="B295" s="118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</row>
    <row r="296" spans="2:19">
      <c r="B296" s="118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</row>
    <row r="297" spans="2:19">
      <c r="B297" s="118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</row>
    <row r="298" spans="2:19">
      <c r="B298" s="118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</row>
    <row r="299" spans="2:19">
      <c r="B299" s="118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</row>
    <row r="300" spans="2:19">
      <c r="B300" s="118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</row>
    <row r="301" spans="2:19">
      <c r="B301" s="118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</row>
    <row r="302" spans="2:19">
      <c r="B302" s="118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</row>
    <row r="303" spans="2:19">
      <c r="B303" s="118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</row>
    <row r="304" spans="2:19">
      <c r="B304" s="118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</row>
    <row r="305" spans="2:19">
      <c r="B305" s="118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</row>
    <row r="306" spans="2:19">
      <c r="B306" s="118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</row>
    <row r="307" spans="2:19">
      <c r="B307" s="118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</row>
    <row r="308" spans="2:19">
      <c r="B308" s="118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</row>
    <row r="309" spans="2:19">
      <c r="B309" s="118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</row>
    <row r="310" spans="2:19">
      <c r="B310" s="118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</row>
    <row r="311" spans="2:19">
      <c r="B311" s="118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</row>
    <row r="312" spans="2:19">
      <c r="B312" s="118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</row>
    <row r="313" spans="2:19">
      <c r="B313" s="118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</row>
    <row r="314" spans="2:19">
      <c r="B314" s="118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</row>
    <row r="315" spans="2:19">
      <c r="B315" s="118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</row>
    <row r="316" spans="2:19">
      <c r="B316" s="118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</row>
    <row r="317" spans="2:19">
      <c r="B317" s="118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</row>
    <row r="318" spans="2:19">
      <c r="B318" s="118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</row>
    <row r="319" spans="2:19">
      <c r="B319" s="118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</row>
    <row r="320" spans="2:19">
      <c r="B320" s="118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</row>
    <row r="321" spans="2:19">
      <c r="B321" s="118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</row>
    <row r="322" spans="2:19">
      <c r="B322" s="118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</row>
    <row r="323" spans="2:19">
      <c r="B323" s="118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</row>
    <row r="324" spans="2:19">
      <c r="B324" s="118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</row>
    <row r="325" spans="2:19">
      <c r="B325" s="118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</row>
    <row r="326" spans="2:19">
      <c r="B326" s="118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</row>
    <row r="327" spans="2:19">
      <c r="B327" s="118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</row>
    <row r="328" spans="2:19">
      <c r="B328" s="118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</row>
    <row r="329" spans="2:19">
      <c r="B329" s="118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</row>
    <row r="330" spans="2:19">
      <c r="B330" s="118"/>
      <c r="C330" s="119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</row>
    <row r="331" spans="2:19">
      <c r="B331" s="118"/>
      <c r="C331" s="119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</row>
    <row r="332" spans="2:19">
      <c r="B332" s="118"/>
      <c r="C332" s="119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</row>
    <row r="333" spans="2:19">
      <c r="B333" s="118"/>
      <c r="C333" s="119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</row>
    <row r="334" spans="2:19">
      <c r="B334" s="118"/>
      <c r="C334" s="119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</row>
    <row r="335" spans="2:19">
      <c r="B335" s="118"/>
      <c r="C335" s="119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</row>
    <row r="336" spans="2:19">
      <c r="B336" s="118"/>
      <c r="C336" s="119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</row>
    <row r="337" spans="2:19">
      <c r="B337" s="118"/>
      <c r="C337" s="119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</row>
    <row r="338" spans="2:19">
      <c r="B338" s="118"/>
      <c r="C338" s="119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2:19">
      <c r="B339" s="118"/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2:19">
      <c r="B340" s="118"/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2:19">
      <c r="B341" s="118"/>
      <c r="C341" s="119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2:19">
      <c r="B342" s="118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2:19">
      <c r="B343" s="118"/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2:19">
      <c r="B344" s="118"/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2:19">
      <c r="B345" s="118"/>
      <c r="C345" s="119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2:19">
      <c r="B346" s="118"/>
      <c r="C346" s="119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2:19">
      <c r="B347" s="118"/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2:19">
      <c r="B348" s="118"/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2:19">
      <c r="B349" s="118"/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2:19">
      <c r="B350" s="118"/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2:19">
      <c r="B351" s="118"/>
      <c r="C351" s="119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2:19">
      <c r="B352" s="118"/>
      <c r="C352" s="119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2:19">
      <c r="B353" s="118"/>
      <c r="C353" s="119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2:19">
      <c r="B354" s="118"/>
      <c r="C354" s="119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2:19">
      <c r="B355" s="118"/>
      <c r="C355" s="119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2:19">
      <c r="B356" s="118"/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2:19">
      <c r="B357" s="118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2:19">
      <c r="B358" s="118"/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2:19">
      <c r="B359" s="118"/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2:19">
      <c r="B360" s="118"/>
      <c r="C360" s="119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2:19">
      <c r="B361" s="118"/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2:19">
      <c r="B362" s="118"/>
      <c r="C362" s="119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2:19">
      <c r="B363" s="118"/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2:19">
      <c r="B364" s="118"/>
      <c r="C364" s="119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2:19">
      <c r="B365" s="118"/>
      <c r="C365" s="119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2:19">
      <c r="B366" s="118"/>
      <c r="C366" s="119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2:19">
      <c r="B367" s="118"/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2:19">
      <c r="B368" s="118"/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2:19">
      <c r="B369" s="118"/>
      <c r="C369" s="119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2:19">
      <c r="B370" s="118"/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2:19">
      <c r="B371" s="118"/>
      <c r="C371" s="119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2:19">
      <c r="B372" s="118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2:19">
      <c r="B373" s="118"/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2:19">
      <c r="B374" s="118"/>
      <c r="C374" s="119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2:19">
      <c r="B375" s="118"/>
      <c r="C375" s="119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2:19">
      <c r="B376" s="118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2:19">
      <c r="B377" s="118"/>
      <c r="C377" s="119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2:19">
      <c r="B378" s="118"/>
      <c r="C378" s="119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2:19">
      <c r="B379" s="118"/>
      <c r="C379" s="119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2:19">
      <c r="B380" s="118"/>
      <c r="C380" s="119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2:19">
      <c r="B381" s="118"/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2:19">
      <c r="B382" s="118"/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2:19">
      <c r="B383" s="118"/>
      <c r="C383" s="119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2:19">
      <c r="B384" s="118"/>
      <c r="C384" s="119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2:19">
      <c r="B385" s="118"/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2:19">
      <c r="B386" s="118"/>
      <c r="C386" s="119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2:19">
      <c r="B387" s="118"/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2:19">
      <c r="B388" s="118"/>
      <c r="C388" s="119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2:19">
      <c r="B389" s="118"/>
      <c r="C389" s="119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2:19">
      <c r="B390" s="118"/>
      <c r="C390" s="119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2:19">
      <c r="B391" s="118"/>
      <c r="C391" s="119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2:19">
      <c r="B392" s="118"/>
      <c r="C392" s="119"/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2:19">
      <c r="B393" s="118"/>
      <c r="C393" s="119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2:19">
      <c r="B394" s="118"/>
      <c r="C394" s="119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2:19">
      <c r="B395" s="118"/>
      <c r="C395" s="119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2:19">
      <c r="B396" s="118"/>
      <c r="C396" s="119"/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2:19">
      <c r="B397" s="118"/>
      <c r="C397" s="119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2:19">
      <c r="B398" s="118"/>
      <c r="C398" s="119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2:19">
      <c r="B399" s="118"/>
      <c r="C399" s="119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2:19">
      <c r="B400" s="118"/>
      <c r="C400" s="119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2:19">
      <c r="B401" s="118"/>
      <c r="C401" s="119"/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2:19">
      <c r="B402" s="118"/>
      <c r="C402" s="119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2:19">
      <c r="B403" s="118"/>
      <c r="C403" s="119"/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2:19">
      <c r="B404" s="118"/>
      <c r="C404" s="119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2:19">
      <c r="B405" s="118"/>
      <c r="C405" s="119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2:19">
      <c r="B406" s="118"/>
      <c r="C406" s="119"/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2:19">
      <c r="B407" s="118"/>
      <c r="C407" s="119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2:19">
      <c r="B408" s="118"/>
      <c r="C408" s="119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2:19">
      <c r="B409" s="118"/>
      <c r="C409" s="119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2:19">
      <c r="B410" s="118"/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2:19">
      <c r="B411" s="118"/>
      <c r="C411" s="119"/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2:19">
      <c r="B412" s="118"/>
      <c r="C412" s="119"/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2:19">
      <c r="B413" s="118"/>
      <c r="C413" s="119"/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2:19">
      <c r="B414" s="118"/>
      <c r="C414" s="119"/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2:19">
      <c r="B415" s="118"/>
      <c r="C415" s="119"/>
      <c r="D415" s="119"/>
      <c r="E415" s="119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2:19">
      <c r="B416" s="118"/>
      <c r="C416" s="119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2:19">
      <c r="B417" s="118"/>
      <c r="C417" s="119"/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2:19">
      <c r="B418" s="118"/>
      <c r="C418" s="119"/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2:19">
      <c r="B419" s="118"/>
      <c r="C419" s="119"/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2:19">
      <c r="B420" s="118"/>
      <c r="C420" s="119"/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2:19">
      <c r="B421" s="118"/>
      <c r="C421" s="119"/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2:19">
      <c r="B422" s="118"/>
      <c r="C422" s="119"/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2:19">
      <c r="B423" s="118"/>
      <c r="C423" s="119"/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2:19">
      <c r="B424" s="118"/>
      <c r="C424" s="119"/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2:19">
      <c r="B425" s="118"/>
      <c r="C425" s="119"/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2:19">
      <c r="B426" s="118"/>
      <c r="C426" s="119"/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2:19">
      <c r="B427" s="118"/>
      <c r="C427" s="119"/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2:19">
      <c r="B428" s="118"/>
      <c r="C428" s="119"/>
      <c r="D428" s="119"/>
      <c r="E428" s="119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2:19">
      <c r="B429" s="118"/>
      <c r="C429" s="119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2:19">
      <c r="B430" s="118"/>
      <c r="C430" s="119"/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2:19">
      <c r="B431" s="118"/>
      <c r="C431" s="119"/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2:19">
      <c r="B432" s="118"/>
      <c r="C432" s="119"/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2:19">
      <c r="B433" s="118"/>
      <c r="C433" s="119"/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2:19">
      <c r="B434" s="118"/>
      <c r="C434" s="119"/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2:19">
      <c r="B435" s="118"/>
      <c r="C435" s="119"/>
      <c r="D435" s="119"/>
      <c r="E435" s="119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2:19">
      <c r="B436" s="118"/>
      <c r="C436" s="119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2:19">
      <c r="B437" s="118"/>
      <c r="C437" s="119"/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2:19">
      <c r="B438" s="118"/>
      <c r="C438" s="119"/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2:19">
      <c r="B439" s="118"/>
      <c r="C439" s="119"/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2:19">
      <c r="B440" s="118"/>
      <c r="C440" s="119"/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2:19">
      <c r="B441" s="118"/>
      <c r="C441" s="119"/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2:19">
      <c r="B442" s="118"/>
      <c r="C442" s="119"/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2:19">
      <c r="B443" s="118"/>
      <c r="C443" s="119"/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2:19">
      <c r="B444" s="118"/>
      <c r="C444" s="119"/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2:19">
      <c r="B445" s="118"/>
      <c r="C445" s="119"/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2:19">
      <c r="B446" s="118"/>
      <c r="C446" s="119"/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2:19">
      <c r="B447" s="118"/>
      <c r="C447" s="119"/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2:19">
      <c r="B448" s="118"/>
      <c r="C448" s="119"/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2:19">
      <c r="B449" s="118"/>
      <c r="C449" s="119"/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2:19">
      <c r="B450" s="118"/>
      <c r="C450" s="119"/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2:19">
      <c r="B451" s="118"/>
      <c r="C451" s="119"/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2:19">
      <c r="B452" s="118"/>
      <c r="C452" s="119"/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2:19">
      <c r="B453" s="118"/>
      <c r="C453" s="119"/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2:19">
      <c r="B454" s="118"/>
      <c r="C454" s="119"/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2:19">
      <c r="B455" s="118"/>
      <c r="C455" s="119"/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2:19">
      <c r="B456" s="118"/>
      <c r="C456" s="119"/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2:19">
      <c r="B457" s="118"/>
      <c r="C457" s="119"/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2:19">
      <c r="B458" s="118"/>
      <c r="C458" s="119"/>
      <c r="D458" s="119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2:19">
      <c r="B459" s="118"/>
      <c r="C459" s="119"/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2:19">
      <c r="B460" s="118"/>
      <c r="C460" s="119"/>
      <c r="D460" s="119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2:19">
      <c r="B461" s="118"/>
      <c r="C461" s="119"/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2:19">
      <c r="B462" s="118"/>
      <c r="C462" s="119"/>
      <c r="D462" s="119"/>
      <c r="E462" s="119"/>
      <c r="F462" s="119"/>
      <c r="G462" s="119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2:19">
      <c r="B463" s="118"/>
      <c r="C463" s="119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2:19">
      <c r="B464" s="118"/>
      <c r="C464" s="119"/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2:19">
      <c r="B465" s="118"/>
      <c r="C465" s="119"/>
      <c r="D465" s="119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2:19">
      <c r="B466" s="118"/>
      <c r="C466" s="119"/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2:19">
      <c r="B467" s="118"/>
      <c r="C467" s="119"/>
      <c r="D467" s="119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2:19">
      <c r="B468" s="118"/>
      <c r="C468" s="119"/>
      <c r="D468" s="119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2:19">
      <c r="B469" s="118"/>
      <c r="C469" s="119"/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2:19">
      <c r="B470" s="118"/>
      <c r="C470" s="119"/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2:19">
      <c r="B471" s="118"/>
      <c r="C471" s="119"/>
      <c r="D471" s="119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2:19">
      <c r="B472" s="118"/>
      <c r="C472" s="119"/>
      <c r="D472" s="119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2:19">
      <c r="B473" s="118"/>
      <c r="C473" s="119"/>
      <c r="D473" s="119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2:19">
      <c r="B474" s="118"/>
      <c r="C474" s="119"/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2:19">
      <c r="B475" s="118"/>
      <c r="C475" s="119"/>
      <c r="D475" s="119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2:19">
      <c r="B476" s="118"/>
      <c r="C476" s="119"/>
      <c r="D476" s="119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2:19">
      <c r="B477" s="118"/>
      <c r="C477" s="119"/>
      <c r="D477" s="119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2:19">
      <c r="B478" s="118"/>
      <c r="C478" s="119"/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2:19">
      <c r="B479" s="118"/>
      <c r="C479" s="119"/>
      <c r="D479" s="119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2:19">
      <c r="B480" s="118"/>
      <c r="C480" s="119"/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2:19">
      <c r="B481" s="118"/>
      <c r="C481" s="119"/>
      <c r="D481" s="119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2:19">
      <c r="B482" s="118"/>
      <c r="C482" s="119"/>
      <c r="D482" s="119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2:19">
      <c r="B483" s="118"/>
      <c r="C483" s="119"/>
      <c r="D483" s="119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2:19">
      <c r="B484" s="118"/>
      <c r="C484" s="119"/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2:19">
      <c r="B485" s="118"/>
      <c r="C485" s="119"/>
      <c r="D485" s="119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2:19">
      <c r="B486" s="118"/>
      <c r="C486" s="119"/>
      <c r="D486" s="119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2:19">
      <c r="B487" s="118"/>
      <c r="C487" s="119"/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2:19">
      <c r="B488" s="118"/>
      <c r="C488" s="119"/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2:19">
      <c r="B489" s="118"/>
      <c r="C489" s="119"/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  <row r="490" spans="2:19">
      <c r="B490" s="118"/>
      <c r="C490" s="119"/>
      <c r="D490" s="119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</row>
    <row r="491" spans="2:19">
      <c r="B491" s="118"/>
      <c r="C491" s="119"/>
      <c r="D491" s="119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</row>
    <row r="492" spans="2:19">
      <c r="B492" s="118"/>
      <c r="C492" s="119"/>
      <c r="D492" s="119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</row>
    <row r="493" spans="2:19">
      <c r="B493" s="118"/>
      <c r="C493" s="119"/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</row>
    <row r="494" spans="2:19">
      <c r="B494" s="118"/>
      <c r="C494" s="119"/>
      <c r="D494" s="119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</row>
    <row r="495" spans="2:19">
      <c r="B495" s="118"/>
      <c r="C495" s="119"/>
      <c r="D495" s="119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</row>
    <row r="496" spans="2:19">
      <c r="B496" s="118"/>
      <c r="C496" s="119"/>
      <c r="D496" s="119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</row>
    <row r="497" spans="2:19">
      <c r="B497" s="118"/>
      <c r="C497" s="119"/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</row>
    <row r="498" spans="2:19">
      <c r="B498" s="118"/>
      <c r="C498" s="119"/>
      <c r="D498" s="119"/>
      <c r="E498" s="119"/>
      <c r="F498" s="119"/>
      <c r="G498" s="119"/>
      <c r="H498" s="119"/>
      <c r="I498" s="119"/>
      <c r="J498" s="119"/>
      <c r="K498" s="119"/>
      <c r="L498" s="119"/>
      <c r="M498" s="119"/>
      <c r="N498" s="119"/>
      <c r="O498" s="119"/>
      <c r="P498" s="119"/>
      <c r="Q498" s="119"/>
      <c r="R498" s="119"/>
      <c r="S498" s="119"/>
    </row>
    <row r="499" spans="2:19">
      <c r="B499" s="118"/>
      <c r="C499" s="119"/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</row>
    <row r="500" spans="2:19">
      <c r="B500" s="118"/>
      <c r="C500" s="119"/>
      <c r="D500" s="119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</row>
    <row r="501" spans="2:19">
      <c r="B501" s="118"/>
      <c r="C501" s="119"/>
      <c r="D501" s="119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</row>
    <row r="502" spans="2:19">
      <c r="B502" s="118"/>
      <c r="C502" s="119"/>
      <c r="D502" s="119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</row>
    <row r="503" spans="2:19">
      <c r="B503" s="118"/>
      <c r="C503" s="119"/>
      <c r="D503" s="119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</row>
    <row r="504" spans="2:19">
      <c r="B504" s="118"/>
      <c r="C504" s="119"/>
      <c r="D504" s="119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</row>
    <row r="505" spans="2:19">
      <c r="B505" s="118"/>
      <c r="C505" s="119"/>
      <c r="D505" s="119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</row>
    <row r="506" spans="2:19">
      <c r="B506" s="118"/>
      <c r="C506" s="119"/>
      <c r="D506" s="119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</row>
    <row r="507" spans="2:19">
      <c r="B507" s="118"/>
      <c r="C507" s="119"/>
      <c r="D507" s="119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</row>
    <row r="508" spans="2:19">
      <c r="B508" s="118"/>
      <c r="C508" s="119"/>
      <c r="D508" s="119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</row>
    <row r="509" spans="2:19">
      <c r="B509" s="118"/>
      <c r="C509" s="119"/>
      <c r="D509" s="119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</row>
    <row r="510" spans="2:19">
      <c r="B510" s="118"/>
      <c r="C510" s="119"/>
      <c r="D510" s="119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</row>
    <row r="511" spans="2:19">
      <c r="B511" s="118"/>
      <c r="C511" s="119"/>
      <c r="D511" s="119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</row>
    <row r="512" spans="2:19">
      <c r="B512" s="118"/>
      <c r="C512" s="119"/>
      <c r="D512" s="119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</row>
    <row r="513" spans="2:19">
      <c r="B513" s="118"/>
      <c r="C513" s="119"/>
      <c r="D513" s="119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</row>
    <row r="514" spans="2:19">
      <c r="B514" s="118"/>
      <c r="C514" s="119"/>
      <c r="D514" s="119"/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</row>
    <row r="515" spans="2:19">
      <c r="B515" s="118"/>
      <c r="C515" s="119"/>
      <c r="D515" s="119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</row>
    <row r="516" spans="2:19">
      <c r="B516" s="118"/>
      <c r="C516" s="119"/>
      <c r="D516" s="119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</row>
    <row r="517" spans="2:19">
      <c r="B517" s="118"/>
      <c r="C517" s="119"/>
      <c r="D517" s="119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</row>
    <row r="518" spans="2:19">
      <c r="B518" s="118"/>
      <c r="C518" s="119"/>
      <c r="D518" s="119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</row>
    <row r="519" spans="2:19">
      <c r="B519" s="118"/>
      <c r="C519" s="119"/>
      <c r="D519" s="119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</row>
    <row r="520" spans="2:19">
      <c r="B520" s="118"/>
      <c r="C520" s="119"/>
      <c r="D520" s="119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</row>
    <row r="521" spans="2:19">
      <c r="B521" s="118"/>
      <c r="C521" s="119"/>
      <c r="D521" s="119"/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</row>
    <row r="522" spans="2:19">
      <c r="B522" s="118"/>
      <c r="C522" s="119"/>
      <c r="D522" s="119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</row>
    <row r="523" spans="2:19">
      <c r="B523" s="118"/>
      <c r="C523" s="119"/>
      <c r="D523" s="119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</row>
    <row r="524" spans="2:19">
      <c r="B524" s="118"/>
      <c r="C524" s="119"/>
      <c r="D524" s="119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</row>
    <row r="525" spans="2:19">
      <c r="B525" s="118"/>
      <c r="C525" s="119"/>
      <c r="D525" s="119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</row>
    <row r="526" spans="2:19">
      <c r="B526" s="118"/>
      <c r="C526" s="119"/>
      <c r="D526" s="119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</row>
    <row r="527" spans="2:19">
      <c r="B527" s="118"/>
      <c r="C527" s="119"/>
      <c r="D527" s="119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</row>
    <row r="528" spans="2:19">
      <c r="B528" s="118"/>
      <c r="C528" s="119"/>
      <c r="D528" s="119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</row>
    <row r="529" spans="2:19">
      <c r="B529" s="118"/>
      <c r="C529" s="119"/>
      <c r="D529" s="119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</row>
    <row r="530" spans="2:19">
      <c r="B530" s="118"/>
      <c r="C530" s="119"/>
      <c r="D530" s="119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</row>
    <row r="531" spans="2:19">
      <c r="B531" s="118"/>
      <c r="C531" s="119"/>
      <c r="D531" s="119"/>
      <c r="E531" s="119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</row>
    <row r="532" spans="2:19">
      <c r="B532" s="118"/>
      <c r="C532" s="119"/>
      <c r="D532" s="119"/>
      <c r="E532" s="119"/>
      <c r="F532" s="119"/>
      <c r="G532" s="119"/>
      <c r="H532" s="119"/>
      <c r="I532" s="119"/>
      <c r="J532" s="119"/>
      <c r="K532" s="119"/>
      <c r="L532" s="119"/>
      <c r="M532" s="119"/>
      <c r="N532" s="119"/>
      <c r="O532" s="119"/>
      <c r="P532" s="119"/>
      <c r="Q532" s="119"/>
      <c r="R532" s="119"/>
      <c r="S532" s="119"/>
    </row>
    <row r="533" spans="2:19">
      <c r="B533" s="118"/>
      <c r="C533" s="119"/>
      <c r="D533" s="119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</row>
    <row r="534" spans="2:19">
      <c r="B534" s="118"/>
      <c r="C534" s="118"/>
      <c r="D534" s="118"/>
      <c r="E534" s="118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</row>
    <row r="535" spans="2:19">
      <c r="B535" s="118"/>
      <c r="C535" s="118"/>
      <c r="D535" s="118"/>
      <c r="E535" s="118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</row>
    <row r="536" spans="2:19">
      <c r="B536" s="118"/>
      <c r="C536" s="118"/>
      <c r="D536" s="118"/>
      <c r="E536" s="118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</row>
    <row r="537" spans="2:19">
      <c r="B537" s="129"/>
      <c r="C537" s="118"/>
      <c r="D537" s="118"/>
      <c r="E537" s="118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</row>
    <row r="538" spans="2:19">
      <c r="B538" s="129"/>
      <c r="C538" s="118"/>
      <c r="D538" s="118"/>
      <c r="E538" s="118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</row>
    <row r="539" spans="2:19">
      <c r="B539" s="130"/>
      <c r="C539" s="118"/>
      <c r="D539" s="118"/>
      <c r="E539" s="118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</row>
    <row r="540" spans="2:19">
      <c r="B540" s="118"/>
      <c r="C540" s="118"/>
      <c r="D540" s="118"/>
      <c r="E540" s="118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</row>
    <row r="541" spans="2:19">
      <c r="B541" s="118"/>
      <c r="C541" s="118"/>
      <c r="D541" s="118"/>
      <c r="E541" s="118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</row>
    <row r="542" spans="2:19">
      <c r="B542" s="118"/>
      <c r="C542" s="118"/>
      <c r="D542" s="118"/>
      <c r="E542" s="118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</row>
    <row r="543" spans="2:19">
      <c r="B543" s="118"/>
      <c r="C543" s="118"/>
      <c r="D543" s="118"/>
      <c r="E543" s="118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</row>
    <row r="544" spans="2:19">
      <c r="B544" s="118"/>
      <c r="C544" s="118"/>
      <c r="D544" s="118"/>
      <c r="E544" s="118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</row>
    <row r="545" spans="2:19">
      <c r="B545" s="118"/>
      <c r="C545" s="118"/>
      <c r="D545" s="118"/>
      <c r="E545" s="118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</row>
    <row r="546" spans="2:19">
      <c r="B546" s="118"/>
      <c r="C546" s="118"/>
      <c r="D546" s="118"/>
      <c r="E546" s="118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</row>
    <row r="547" spans="2:19">
      <c r="B547" s="118"/>
      <c r="C547" s="118"/>
      <c r="D547" s="118"/>
      <c r="E547" s="118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</row>
    <row r="548" spans="2:19">
      <c r="B548" s="118"/>
      <c r="C548" s="118"/>
      <c r="D548" s="118"/>
      <c r="E548" s="118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</row>
    <row r="549" spans="2:19">
      <c r="B549" s="118"/>
      <c r="C549" s="118"/>
      <c r="D549" s="118"/>
      <c r="E549" s="118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</row>
    <row r="550" spans="2:19">
      <c r="B550" s="118"/>
      <c r="C550" s="118"/>
      <c r="D550" s="118"/>
      <c r="E550" s="118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</row>
    <row r="551" spans="2:19">
      <c r="B551" s="118"/>
      <c r="C551" s="118"/>
      <c r="D551" s="118"/>
      <c r="E551" s="118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</row>
    <row r="552" spans="2:19">
      <c r="B552" s="118"/>
      <c r="C552" s="118"/>
      <c r="D552" s="118"/>
      <c r="E552" s="118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</row>
    <row r="553" spans="2:19">
      <c r="B553" s="118"/>
      <c r="C553" s="118"/>
      <c r="D553" s="118"/>
      <c r="E553" s="118"/>
      <c r="F553" s="119"/>
      <c r="G553" s="119"/>
      <c r="H553" s="119"/>
      <c r="I553" s="119"/>
      <c r="J553" s="119"/>
      <c r="K553" s="119"/>
      <c r="L553" s="119"/>
      <c r="M553" s="119"/>
      <c r="N553" s="119"/>
      <c r="O553" s="119"/>
      <c r="P553" s="119"/>
      <c r="Q553" s="119"/>
      <c r="R553" s="119"/>
      <c r="S553" s="119"/>
    </row>
    <row r="554" spans="2:19">
      <c r="B554" s="118"/>
      <c r="C554" s="118"/>
      <c r="D554" s="118"/>
      <c r="E554" s="118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</row>
    <row r="555" spans="2:19">
      <c r="B555" s="118"/>
      <c r="C555" s="118"/>
      <c r="D555" s="118"/>
      <c r="E555" s="118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</row>
    <row r="556" spans="2:19">
      <c r="B556" s="118"/>
      <c r="C556" s="118"/>
      <c r="D556" s="118"/>
      <c r="E556" s="118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</row>
    <row r="557" spans="2:19">
      <c r="B557" s="118"/>
      <c r="C557" s="118"/>
      <c r="D557" s="118"/>
      <c r="E557" s="118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</row>
    <row r="558" spans="2:19">
      <c r="B558" s="118"/>
      <c r="C558" s="118"/>
      <c r="D558" s="118"/>
      <c r="E558" s="118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</row>
    <row r="559" spans="2:19">
      <c r="B559" s="118"/>
      <c r="C559" s="118"/>
      <c r="D559" s="118"/>
      <c r="E559" s="118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</row>
    <row r="560" spans="2:19">
      <c r="B560" s="118"/>
      <c r="C560" s="118"/>
      <c r="D560" s="118"/>
      <c r="E560" s="118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</row>
    <row r="561" spans="2:19">
      <c r="B561" s="118"/>
      <c r="C561" s="118"/>
      <c r="D561" s="118"/>
      <c r="E561" s="118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</row>
    <row r="562" spans="2:19">
      <c r="B562" s="118"/>
      <c r="C562" s="118"/>
      <c r="D562" s="118"/>
      <c r="E562" s="118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</row>
    <row r="563" spans="2:19">
      <c r="B563" s="118"/>
      <c r="C563" s="118"/>
      <c r="D563" s="118"/>
      <c r="E563" s="118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</row>
    <row r="564" spans="2:19">
      <c r="B564" s="118"/>
      <c r="C564" s="118"/>
      <c r="D564" s="118"/>
      <c r="E564" s="118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</row>
    <row r="565" spans="2:19">
      <c r="B565" s="118"/>
      <c r="C565" s="118"/>
      <c r="D565" s="118"/>
      <c r="E565" s="118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</row>
    <row r="566" spans="2:19">
      <c r="B566" s="118"/>
      <c r="C566" s="118"/>
      <c r="D566" s="118"/>
      <c r="E566" s="118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</row>
    <row r="567" spans="2:19">
      <c r="B567" s="118"/>
      <c r="C567" s="118"/>
      <c r="D567" s="118"/>
      <c r="E567" s="118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</row>
    <row r="568" spans="2:19">
      <c r="B568" s="118"/>
      <c r="C568" s="118"/>
      <c r="D568" s="118"/>
      <c r="E568" s="118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</row>
    <row r="569" spans="2:19">
      <c r="B569" s="118"/>
      <c r="C569" s="118"/>
      <c r="D569" s="118"/>
      <c r="E569" s="118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</row>
    <row r="570" spans="2:19">
      <c r="B570" s="118"/>
      <c r="C570" s="118"/>
      <c r="D570" s="118"/>
      <c r="E570" s="118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</row>
    <row r="571" spans="2:19">
      <c r="B571" s="118"/>
      <c r="C571" s="118"/>
      <c r="D571" s="118"/>
      <c r="E571" s="118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</row>
    <row r="572" spans="2:19">
      <c r="B572" s="118"/>
      <c r="C572" s="118"/>
      <c r="D572" s="118"/>
      <c r="E572" s="118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</row>
    <row r="573" spans="2:19">
      <c r="B573" s="118"/>
      <c r="C573" s="118"/>
      <c r="D573" s="118"/>
      <c r="E573" s="118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</row>
    <row r="574" spans="2:19">
      <c r="B574" s="118"/>
      <c r="C574" s="118"/>
      <c r="D574" s="118"/>
      <c r="E574" s="118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</row>
    <row r="575" spans="2:19">
      <c r="B575" s="118"/>
      <c r="C575" s="118"/>
      <c r="D575" s="118"/>
      <c r="E575" s="118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</row>
    <row r="576" spans="2:19">
      <c r="B576" s="118"/>
      <c r="C576" s="118"/>
      <c r="D576" s="118"/>
      <c r="E576" s="118"/>
      <c r="F576" s="119"/>
      <c r="G576" s="119"/>
      <c r="H576" s="119"/>
      <c r="I576" s="119"/>
      <c r="J576" s="119"/>
      <c r="K576" s="119"/>
      <c r="L576" s="119"/>
      <c r="M576" s="119"/>
      <c r="N576" s="119"/>
      <c r="O576" s="119"/>
      <c r="P576" s="119"/>
      <c r="Q576" s="119"/>
      <c r="R576" s="119"/>
      <c r="S576" s="119"/>
    </row>
    <row r="577" spans="2:19">
      <c r="B577" s="118"/>
      <c r="C577" s="118"/>
      <c r="D577" s="118"/>
      <c r="E577" s="118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</row>
    <row r="578" spans="2:19">
      <c r="B578" s="118"/>
      <c r="C578" s="118"/>
      <c r="D578" s="118"/>
      <c r="E578" s="118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</row>
    <row r="579" spans="2:19">
      <c r="B579" s="118"/>
      <c r="C579" s="118"/>
      <c r="D579" s="118"/>
      <c r="E579" s="118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</row>
    <row r="580" spans="2:19">
      <c r="B580" s="118"/>
      <c r="C580" s="118"/>
      <c r="D580" s="118"/>
      <c r="E580" s="118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</row>
    <row r="581" spans="2:19">
      <c r="B581" s="118"/>
      <c r="C581" s="118"/>
      <c r="D581" s="118"/>
      <c r="E581" s="118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</row>
    <row r="582" spans="2:19">
      <c r="B582" s="118"/>
      <c r="C582" s="118"/>
      <c r="D582" s="118"/>
      <c r="E582" s="118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</row>
    <row r="583" spans="2:19">
      <c r="B583" s="118"/>
      <c r="C583" s="118"/>
      <c r="D583" s="118"/>
      <c r="E583" s="118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</row>
    <row r="584" spans="2:19">
      <c r="B584" s="118"/>
      <c r="C584" s="118"/>
      <c r="D584" s="118"/>
      <c r="E584" s="118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</row>
    <row r="585" spans="2:19">
      <c r="B585" s="118"/>
      <c r="C585" s="118"/>
      <c r="D585" s="118"/>
      <c r="E585" s="118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</row>
    <row r="586" spans="2:19">
      <c r="B586" s="118"/>
      <c r="C586" s="118"/>
      <c r="D586" s="118"/>
      <c r="E586" s="118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</row>
    <row r="587" spans="2:19">
      <c r="B587" s="118"/>
      <c r="C587" s="118"/>
      <c r="D587" s="118"/>
      <c r="E587" s="118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</row>
    <row r="588" spans="2:19">
      <c r="B588" s="118"/>
      <c r="C588" s="118"/>
      <c r="D588" s="118"/>
      <c r="E588" s="118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</row>
    <row r="589" spans="2:19">
      <c r="B589" s="118"/>
      <c r="C589" s="118"/>
      <c r="D589" s="118"/>
      <c r="E589" s="118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</row>
    <row r="590" spans="2:19">
      <c r="B590" s="118"/>
      <c r="C590" s="118"/>
      <c r="D590" s="118"/>
      <c r="E590" s="118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</row>
    <row r="591" spans="2:19">
      <c r="B591" s="118"/>
      <c r="C591" s="118"/>
      <c r="D591" s="118"/>
      <c r="E591" s="118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</row>
    <row r="592" spans="2:19">
      <c r="B592" s="118"/>
      <c r="C592" s="118"/>
      <c r="D592" s="118"/>
      <c r="E592" s="118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</row>
    <row r="593" spans="2:19">
      <c r="B593" s="118"/>
      <c r="C593" s="118"/>
      <c r="D593" s="118"/>
      <c r="E593" s="118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</row>
    <row r="594" spans="2:19">
      <c r="B594" s="118"/>
      <c r="C594" s="118"/>
      <c r="D594" s="118"/>
      <c r="E594" s="118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</row>
    <row r="595" spans="2:19">
      <c r="B595" s="118"/>
      <c r="C595" s="118"/>
      <c r="D595" s="118"/>
      <c r="E595" s="118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</row>
    <row r="596" spans="2:19">
      <c r="B596" s="118"/>
      <c r="C596" s="118"/>
      <c r="D596" s="118"/>
      <c r="E596" s="118"/>
      <c r="F596" s="119"/>
      <c r="G596" s="119"/>
      <c r="H596" s="119"/>
      <c r="I596" s="119"/>
      <c r="J596" s="119"/>
      <c r="K596" s="119"/>
      <c r="L596" s="119"/>
      <c r="M596" s="119"/>
      <c r="N596" s="119"/>
      <c r="O596" s="119"/>
      <c r="P596" s="119"/>
      <c r="Q596" s="119"/>
      <c r="R596" s="119"/>
      <c r="S596" s="119"/>
    </row>
    <row r="597" spans="2:19">
      <c r="B597" s="118"/>
      <c r="C597" s="118"/>
      <c r="D597" s="118"/>
      <c r="E597" s="118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</row>
    <row r="598" spans="2:19">
      <c r="B598" s="118"/>
      <c r="C598" s="118"/>
      <c r="D598" s="118"/>
      <c r="E598" s="118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</row>
    <row r="599" spans="2:19">
      <c r="B599" s="118"/>
      <c r="C599" s="118"/>
      <c r="D599" s="118"/>
      <c r="E599" s="118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</row>
    <row r="600" spans="2:19">
      <c r="B600" s="118"/>
      <c r="C600" s="118"/>
      <c r="D600" s="118"/>
      <c r="E600" s="118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</row>
    <row r="601" spans="2:19">
      <c r="B601" s="118"/>
      <c r="C601" s="118"/>
      <c r="D601" s="118"/>
      <c r="E601" s="118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</row>
    <row r="602" spans="2:19">
      <c r="B602" s="118"/>
      <c r="C602" s="118"/>
      <c r="D602" s="118"/>
      <c r="E602" s="118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</row>
    <row r="603" spans="2:19">
      <c r="B603" s="118"/>
      <c r="C603" s="118"/>
      <c r="D603" s="118"/>
      <c r="E603" s="118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</row>
    <row r="604" spans="2:19">
      <c r="B604" s="118"/>
      <c r="C604" s="118"/>
      <c r="D604" s="118"/>
      <c r="E604" s="118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</row>
    <row r="605" spans="2:19">
      <c r="B605" s="118"/>
      <c r="C605" s="118"/>
      <c r="D605" s="118"/>
      <c r="E605" s="118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</row>
    <row r="606" spans="2:19">
      <c r="B606" s="118"/>
      <c r="C606" s="118"/>
      <c r="D606" s="118"/>
      <c r="E606" s="118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</row>
    <row r="607" spans="2:19">
      <c r="B607" s="118"/>
      <c r="C607" s="118"/>
      <c r="D607" s="118"/>
      <c r="E607" s="118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</row>
    <row r="608" spans="2:19">
      <c r="B608" s="118"/>
      <c r="C608" s="118"/>
      <c r="D608" s="118"/>
      <c r="E608" s="118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</row>
    <row r="609" spans="2:19">
      <c r="B609" s="118"/>
      <c r="C609" s="118"/>
      <c r="D609" s="118"/>
      <c r="E609" s="118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</row>
    <row r="610" spans="2:19">
      <c r="B610" s="118"/>
      <c r="C610" s="118"/>
      <c r="D610" s="118"/>
      <c r="E610" s="118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</row>
    <row r="611" spans="2:19">
      <c r="B611" s="118"/>
      <c r="C611" s="118"/>
      <c r="D611" s="118"/>
      <c r="E611" s="118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</row>
    <row r="612" spans="2:19">
      <c r="B612" s="118"/>
      <c r="C612" s="118"/>
      <c r="D612" s="118"/>
      <c r="E612" s="118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</row>
    <row r="613" spans="2:19">
      <c r="B613" s="118"/>
      <c r="C613" s="118"/>
      <c r="D613" s="118"/>
      <c r="E613" s="118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</row>
    <row r="614" spans="2:19">
      <c r="B614" s="118"/>
      <c r="C614" s="118"/>
      <c r="D614" s="118"/>
      <c r="E614" s="118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</row>
    <row r="615" spans="2:19">
      <c r="B615" s="118"/>
      <c r="C615" s="118"/>
      <c r="D615" s="118"/>
      <c r="E615" s="118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</row>
    <row r="616" spans="2:19">
      <c r="B616" s="118"/>
      <c r="C616" s="118"/>
      <c r="D616" s="118"/>
      <c r="E616" s="118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</row>
    <row r="617" spans="2:19">
      <c r="B617" s="118"/>
      <c r="C617" s="118"/>
      <c r="D617" s="118"/>
      <c r="E617" s="118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</row>
    <row r="618" spans="2:19">
      <c r="B618" s="118"/>
      <c r="C618" s="118"/>
      <c r="D618" s="118"/>
      <c r="E618" s="118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</row>
    <row r="619" spans="2:19">
      <c r="B619" s="118"/>
      <c r="C619" s="118"/>
      <c r="D619" s="118"/>
      <c r="E619" s="118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</row>
    <row r="620" spans="2:19">
      <c r="B620" s="118"/>
      <c r="C620" s="118"/>
      <c r="D620" s="118"/>
      <c r="E620" s="118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</row>
    <row r="621" spans="2:19">
      <c r="B621" s="118"/>
      <c r="C621" s="118"/>
      <c r="D621" s="118"/>
      <c r="E621" s="118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</row>
    <row r="622" spans="2:19">
      <c r="B622" s="118"/>
      <c r="C622" s="118"/>
      <c r="D622" s="118"/>
      <c r="E622" s="118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</row>
    <row r="623" spans="2:19">
      <c r="B623" s="118"/>
      <c r="C623" s="118"/>
      <c r="D623" s="118"/>
      <c r="E623" s="118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</row>
    <row r="624" spans="2:19">
      <c r="B624" s="118"/>
      <c r="C624" s="118"/>
      <c r="D624" s="118"/>
      <c r="E624" s="118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</row>
    <row r="625" spans="2:19">
      <c r="B625" s="118"/>
      <c r="C625" s="118"/>
      <c r="D625" s="118"/>
      <c r="E625" s="118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</row>
    <row r="626" spans="2:19">
      <c r="B626" s="118"/>
      <c r="C626" s="118"/>
      <c r="D626" s="118"/>
      <c r="E626" s="118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</row>
    <row r="627" spans="2:19">
      <c r="B627" s="118"/>
      <c r="C627" s="118"/>
      <c r="D627" s="118"/>
      <c r="E627" s="118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</row>
    <row r="628" spans="2:19">
      <c r="B628" s="118"/>
      <c r="C628" s="118"/>
      <c r="D628" s="118"/>
      <c r="E628" s="118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</row>
    <row r="629" spans="2:19">
      <c r="B629" s="118"/>
      <c r="C629" s="118"/>
      <c r="D629" s="118"/>
      <c r="E629" s="118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</row>
    <row r="630" spans="2:19">
      <c r="B630" s="118"/>
      <c r="C630" s="118"/>
      <c r="D630" s="118"/>
      <c r="E630" s="118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</row>
    <row r="631" spans="2:19">
      <c r="B631" s="118"/>
      <c r="C631" s="118"/>
      <c r="D631" s="118"/>
      <c r="E631" s="118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</row>
    <row r="632" spans="2:19">
      <c r="B632" s="118"/>
      <c r="C632" s="118"/>
      <c r="D632" s="118"/>
      <c r="E632" s="118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</row>
    <row r="633" spans="2:19">
      <c r="B633" s="118"/>
      <c r="C633" s="118"/>
      <c r="D633" s="118"/>
      <c r="E633" s="118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</row>
    <row r="634" spans="2:19">
      <c r="B634" s="118"/>
      <c r="C634" s="118"/>
      <c r="D634" s="118"/>
      <c r="E634" s="118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</row>
    <row r="635" spans="2:19">
      <c r="B635" s="118"/>
      <c r="C635" s="118"/>
      <c r="D635" s="118"/>
      <c r="E635" s="118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</row>
    <row r="636" spans="2:19">
      <c r="B636" s="118"/>
      <c r="C636" s="118"/>
      <c r="D636" s="118"/>
      <c r="E636" s="118"/>
      <c r="F636" s="119"/>
      <c r="G636" s="119"/>
      <c r="H636" s="119"/>
      <c r="I636" s="119"/>
      <c r="J636" s="119"/>
      <c r="K636" s="119"/>
      <c r="L636" s="119"/>
      <c r="M636" s="119"/>
      <c r="N636" s="119"/>
      <c r="O636" s="119"/>
      <c r="P636" s="119"/>
      <c r="Q636" s="119"/>
      <c r="R636" s="119"/>
      <c r="S636" s="119"/>
    </row>
    <row r="637" spans="2:19">
      <c r="B637" s="118"/>
      <c r="C637" s="118"/>
      <c r="D637" s="118"/>
      <c r="E637" s="118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</row>
    <row r="638" spans="2:19">
      <c r="B638" s="118"/>
      <c r="C638" s="118"/>
      <c r="D638" s="118"/>
      <c r="E638" s="118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</row>
    <row r="639" spans="2:19">
      <c r="B639" s="118"/>
      <c r="C639" s="118"/>
      <c r="D639" s="118"/>
      <c r="E639" s="118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</row>
    <row r="640" spans="2:19">
      <c r="B640" s="118"/>
      <c r="C640" s="118"/>
      <c r="D640" s="118"/>
      <c r="E640" s="118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</row>
    <row r="641" spans="2:19">
      <c r="B641" s="118"/>
      <c r="C641" s="118"/>
      <c r="D641" s="118"/>
      <c r="E641" s="118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</row>
    <row r="642" spans="2:19">
      <c r="B642" s="118"/>
      <c r="C642" s="118"/>
      <c r="D642" s="118"/>
      <c r="E642" s="118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</row>
    <row r="643" spans="2:19">
      <c r="B643" s="118"/>
      <c r="C643" s="118"/>
      <c r="D643" s="118"/>
      <c r="E643" s="118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</row>
    <row r="644" spans="2:19">
      <c r="B644" s="118"/>
      <c r="C644" s="118"/>
      <c r="D644" s="118"/>
      <c r="E644" s="118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</row>
    <row r="645" spans="2:19">
      <c r="B645" s="118"/>
      <c r="C645" s="118"/>
      <c r="D645" s="118"/>
      <c r="E645" s="118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</row>
    <row r="646" spans="2:19">
      <c r="B646" s="118"/>
      <c r="C646" s="118"/>
      <c r="D646" s="118"/>
      <c r="E646" s="118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</row>
    <row r="647" spans="2:19">
      <c r="B647" s="118"/>
      <c r="C647" s="118"/>
      <c r="D647" s="118"/>
      <c r="E647" s="118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</row>
    <row r="648" spans="2:19">
      <c r="B648" s="118"/>
      <c r="C648" s="118"/>
      <c r="D648" s="118"/>
      <c r="E648" s="118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</row>
    <row r="649" spans="2:19">
      <c r="B649" s="118"/>
      <c r="C649" s="118"/>
      <c r="D649" s="118"/>
      <c r="E649" s="118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</row>
    <row r="650" spans="2:19">
      <c r="B650" s="118"/>
      <c r="C650" s="118"/>
      <c r="D650" s="118"/>
      <c r="E650" s="118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</row>
    <row r="651" spans="2:19">
      <c r="B651" s="118"/>
      <c r="C651" s="118"/>
      <c r="D651" s="118"/>
      <c r="E651" s="118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</row>
    <row r="652" spans="2:19">
      <c r="B652" s="118"/>
      <c r="C652" s="118"/>
      <c r="D652" s="118"/>
      <c r="E652" s="118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</row>
    <row r="653" spans="2:19">
      <c r="B653" s="118"/>
      <c r="C653" s="118"/>
      <c r="D653" s="118"/>
      <c r="E653" s="118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</row>
    <row r="654" spans="2:19">
      <c r="B654" s="118"/>
      <c r="C654" s="118"/>
      <c r="D654" s="118"/>
      <c r="E654" s="118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</row>
    <row r="655" spans="2:19">
      <c r="B655" s="118"/>
      <c r="C655" s="118"/>
      <c r="D655" s="118"/>
      <c r="E655" s="118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</row>
    <row r="656" spans="2:19">
      <c r="B656" s="118"/>
      <c r="C656" s="118"/>
      <c r="D656" s="118"/>
      <c r="E656" s="118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</row>
    <row r="657" spans="2:19">
      <c r="B657" s="118"/>
      <c r="C657" s="118"/>
      <c r="D657" s="118"/>
      <c r="E657" s="118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</row>
    <row r="658" spans="2:19">
      <c r="B658" s="118"/>
      <c r="C658" s="118"/>
      <c r="D658" s="118"/>
      <c r="E658" s="118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</row>
    <row r="659" spans="2:19">
      <c r="B659" s="118"/>
      <c r="C659" s="118"/>
      <c r="D659" s="118"/>
      <c r="E659" s="118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</row>
    <row r="660" spans="2:19">
      <c r="B660" s="118"/>
      <c r="C660" s="118"/>
      <c r="D660" s="118"/>
      <c r="E660" s="118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</row>
    <row r="661" spans="2:19">
      <c r="B661" s="118"/>
      <c r="C661" s="118"/>
      <c r="D661" s="118"/>
      <c r="E661" s="118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</row>
    <row r="662" spans="2:19">
      <c r="B662" s="118"/>
      <c r="C662" s="118"/>
      <c r="D662" s="118"/>
      <c r="E662" s="118"/>
      <c r="F662" s="119"/>
      <c r="G662" s="119"/>
      <c r="H662" s="119"/>
      <c r="I662" s="119"/>
      <c r="J662" s="119"/>
      <c r="K662" s="119"/>
      <c r="L662" s="119"/>
      <c r="M662" s="119"/>
      <c r="N662" s="119"/>
      <c r="O662" s="119"/>
      <c r="P662" s="119"/>
      <c r="Q662" s="119"/>
      <c r="R662" s="119"/>
      <c r="S662" s="119"/>
    </row>
    <row r="663" spans="2:19">
      <c r="B663" s="118"/>
      <c r="C663" s="118"/>
      <c r="D663" s="118"/>
      <c r="E663" s="118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</row>
    <row r="664" spans="2:19">
      <c r="B664" s="118"/>
      <c r="C664" s="118"/>
      <c r="D664" s="118"/>
      <c r="E664" s="118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</row>
    <row r="665" spans="2:19">
      <c r="B665" s="118"/>
      <c r="C665" s="118"/>
      <c r="D665" s="118"/>
      <c r="E665" s="118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</row>
    <row r="666" spans="2:19">
      <c r="B666" s="118"/>
      <c r="C666" s="118"/>
      <c r="D666" s="118"/>
      <c r="E666" s="118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</row>
    <row r="667" spans="2:19">
      <c r="B667" s="118"/>
      <c r="C667" s="118"/>
      <c r="D667" s="118"/>
      <c r="E667" s="118"/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</row>
  </sheetData>
  <sheetProtection sheet="1" objects="1" scenarios="1"/>
  <mergeCells count="2">
    <mergeCell ref="B6:S6"/>
    <mergeCell ref="B7:S7"/>
  </mergeCells>
  <phoneticPr fontId="4" type="noConversion"/>
  <conditionalFormatting sqref="B42:B134 B12:B37">
    <cfRule type="cellIs" dxfId="6" priority="1" operator="equal">
      <formula>"NR3"</formula>
    </cfRule>
  </conditionalFormatting>
  <dataValidations count="1">
    <dataValidation allowBlank="1" showInputMessage="1" showErrorMessage="1" sqref="C5:C34 D1:XFD34 A1:B34 A35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1.5703125" style="2" bestFit="1" customWidth="1"/>
    <col min="3" max="3" width="42.5703125" style="2" customWidth="1"/>
    <col min="4" max="4" width="5.7109375" style="2" bestFit="1" customWidth="1"/>
    <col min="5" max="5" width="12" style="2" bestFit="1" customWidth="1"/>
    <col min="6" max="6" width="34.7109375" style="1" bestFit="1" customWidth="1"/>
    <col min="7" max="7" width="12.28515625" style="1" bestFit="1" customWidth="1"/>
    <col min="8" max="8" width="14.28515625" style="1" bestFit="1" customWidth="1"/>
    <col min="9" max="9" width="10.140625" style="1" bestFit="1" customWidth="1"/>
    <col min="10" max="10" width="11.28515625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143</v>
      </c>
      <c r="C1" s="67" t="s" vm="1">
        <v>229</v>
      </c>
    </row>
    <row r="2" spans="2:49">
      <c r="B2" s="46" t="s">
        <v>142</v>
      </c>
      <c r="C2" s="67" t="s">
        <v>230</v>
      </c>
    </row>
    <row r="3" spans="2:49">
      <c r="B3" s="46" t="s">
        <v>144</v>
      </c>
      <c r="C3" s="67" t="s">
        <v>231</v>
      </c>
    </row>
    <row r="4" spans="2:49">
      <c r="B4" s="46" t="s">
        <v>145</v>
      </c>
      <c r="C4" s="67">
        <v>8801</v>
      </c>
    </row>
    <row r="6" spans="2:49" ht="26.25" customHeight="1">
      <c r="B6" s="154" t="s">
        <v>172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6"/>
    </row>
    <row r="7" spans="2:49" ht="26.25" customHeight="1">
      <c r="B7" s="154" t="s">
        <v>89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6"/>
    </row>
    <row r="8" spans="2:49" s="3" customFormat="1" ht="63">
      <c r="B8" s="21" t="s">
        <v>113</v>
      </c>
      <c r="C8" s="29" t="s">
        <v>44</v>
      </c>
      <c r="D8" s="29" t="s">
        <v>115</v>
      </c>
      <c r="E8" s="29" t="s">
        <v>114</v>
      </c>
      <c r="F8" s="29" t="s">
        <v>64</v>
      </c>
      <c r="G8" s="29" t="s">
        <v>100</v>
      </c>
      <c r="H8" s="29" t="s">
        <v>205</v>
      </c>
      <c r="I8" s="29" t="s">
        <v>204</v>
      </c>
      <c r="J8" s="29" t="s">
        <v>108</v>
      </c>
      <c r="K8" s="29" t="s">
        <v>57</v>
      </c>
      <c r="L8" s="29" t="s">
        <v>146</v>
      </c>
      <c r="M8" s="30" t="s">
        <v>148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212</v>
      </c>
      <c r="I9" s="31"/>
      <c r="J9" s="31" t="s">
        <v>208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68" t="s">
        <v>28</v>
      </c>
      <c r="C11" s="69"/>
      <c r="D11" s="69"/>
      <c r="E11" s="69"/>
      <c r="F11" s="69"/>
      <c r="G11" s="69"/>
      <c r="H11" s="77"/>
      <c r="I11" s="77"/>
      <c r="J11" s="77">
        <v>382205.24523749412</v>
      </c>
      <c r="K11" s="69"/>
      <c r="L11" s="78">
        <f>IFERROR(J11/$J$11,0)</f>
        <v>1</v>
      </c>
      <c r="M11" s="78">
        <f>J11/'סכום נכסי הקרן'!$C$42</f>
        <v>1.9468740055306612E-2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>
      <c r="B12" s="89" t="s">
        <v>197</v>
      </c>
      <c r="C12" s="71"/>
      <c r="D12" s="71"/>
      <c r="E12" s="71"/>
      <c r="F12" s="71"/>
      <c r="G12" s="71"/>
      <c r="H12" s="80"/>
      <c r="I12" s="80"/>
      <c r="J12" s="80">
        <v>68168.161995253991</v>
      </c>
      <c r="K12" s="71"/>
      <c r="L12" s="81">
        <f t="shared" ref="L12:L69" si="0">IFERROR(J12/$J$11,0)</f>
        <v>0.17835485735653828</v>
      </c>
      <c r="M12" s="81">
        <f>J12/'סכום נכסי הקרן'!$C$42</f>
        <v>3.472344355475734E-3</v>
      </c>
    </row>
    <row r="13" spans="2:49">
      <c r="B13" s="76" t="s">
        <v>2017</v>
      </c>
      <c r="C13" s="73">
        <v>9114</v>
      </c>
      <c r="D13" s="86" t="s">
        <v>26</v>
      </c>
      <c r="E13" s="73" t="s">
        <v>2018</v>
      </c>
      <c r="F13" s="86" t="s">
        <v>1144</v>
      </c>
      <c r="G13" s="86" t="s">
        <v>129</v>
      </c>
      <c r="H13" s="83">
        <v>31707.890000000003</v>
      </c>
      <c r="I13" s="83">
        <v>824.19640000000004</v>
      </c>
      <c r="J13" s="83">
        <v>999.34615000000019</v>
      </c>
      <c r="K13" s="84">
        <v>3.8117995923182767E-3</v>
      </c>
      <c r="L13" s="84">
        <f t="shared" si="0"/>
        <v>2.6146845509119792E-3</v>
      </c>
      <c r="M13" s="84">
        <f>J13/'סכום נכסי הקרן'!$C$42</f>
        <v>5.0904613848331431E-5</v>
      </c>
    </row>
    <row r="14" spans="2:49">
      <c r="B14" s="76" t="s">
        <v>2019</v>
      </c>
      <c r="C14" s="73">
        <v>8423</v>
      </c>
      <c r="D14" s="86" t="s">
        <v>26</v>
      </c>
      <c r="E14" s="73" t="s">
        <v>2020</v>
      </c>
      <c r="F14" s="86" t="s">
        <v>451</v>
      </c>
      <c r="G14" s="86" t="s">
        <v>129</v>
      </c>
      <c r="H14" s="83">
        <v>27836935.000000004</v>
      </c>
      <c r="I14" s="137">
        <v>0</v>
      </c>
      <c r="J14" s="137">
        <v>0</v>
      </c>
      <c r="K14" s="84">
        <v>5.6627707763620451E-3</v>
      </c>
      <c r="L14" s="138">
        <v>0</v>
      </c>
      <c r="M14" s="138">
        <v>0</v>
      </c>
    </row>
    <row r="15" spans="2:49">
      <c r="B15" s="76" t="s">
        <v>2021</v>
      </c>
      <c r="C15" s="73">
        <v>8113</v>
      </c>
      <c r="D15" s="86" t="s">
        <v>26</v>
      </c>
      <c r="E15" s="73" t="s">
        <v>2022</v>
      </c>
      <c r="F15" s="86" t="s">
        <v>152</v>
      </c>
      <c r="G15" s="86" t="s">
        <v>129</v>
      </c>
      <c r="H15" s="83">
        <v>289122.00000000006</v>
      </c>
      <c r="I15" s="83">
        <v>6.9478</v>
      </c>
      <c r="J15" s="83">
        <v>76.815060000000017</v>
      </c>
      <c r="K15" s="84">
        <v>3.3769449598487137E-3</v>
      </c>
      <c r="L15" s="84">
        <f t="shared" si="0"/>
        <v>2.0097856049115388E-4</v>
      </c>
      <c r="M15" s="84">
        <f>J15/'סכום נכסי הקרן'!$C$42</f>
        <v>3.9127993508919905E-6</v>
      </c>
    </row>
    <row r="16" spans="2:49">
      <c r="B16" s="76" t="s">
        <v>2023</v>
      </c>
      <c r="C16" s="73">
        <v>8460</v>
      </c>
      <c r="D16" s="86" t="s">
        <v>26</v>
      </c>
      <c r="E16" s="73" t="s">
        <v>2024</v>
      </c>
      <c r="F16" s="86" t="s">
        <v>1144</v>
      </c>
      <c r="G16" s="86" t="s">
        <v>129</v>
      </c>
      <c r="H16" s="83">
        <v>117690.27000000002</v>
      </c>
      <c r="I16" s="83">
        <v>322.17919999999998</v>
      </c>
      <c r="J16" s="83">
        <v>1449.9597300000003</v>
      </c>
      <c r="K16" s="84">
        <v>1.0295022620349559E-2</v>
      </c>
      <c r="L16" s="84">
        <f t="shared" si="0"/>
        <v>3.7936677951633723E-3</v>
      </c>
      <c r="M16" s="84">
        <f>J16/'סכום נכסי הקרן'!$C$42</f>
        <v>7.3857932160223869E-5</v>
      </c>
    </row>
    <row r="17" spans="2:13">
      <c r="B17" s="76" t="s">
        <v>2025</v>
      </c>
      <c r="C17" s="73">
        <v>8525</v>
      </c>
      <c r="D17" s="86" t="s">
        <v>26</v>
      </c>
      <c r="E17" s="73" t="s">
        <v>2026</v>
      </c>
      <c r="F17" s="86" t="s">
        <v>1144</v>
      </c>
      <c r="G17" s="86" t="s">
        <v>129</v>
      </c>
      <c r="H17" s="83">
        <v>45497.2</v>
      </c>
      <c r="I17" s="83">
        <v>580.20000000000005</v>
      </c>
      <c r="J17" s="83">
        <v>1009.4394400000002</v>
      </c>
      <c r="K17" s="84">
        <v>4.5403700069639192E-3</v>
      </c>
      <c r="L17" s="84">
        <f t="shared" si="0"/>
        <v>2.6410925872374048E-3</v>
      </c>
      <c r="M17" s="84">
        <f>J17/'סכום נכסי הקרן'!$C$42</f>
        <v>5.1418745042922242E-5</v>
      </c>
    </row>
    <row r="18" spans="2:13">
      <c r="B18" s="76" t="s">
        <v>2027</v>
      </c>
      <c r="C18" s="73">
        <v>9326</v>
      </c>
      <c r="D18" s="86" t="s">
        <v>26</v>
      </c>
      <c r="E18" s="73" t="s">
        <v>2028</v>
      </c>
      <c r="F18" s="86" t="s">
        <v>1315</v>
      </c>
      <c r="G18" s="86" t="s">
        <v>129</v>
      </c>
      <c r="H18" s="83">
        <v>97599.173381000015</v>
      </c>
      <c r="I18" s="83">
        <v>100</v>
      </c>
      <c r="J18" s="83">
        <v>373.21923900800005</v>
      </c>
      <c r="K18" s="84">
        <v>4.8799586690500006E-5</v>
      </c>
      <c r="L18" s="84">
        <f t="shared" si="0"/>
        <v>9.7648905570641667E-4</v>
      </c>
      <c r="M18" s="84">
        <f>J18/'סכום נכסי הקרן'!$C$42</f>
        <v>1.9011011592400045E-5</v>
      </c>
    </row>
    <row r="19" spans="2:13">
      <c r="B19" s="76" t="s">
        <v>2029</v>
      </c>
      <c r="C19" s="73">
        <v>8561</v>
      </c>
      <c r="D19" s="86" t="s">
        <v>26</v>
      </c>
      <c r="E19" s="73" t="s">
        <v>2030</v>
      </c>
      <c r="F19" s="86" t="s">
        <v>474</v>
      </c>
      <c r="G19" s="86" t="s">
        <v>130</v>
      </c>
      <c r="H19" s="83">
        <v>8795123.4000000004</v>
      </c>
      <c r="I19" s="83">
        <v>101.422769</v>
      </c>
      <c r="J19" s="83">
        <v>8920.2604200000023</v>
      </c>
      <c r="K19" s="84">
        <v>1.3550352877513015E-2</v>
      </c>
      <c r="L19" s="84">
        <f t="shared" si="0"/>
        <v>2.3338927267879707E-2</v>
      </c>
      <c r="M19" s="84">
        <f>J19/'סכום נכסי הקרן'!$C$42</f>
        <v>4.5437950814805741E-4</v>
      </c>
    </row>
    <row r="20" spans="2:13">
      <c r="B20" s="76" t="s">
        <v>2031</v>
      </c>
      <c r="C20" s="73">
        <v>9398</v>
      </c>
      <c r="D20" s="86" t="s">
        <v>26</v>
      </c>
      <c r="E20" s="73" t="s">
        <v>2032</v>
      </c>
      <c r="F20" s="86" t="s">
        <v>1315</v>
      </c>
      <c r="G20" s="86" t="s">
        <v>129</v>
      </c>
      <c r="H20" s="83">
        <v>97599.173381000015</v>
      </c>
      <c r="I20" s="83">
        <v>100</v>
      </c>
      <c r="J20" s="83">
        <v>373.21923900800005</v>
      </c>
      <c r="K20" s="84">
        <v>4.8799586690500006E-5</v>
      </c>
      <c r="L20" s="84">
        <f t="shared" si="0"/>
        <v>9.7648905570641667E-4</v>
      </c>
      <c r="M20" s="84">
        <f>J20/'סכום נכסי הקרן'!$C$42</f>
        <v>1.9011011592400045E-5</v>
      </c>
    </row>
    <row r="21" spans="2:13">
      <c r="B21" s="76" t="s">
        <v>2033</v>
      </c>
      <c r="C21" s="73">
        <v>9113</v>
      </c>
      <c r="D21" s="86" t="s">
        <v>26</v>
      </c>
      <c r="E21" s="73" t="s">
        <v>2034</v>
      </c>
      <c r="F21" s="86" t="s">
        <v>1372</v>
      </c>
      <c r="G21" s="86" t="s">
        <v>130</v>
      </c>
      <c r="H21" s="83">
        <v>359361.95765800006</v>
      </c>
      <c r="I21" s="83">
        <v>2251.7957999999999</v>
      </c>
      <c r="J21" s="83">
        <v>8092.0974702240001</v>
      </c>
      <c r="K21" s="84">
        <v>1.1977795006830107E-2</v>
      </c>
      <c r="L21" s="84">
        <f t="shared" si="0"/>
        <v>2.1172125634214528E-2</v>
      </c>
      <c r="M21" s="84">
        <f>J21/'סכום נכסי הקרן'!$C$42</f>
        <v>4.1219461039081635E-4</v>
      </c>
    </row>
    <row r="22" spans="2:13">
      <c r="B22" s="76" t="s">
        <v>2035</v>
      </c>
      <c r="C22" s="73">
        <v>9266</v>
      </c>
      <c r="D22" s="86" t="s">
        <v>26</v>
      </c>
      <c r="E22" s="73" t="s">
        <v>2034</v>
      </c>
      <c r="F22" s="86" t="s">
        <v>1372</v>
      </c>
      <c r="G22" s="86" t="s">
        <v>130</v>
      </c>
      <c r="H22" s="83">
        <v>9154910.2759140022</v>
      </c>
      <c r="I22" s="83">
        <v>96.445400000000006</v>
      </c>
      <c r="J22" s="83">
        <v>8829.4898337310005</v>
      </c>
      <c r="K22" s="84">
        <v>1.7470867403315538E-2</v>
      </c>
      <c r="L22" s="84">
        <f t="shared" si="0"/>
        <v>2.3101435534314936E-2</v>
      </c>
      <c r="M22" s="84">
        <f>J22/'סכום נכסי הקרן'!$C$42</f>
        <v>4.497558433220007E-4</v>
      </c>
    </row>
    <row r="23" spans="2:13">
      <c r="B23" s="76" t="s">
        <v>2036</v>
      </c>
      <c r="C23" s="73">
        <v>8652</v>
      </c>
      <c r="D23" s="86" t="s">
        <v>26</v>
      </c>
      <c r="E23" s="73" t="s">
        <v>2037</v>
      </c>
      <c r="F23" s="86" t="s">
        <v>1144</v>
      </c>
      <c r="G23" s="86" t="s">
        <v>129</v>
      </c>
      <c r="H23" s="83">
        <v>146495.6</v>
      </c>
      <c r="I23" s="83">
        <v>704.57380000000001</v>
      </c>
      <c r="J23" s="83">
        <v>3947.0166200000008</v>
      </c>
      <c r="K23" s="84">
        <v>7.8586840237448302E-4</v>
      </c>
      <c r="L23" s="84">
        <f t="shared" si="0"/>
        <v>1.0326955658464105E-2</v>
      </c>
      <c r="M23" s="84">
        <f>J23/'סכום נכסי הקרן'!$C$42</f>
        <v>2.010528152773154E-4</v>
      </c>
    </row>
    <row r="24" spans="2:13">
      <c r="B24" s="76" t="s">
        <v>2038</v>
      </c>
      <c r="C24" s="73">
        <v>9152</v>
      </c>
      <c r="D24" s="86" t="s">
        <v>26</v>
      </c>
      <c r="E24" s="73" t="s">
        <v>2039</v>
      </c>
      <c r="F24" s="86" t="s">
        <v>1315</v>
      </c>
      <c r="G24" s="86" t="s">
        <v>129</v>
      </c>
      <c r="H24" s="83">
        <v>97599.173381000015</v>
      </c>
      <c r="I24" s="83">
        <v>100</v>
      </c>
      <c r="J24" s="83">
        <v>373.21923900800005</v>
      </c>
      <c r="K24" s="84">
        <v>4.8799586690500006E-5</v>
      </c>
      <c r="L24" s="84">
        <f t="shared" si="0"/>
        <v>9.7648905570641667E-4</v>
      </c>
      <c r="M24" s="84">
        <f>J24/'סכום נכסי הקרן'!$C$42</f>
        <v>1.9011011592400045E-5</v>
      </c>
    </row>
    <row r="25" spans="2:13">
      <c r="B25" s="76" t="s">
        <v>2040</v>
      </c>
      <c r="C25" s="73">
        <v>9262</v>
      </c>
      <c r="D25" s="86" t="s">
        <v>26</v>
      </c>
      <c r="E25" s="73" t="s">
        <v>2041</v>
      </c>
      <c r="F25" s="86" t="s">
        <v>1315</v>
      </c>
      <c r="G25" s="86" t="s">
        <v>129</v>
      </c>
      <c r="H25" s="83">
        <v>97599.173381000015</v>
      </c>
      <c r="I25" s="83">
        <v>100</v>
      </c>
      <c r="J25" s="83">
        <v>373.21923900800005</v>
      </c>
      <c r="K25" s="84">
        <v>4.8799586690500006E-5</v>
      </c>
      <c r="L25" s="84">
        <f t="shared" si="0"/>
        <v>9.7648905570641667E-4</v>
      </c>
      <c r="M25" s="84">
        <f>J25/'סכום נכסי הקרן'!$C$42</f>
        <v>1.9011011592400045E-5</v>
      </c>
    </row>
    <row r="26" spans="2:13">
      <c r="B26" s="76" t="s">
        <v>2042</v>
      </c>
      <c r="C26" s="73">
        <v>8838</v>
      </c>
      <c r="D26" s="86" t="s">
        <v>26</v>
      </c>
      <c r="E26" s="73" t="s">
        <v>2043</v>
      </c>
      <c r="F26" s="86" t="s">
        <v>382</v>
      </c>
      <c r="G26" s="86" t="s">
        <v>129</v>
      </c>
      <c r="H26" s="83">
        <v>69947.532353000017</v>
      </c>
      <c r="I26" s="83">
        <v>1115.5499</v>
      </c>
      <c r="J26" s="83">
        <v>2983.8657755420004</v>
      </c>
      <c r="K26" s="84">
        <v>2.964024433826816E-3</v>
      </c>
      <c r="L26" s="84">
        <f t="shared" si="0"/>
        <v>7.8069723341653522E-3</v>
      </c>
      <c r="M26" s="84">
        <f>J26/'סכום נכסי הקרן'!$C$42</f>
        <v>1.5199191499283557E-4</v>
      </c>
    </row>
    <row r="27" spans="2:13">
      <c r="B27" s="76" t="s">
        <v>2044</v>
      </c>
      <c r="C27" s="73" t="s">
        <v>2045</v>
      </c>
      <c r="D27" s="86" t="s">
        <v>26</v>
      </c>
      <c r="E27" s="73" t="s">
        <v>2046</v>
      </c>
      <c r="F27" s="86" t="s">
        <v>1184</v>
      </c>
      <c r="G27" s="86" t="s">
        <v>130</v>
      </c>
      <c r="H27" s="83">
        <v>2290299.0000000005</v>
      </c>
      <c r="I27" s="83">
        <v>183</v>
      </c>
      <c r="J27" s="83">
        <v>4191.2471700000006</v>
      </c>
      <c r="K27" s="84">
        <v>3.9695462398397696E-3</v>
      </c>
      <c r="L27" s="84">
        <f t="shared" si="0"/>
        <v>1.0965959316951943E-2</v>
      </c>
      <c r="M27" s="84">
        <f>J27/'סכום נכסי הקרן'!$C$42</f>
        <v>2.1349341139880503E-4</v>
      </c>
    </row>
    <row r="28" spans="2:13">
      <c r="B28" s="76" t="s">
        <v>2047</v>
      </c>
      <c r="C28" s="73">
        <v>8726</v>
      </c>
      <c r="D28" s="86" t="s">
        <v>26</v>
      </c>
      <c r="E28" s="73" t="s">
        <v>2048</v>
      </c>
      <c r="F28" s="86" t="s">
        <v>1347</v>
      </c>
      <c r="G28" s="86" t="s">
        <v>129</v>
      </c>
      <c r="H28" s="83">
        <v>157856.18000000002</v>
      </c>
      <c r="I28" s="83">
        <v>334.45</v>
      </c>
      <c r="J28" s="83">
        <v>2018.8807600000002</v>
      </c>
      <c r="K28" s="84">
        <v>5.2794988366794647E-5</v>
      </c>
      <c r="L28" s="84">
        <f t="shared" si="0"/>
        <v>5.2821900932979379E-3</v>
      </c>
      <c r="M28" s="84">
        <f>J28/'סכום נכסי הקרן'!$C$42</f>
        <v>1.0283758584913333E-4</v>
      </c>
    </row>
    <row r="29" spans="2:13">
      <c r="B29" s="76" t="s">
        <v>2049</v>
      </c>
      <c r="C29" s="73">
        <v>8631</v>
      </c>
      <c r="D29" s="86" t="s">
        <v>26</v>
      </c>
      <c r="E29" s="73" t="s">
        <v>2050</v>
      </c>
      <c r="F29" s="86" t="s">
        <v>1144</v>
      </c>
      <c r="G29" s="86" t="s">
        <v>129</v>
      </c>
      <c r="H29" s="83">
        <v>119515.27000000002</v>
      </c>
      <c r="I29" s="83">
        <v>369.08190000000002</v>
      </c>
      <c r="J29" s="83">
        <v>1686.8017000000002</v>
      </c>
      <c r="K29" s="84">
        <v>2.3501221637894755E-3</v>
      </c>
      <c r="L29" s="84">
        <f t="shared" si="0"/>
        <v>4.4133400078061671E-3</v>
      </c>
      <c r="M29" s="84">
        <f>J29/'סכום נכסי הקרן'!$C$42</f>
        <v>8.5922169387663125E-5</v>
      </c>
    </row>
    <row r="30" spans="2:13">
      <c r="B30" s="76" t="s">
        <v>2051</v>
      </c>
      <c r="C30" s="73">
        <v>8603</v>
      </c>
      <c r="D30" s="86" t="s">
        <v>26</v>
      </c>
      <c r="E30" s="73" t="s">
        <v>2052</v>
      </c>
      <c r="F30" s="86" t="s">
        <v>1144</v>
      </c>
      <c r="G30" s="86" t="s">
        <v>129</v>
      </c>
      <c r="H30" s="83">
        <v>706.82000000000016</v>
      </c>
      <c r="I30" s="83">
        <v>15266.785099999999</v>
      </c>
      <c r="J30" s="83">
        <v>412.64283000000006</v>
      </c>
      <c r="K30" s="84">
        <v>8.8068709591928741E-3</v>
      </c>
      <c r="L30" s="84">
        <f t="shared" si="0"/>
        <v>1.0796367531366365E-3</v>
      </c>
      <c r="M30" s="84">
        <f>J30/'סכום נכסי הקרן'!$C$42</f>
        <v>2.1019167300972412E-5</v>
      </c>
    </row>
    <row r="31" spans="2:13">
      <c r="B31" s="76" t="s">
        <v>2053</v>
      </c>
      <c r="C31" s="73">
        <v>9151</v>
      </c>
      <c r="D31" s="86" t="s">
        <v>26</v>
      </c>
      <c r="E31" s="73" t="s">
        <v>2054</v>
      </c>
      <c r="F31" s="86" t="s">
        <v>786</v>
      </c>
      <c r="G31" s="86" t="s">
        <v>129</v>
      </c>
      <c r="H31" s="83">
        <v>422360.00000000006</v>
      </c>
      <c r="I31" s="83">
        <v>100</v>
      </c>
      <c r="J31" s="83">
        <v>1615.1046399999998</v>
      </c>
      <c r="K31" s="84">
        <v>5.2795000000000005E-5</v>
      </c>
      <c r="L31" s="84">
        <f t="shared" si="0"/>
        <v>4.2257521583629982E-3</v>
      </c>
      <c r="M31" s="84">
        <f>J31/'סכום נכסי הקרן'!$C$42</f>
        <v>8.2270070309320076E-5</v>
      </c>
    </row>
    <row r="32" spans="2:13">
      <c r="B32" s="76" t="s">
        <v>2055</v>
      </c>
      <c r="C32" s="73">
        <v>8824</v>
      </c>
      <c r="D32" s="86" t="s">
        <v>26</v>
      </c>
      <c r="E32" s="73" t="s">
        <v>2056</v>
      </c>
      <c r="F32" s="86" t="s">
        <v>1315</v>
      </c>
      <c r="G32" s="86" t="s">
        <v>130</v>
      </c>
      <c r="H32" s="83">
        <v>9760.9564980000014</v>
      </c>
      <c r="I32" s="83">
        <v>3904.375</v>
      </c>
      <c r="J32" s="83">
        <v>381.10434561199997</v>
      </c>
      <c r="K32" s="84">
        <v>9.7609564980000018E-3</v>
      </c>
      <c r="L32" s="84">
        <f t="shared" si="0"/>
        <v>9.9711961141503934E-4</v>
      </c>
      <c r="M32" s="84">
        <f>J32/'סכום נכסי הקרן'!$C$42</f>
        <v>1.9412662518687741E-5</v>
      </c>
    </row>
    <row r="33" spans="2:13">
      <c r="B33" s="76" t="s">
        <v>2057</v>
      </c>
      <c r="C33" s="73">
        <v>9068</v>
      </c>
      <c r="D33" s="86" t="s">
        <v>26</v>
      </c>
      <c r="E33" s="73" t="s">
        <v>2058</v>
      </c>
      <c r="F33" s="86" t="s">
        <v>510</v>
      </c>
      <c r="G33" s="86" t="s">
        <v>130</v>
      </c>
      <c r="H33" s="83">
        <v>12621893.350000001</v>
      </c>
      <c r="I33" s="83">
        <v>100</v>
      </c>
      <c r="J33" s="83">
        <v>12621.893350000002</v>
      </c>
      <c r="K33" s="84">
        <v>2.7583423182369546E-2</v>
      </c>
      <c r="L33" s="84">
        <f t="shared" si="0"/>
        <v>3.3023862197801679E-2</v>
      </c>
      <c r="M33" s="84">
        <f>J33/'סכום נכסי הקרן'!$C$42</f>
        <v>6.4293298875126741E-4</v>
      </c>
    </row>
    <row r="34" spans="2:13">
      <c r="B34" s="76" t="s">
        <v>2059</v>
      </c>
      <c r="C34" s="73">
        <v>8803</v>
      </c>
      <c r="D34" s="86" t="s">
        <v>26</v>
      </c>
      <c r="E34" s="73" t="s">
        <v>2060</v>
      </c>
      <c r="F34" s="86" t="s">
        <v>510</v>
      </c>
      <c r="G34" s="86" t="s">
        <v>131</v>
      </c>
      <c r="H34" s="83">
        <v>382311.51000000007</v>
      </c>
      <c r="I34" s="137">
        <v>135.3151</v>
      </c>
      <c r="J34" s="83">
        <v>2096.7707700000001</v>
      </c>
      <c r="K34" s="84">
        <v>2.5291676658717184E-2</v>
      </c>
      <c r="L34" s="84">
        <f t="shared" si="0"/>
        <v>5.4859811478963662E-3</v>
      </c>
      <c r="M34" s="84">
        <f>J34/'סכום נכסי הקרן'!$C$42</f>
        <v>1.0680514091670694E-4</v>
      </c>
    </row>
    <row r="35" spans="2:13">
      <c r="B35" s="76" t="s">
        <v>2061</v>
      </c>
      <c r="C35" s="73">
        <v>9527</v>
      </c>
      <c r="D35" s="86" t="s">
        <v>26</v>
      </c>
      <c r="E35" s="73" t="s">
        <v>2062</v>
      </c>
      <c r="F35" s="86" t="s">
        <v>510</v>
      </c>
      <c r="G35" s="86" t="s">
        <v>130</v>
      </c>
      <c r="H35" s="83">
        <v>3314683.6251550005</v>
      </c>
      <c r="I35" s="83">
        <v>100</v>
      </c>
      <c r="J35" s="83">
        <v>3314.6836251550003</v>
      </c>
      <c r="K35" s="84">
        <v>8.779432290702242E-3</v>
      </c>
      <c r="L35" s="84">
        <f t="shared" si="0"/>
        <v>8.6725225947522702E-3</v>
      </c>
      <c r="M35" s="84">
        <f>J35/'סכום נכסי הקרן'!$C$42</f>
        <v>1.6884308802100515E-4</v>
      </c>
    </row>
    <row r="36" spans="2:13">
      <c r="B36" s="76" t="s">
        <v>2063</v>
      </c>
      <c r="C36" s="73">
        <v>9552</v>
      </c>
      <c r="D36" s="86" t="s">
        <v>26</v>
      </c>
      <c r="E36" s="73" t="s">
        <v>2062</v>
      </c>
      <c r="F36" s="86" t="s">
        <v>510</v>
      </c>
      <c r="G36" s="86" t="s">
        <v>130</v>
      </c>
      <c r="H36" s="83">
        <v>2027865.3489580003</v>
      </c>
      <c r="I36" s="83">
        <v>100</v>
      </c>
      <c r="J36" s="83">
        <v>2027.8653489580004</v>
      </c>
      <c r="K36" s="84">
        <v>5.3711028077394612E-3</v>
      </c>
      <c r="L36" s="84">
        <f t="shared" si="0"/>
        <v>5.305697329449072E-3</v>
      </c>
      <c r="M36" s="84">
        <f>J36/'סכום נכסי הקרן'!$C$42</f>
        <v>1.0329524211917849E-4</v>
      </c>
    </row>
    <row r="37" spans="2:13">
      <c r="B37" s="72"/>
      <c r="C37" s="73"/>
      <c r="D37" s="73"/>
      <c r="E37" s="73"/>
      <c r="F37" s="73"/>
      <c r="G37" s="73"/>
      <c r="H37" s="83"/>
      <c r="I37" s="83"/>
      <c r="J37" s="73"/>
      <c r="K37" s="73"/>
      <c r="L37" s="84"/>
      <c r="M37" s="73"/>
    </row>
    <row r="38" spans="2:13">
      <c r="B38" s="70" t="s">
        <v>196</v>
      </c>
      <c r="C38" s="71"/>
      <c r="D38" s="71"/>
      <c r="E38" s="71"/>
      <c r="F38" s="71"/>
      <c r="G38" s="71"/>
      <c r="H38" s="80"/>
      <c r="I38" s="80"/>
      <c r="J38" s="80">
        <v>314037.08324224007</v>
      </c>
      <c r="K38" s="71"/>
      <c r="L38" s="81">
        <f t="shared" si="0"/>
        <v>0.82164514264346156</v>
      </c>
      <c r="M38" s="81">
        <f>J38/'סכום נכסי הקרן'!$C$42</f>
        <v>1.5996395699830877E-2</v>
      </c>
    </row>
    <row r="39" spans="2:13">
      <c r="B39" s="89" t="s">
        <v>62</v>
      </c>
      <c r="C39" s="71"/>
      <c r="D39" s="71"/>
      <c r="E39" s="71"/>
      <c r="F39" s="71"/>
      <c r="G39" s="71"/>
      <c r="H39" s="80"/>
      <c r="I39" s="80"/>
      <c r="J39" s="80">
        <v>314037.08324224007</v>
      </c>
      <c r="K39" s="71"/>
      <c r="L39" s="81">
        <f t="shared" si="0"/>
        <v>0.82164514264346156</v>
      </c>
      <c r="M39" s="81">
        <f>J39/'סכום נכסי הקרן'!$C$42</f>
        <v>1.5996395699830877E-2</v>
      </c>
    </row>
    <row r="40" spans="2:13">
      <c r="B40" s="76" t="s">
        <v>2064</v>
      </c>
      <c r="C40" s="73">
        <v>6824</v>
      </c>
      <c r="D40" s="86" t="s">
        <v>26</v>
      </c>
      <c r="E40" s="73"/>
      <c r="F40" s="86" t="s">
        <v>690</v>
      </c>
      <c r="G40" s="86" t="s">
        <v>129</v>
      </c>
      <c r="H40" s="83">
        <v>39683.060000000005</v>
      </c>
      <c r="I40" s="83">
        <v>11242.39</v>
      </c>
      <c r="J40" s="83">
        <v>17060.10439</v>
      </c>
      <c r="K40" s="84">
        <v>2.4105846392418813E-2</v>
      </c>
      <c r="L40" s="84">
        <f t="shared" si="0"/>
        <v>4.4635976618790825E-2</v>
      </c>
      <c r="M40" s="84">
        <f>J40/'סכום נכסי הקרן'!$C$42</f>
        <v>8.6900622590598236E-4</v>
      </c>
    </row>
    <row r="41" spans="2:13">
      <c r="B41" s="76" t="s">
        <v>2065</v>
      </c>
      <c r="C41" s="73" t="s">
        <v>2066</v>
      </c>
      <c r="D41" s="86" t="s">
        <v>26</v>
      </c>
      <c r="E41" s="73"/>
      <c r="F41" s="86" t="s">
        <v>690</v>
      </c>
      <c r="G41" s="86" t="s">
        <v>129</v>
      </c>
      <c r="H41" s="83">
        <v>438340.69000000006</v>
      </c>
      <c r="I41" s="137">
        <v>0</v>
      </c>
      <c r="J41" s="137">
        <v>0</v>
      </c>
      <c r="K41" s="84">
        <v>3.7230278496510004E-3</v>
      </c>
      <c r="L41" s="138">
        <v>0</v>
      </c>
      <c r="M41" s="138">
        <v>0</v>
      </c>
    </row>
    <row r="42" spans="2:13">
      <c r="B42" s="76" t="s">
        <v>2067</v>
      </c>
      <c r="C42" s="73">
        <v>6900</v>
      </c>
      <c r="D42" s="86" t="s">
        <v>26</v>
      </c>
      <c r="E42" s="73"/>
      <c r="F42" s="86" t="s">
        <v>690</v>
      </c>
      <c r="G42" s="86" t="s">
        <v>129</v>
      </c>
      <c r="H42" s="83">
        <v>70662.210000000021</v>
      </c>
      <c r="I42" s="83">
        <v>7851.79</v>
      </c>
      <c r="J42" s="83">
        <v>21216.500590000003</v>
      </c>
      <c r="K42" s="84">
        <v>1.9445814161280304E-2</v>
      </c>
      <c r="L42" s="84">
        <f t="shared" si="0"/>
        <v>5.5510752022297667E-2</v>
      </c>
      <c r="M42" s="84">
        <f>J42/'סכום נכסי הקרן'!$C$42</f>
        <v>1.0807244013966992E-3</v>
      </c>
    </row>
    <row r="43" spans="2:13">
      <c r="B43" s="76" t="s">
        <v>2068</v>
      </c>
      <c r="C43" s="73">
        <v>7019</v>
      </c>
      <c r="D43" s="86" t="s">
        <v>26</v>
      </c>
      <c r="E43" s="73"/>
      <c r="F43" s="86" t="s">
        <v>690</v>
      </c>
      <c r="G43" s="86" t="s">
        <v>129</v>
      </c>
      <c r="H43" s="83">
        <v>41198.380000000005</v>
      </c>
      <c r="I43" s="83">
        <v>11369.545599999999</v>
      </c>
      <c r="J43" s="83">
        <v>17911.878320000003</v>
      </c>
      <c r="K43" s="84">
        <v>2.8063061404631207E-2</v>
      </c>
      <c r="L43" s="84">
        <f t="shared" si="0"/>
        <v>4.6864553909693067E-2</v>
      </c>
      <c r="M43" s="84">
        <f>J43/'סכום נכסי הקרן'!$C$42</f>
        <v>9.1239381787571762E-4</v>
      </c>
    </row>
    <row r="44" spans="2:13">
      <c r="B44" s="76" t="s">
        <v>2069</v>
      </c>
      <c r="C44" s="73">
        <v>5771</v>
      </c>
      <c r="D44" s="86" t="s">
        <v>26</v>
      </c>
      <c r="E44" s="73"/>
      <c r="F44" s="86" t="s">
        <v>690</v>
      </c>
      <c r="G44" s="86" t="s">
        <v>131</v>
      </c>
      <c r="H44" s="83">
        <v>498980.93000000005</v>
      </c>
      <c r="I44" s="83">
        <v>108.53570000000001</v>
      </c>
      <c r="J44" s="83">
        <v>2195.0472900000004</v>
      </c>
      <c r="K44" s="84">
        <v>4.8011420926055591E-3</v>
      </c>
      <c r="L44" s="84">
        <f t="shared" si="0"/>
        <v>5.7431113710541704E-3</v>
      </c>
      <c r="M44" s="84">
        <f>J44/'סכום נכסי הקרן'!$C$42</f>
        <v>1.1181114239172922E-4</v>
      </c>
    </row>
    <row r="45" spans="2:13">
      <c r="B45" s="76" t="s">
        <v>2070</v>
      </c>
      <c r="C45" s="73">
        <v>7983</v>
      </c>
      <c r="D45" s="86" t="s">
        <v>26</v>
      </c>
      <c r="E45" s="73"/>
      <c r="F45" s="86" t="s">
        <v>662</v>
      </c>
      <c r="G45" s="86" t="s">
        <v>129</v>
      </c>
      <c r="H45" s="83">
        <v>46952.780000000006</v>
      </c>
      <c r="I45" s="83">
        <v>2257.4877000000001</v>
      </c>
      <c r="J45" s="83">
        <v>4053.2613000000006</v>
      </c>
      <c r="K45" s="84">
        <v>2.325990819457436E-5</v>
      </c>
      <c r="L45" s="84">
        <f t="shared" si="0"/>
        <v>1.0604933737843894E-2</v>
      </c>
      <c r="M45" s="84">
        <f>J45/'סכום נכסי הקרן'!$C$42</f>
        <v>2.0646469824583388E-4</v>
      </c>
    </row>
    <row r="46" spans="2:13">
      <c r="B46" s="76" t="s">
        <v>2071</v>
      </c>
      <c r="C46" s="73">
        <v>9035</v>
      </c>
      <c r="D46" s="86" t="s">
        <v>26</v>
      </c>
      <c r="E46" s="73"/>
      <c r="F46" s="86" t="s">
        <v>650</v>
      </c>
      <c r="G46" s="86" t="s">
        <v>131</v>
      </c>
      <c r="H46" s="83">
        <v>912724.00000000012</v>
      </c>
      <c r="I46" s="83">
        <v>100</v>
      </c>
      <c r="J46" s="83">
        <v>3699.3616400000005</v>
      </c>
      <c r="K46" s="84">
        <v>1.2448568559385975E-2</v>
      </c>
      <c r="L46" s="84">
        <f t="shared" si="0"/>
        <v>9.6789923374842671E-3</v>
      </c>
      <c r="M46" s="84">
        <f>J46/'סכום נכסי הקרן'!$C$42</f>
        <v>1.8843778581578572E-4</v>
      </c>
    </row>
    <row r="47" spans="2:13">
      <c r="B47" s="76" t="s">
        <v>2072</v>
      </c>
      <c r="C47" s="73">
        <v>8459</v>
      </c>
      <c r="D47" s="86" t="s">
        <v>26</v>
      </c>
      <c r="E47" s="73"/>
      <c r="F47" s="86" t="s">
        <v>650</v>
      </c>
      <c r="G47" s="86" t="s">
        <v>129</v>
      </c>
      <c r="H47" s="83">
        <v>4818787.330000001</v>
      </c>
      <c r="I47" s="83">
        <v>218.5812</v>
      </c>
      <c r="J47" s="83">
        <v>40278.051159999995</v>
      </c>
      <c r="K47" s="84">
        <v>1.0323133134517425E-2</v>
      </c>
      <c r="L47" s="84">
        <f t="shared" si="0"/>
        <v>0.10538330298154877</v>
      </c>
      <c r="M47" s="84">
        <f>J47/'סכום נכסי הקרן'!$C$42</f>
        <v>2.0516801319173917E-3</v>
      </c>
    </row>
    <row r="48" spans="2:13">
      <c r="B48" s="76" t="s">
        <v>2073</v>
      </c>
      <c r="C48" s="73">
        <v>8564</v>
      </c>
      <c r="D48" s="86" t="s">
        <v>26</v>
      </c>
      <c r="E48" s="73"/>
      <c r="F48" s="86" t="s">
        <v>708</v>
      </c>
      <c r="G48" s="86" t="s">
        <v>129</v>
      </c>
      <c r="H48" s="83">
        <v>6020.4500000000007</v>
      </c>
      <c r="I48" s="83">
        <v>14777.717699999999</v>
      </c>
      <c r="J48" s="83">
        <v>3402.1558600000008</v>
      </c>
      <c r="K48" s="84">
        <v>9.4664633665517736E-4</v>
      </c>
      <c r="L48" s="84">
        <f t="shared" si="0"/>
        <v>8.9013845372163183E-3</v>
      </c>
      <c r="M48" s="84">
        <f>J48/'סכום נכסי הקרן'!$C$42</f>
        <v>1.7329874168739025E-4</v>
      </c>
    </row>
    <row r="49" spans="2:13">
      <c r="B49" s="76" t="s">
        <v>2074</v>
      </c>
      <c r="C49" s="73">
        <v>8568</v>
      </c>
      <c r="D49" s="86" t="s">
        <v>26</v>
      </c>
      <c r="E49" s="73"/>
      <c r="F49" s="86" t="s">
        <v>650</v>
      </c>
      <c r="G49" s="86" t="s">
        <v>129</v>
      </c>
      <c r="H49" s="83">
        <v>4639925.7</v>
      </c>
      <c r="I49" s="83">
        <v>96.480900000000005</v>
      </c>
      <c r="J49" s="83">
        <v>17118.679280000004</v>
      </c>
      <c r="K49" s="84">
        <v>3.4496487922307945E-2</v>
      </c>
      <c r="L49" s="84">
        <f t="shared" si="0"/>
        <v>4.4789231684569962E-2</v>
      </c>
      <c r="M49" s="84">
        <f>J49/'סכום נכסי הקרן'!$C$42</f>
        <v>8.7198990894379533E-4</v>
      </c>
    </row>
    <row r="50" spans="2:13">
      <c r="B50" s="76" t="s">
        <v>2075</v>
      </c>
      <c r="C50" s="73">
        <v>8932</v>
      </c>
      <c r="D50" s="86" t="s">
        <v>26</v>
      </c>
      <c r="E50" s="73"/>
      <c r="F50" s="86" t="s">
        <v>650</v>
      </c>
      <c r="G50" s="86" t="s">
        <v>129</v>
      </c>
      <c r="H50" s="83">
        <v>454385.4800000001</v>
      </c>
      <c r="I50" s="83">
        <v>100</v>
      </c>
      <c r="J50" s="83">
        <v>1737.5700800000004</v>
      </c>
      <c r="K50" s="84">
        <v>2.1871157786483315E-2</v>
      </c>
      <c r="L50" s="84">
        <f t="shared" si="0"/>
        <v>4.546170157660478E-3</v>
      </c>
      <c r="M50" s="84">
        <f>J50/'סכום נכסי הקרן'!$C$42</f>
        <v>8.8508205046684141E-5</v>
      </c>
    </row>
    <row r="51" spans="2:13">
      <c r="B51" s="76" t="s">
        <v>2076</v>
      </c>
      <c r="C51" s="73">
        <v>8783</v>
      </c>
      <c r="D51" s="86" t="s">
        <v>26</v>
      </c>
      <c r="E51" s="73"/>
      <c r="F51" s="86" t="s">
        <v>690</v>
      </c>
      <c r="G51" s="86" t="s">
        <v>129</v>
      </c>
      <c r="H51" s="83">
        <v>6214130.2100000009</v>
      </c>
      <c r="I51" s="83">
        <v>131.72819999999999</v>
      </c>
      <c r="J51" s="83">
        <v>31302.353390000004</v>
      </c>
      <c r="K51" s="84">
        <v>2.1260405345992505E-2</v>
      </c>
      <c r="L51" s="84">
        <f t="shared" si="0"/>
        <v>8.1899329692739817E-2</v>
      </c>
      <c r="M51" s="84">
        <f>J51/'סכום נכסי הקרן'!$C$42</f>
        <v>1.5944767604918059E-3</v>
      </c>
    </row>
    <row r="52" spans="2:13">
      <c r="B52" s="76" t="s">
        <v>2077</v>
      </c>
      <c r="C52" s="73">
        <v>9116</v>
      </c>
      <c r="D52" s="86" t="s">
        <v>26</v>
      </c>
      <c r="E52" s="73"/>
      <c r="F52" s="86" t="s">
        <v>650</v>
      </c>
      <c r="G52" s="86" t="s">
        <v>131</v>
      </c>
      <c r="H52" s="83">
        <v>2289742.2700000005</v>
      </c>
      <c r="I52" s="83">
        <v>83.509799999999998</v>
      </c>
      <c r="J52" s="83">
        <v>7750.172410000001</v>
      </c>
      <c r="K52" s="84">
        <v>3.3974977000947648E-2</v>
      </c>
      <c r="L52" s="84">
        <f t="shared" si="0"/>
        <v>2.0277514520200293E-2</v>
      </c>
      <c r="M52" s="84">
        <f>J52/'סכום נכסי הקרן'!$C$42</f>
        <v>3.9477765916148491E-4</v>
      </c>
    </row>
    <row r="53" spans="2:13">
      <c r="B53" s="76" t="s">
        <v>2078</v>
      </c>
      <c r="C53" s="73">
        <v>9291</v>
      </c>
      <c r="D53" s="86" t="s">
        <v>26</v>
      </c>
      <c r="E53" s="73"/>
      <c r="F53" s="86" t="s">
        <v>650</v>
      </c>
      <c r="G53" s="86" t="s">
        <v>131</v>
      </c>
      <c r="H53" s="83">
        <v>833426.51000000013</v>
      </c>
      <c r="I53" s="83">
        <v>63.360500000000002</v>
      </c>
      <c r="J53" s="83">
        <v>2140.2929600000002</v>
      </c>
      <c r="K53" s="84">
        <v>3.0564867630539685E-2</v>
      </c>
      <c r="L53" s="84">
        <f t="shared" si="0"/>
        <v>5.5998524004296909E-3</v>
      </c>
      <c r="M53" s="84">
        <f>J53/'סכום נכסי הקרן'!$C$42</f>
        <v>1.0902207073205041E-4</v>
      </c>
    </row>
    <row r="54" spans="2:13">
      <c r="B54" s="76" t="s">
        <v>2079</v>
      </c>
      <c r="C54" s="73">
        <v>9300</v>
      </c>
      <c r="D54" s="86" t="s">
        <v>26</v>
      </c>
      <c r="E54" s="73"/>
      <c r="F54" s="86" t="s">
        <v>650</v>
      </c>
      <c r="G54" s="86" t="s">
        <v>131</v>
      </c>
      <c r="H54" s="83">
        <v>392373.47</v>
      </c>
      <c r="I54" s="83">
        <v>100</v>
      </c>
      <c r="J54" s="83">
        <v>1590.32891</v>
      </c>
      <c r="K54" s="84">
        <v>4.7292969234471391E-2</v>
      </c>
      <c r="L54" s="84">
        <f t="shared" si="0"/>
        <v>4.1609290553084998E-3</v>
      </c>
      <c r="M54" s="84">
        <f>J54/'סכום נכסי הקרן'!$C$42</f>
        <v>8.1008046166373697E-5</v>
      </c>
    </row>
    <row r="55" spans="2:13">
      <c r="B55" s="76" t="s">
        <v>2080</v>
      </c>
      <c r="C55" s="73">
        <v>9720</v>
      </c>
      <c r="D55" s="86" t="s">
        <v>26</v>
      </c>
      <c r="E55" s="73"/>
      <c r="F55" s="86" t="s">
        <v>708</v>
      </c>
      <c r="G55" s="86" t="s">
        <v>129</v>
      </c>
      <c r="H55" s="83">
        <v>7446.7633690000011</v>
      </c>
      <c r="I55" s="83">
        <v>100</v>
      </c>
      <c r="J55" s="83">
        <v>28.476422240000005</v>
      </c>
      <c r="K55" s="84">
        <v>2.085093744154038E-3</v>
      </c>
      <c r="L55" s="84">
        <f t="shared" si="0"/>
        <v>7.4505576767543752E-5</v>
      </c>
      <c r="M55" s="84">
        <f>J55/'סכום נכסי הקרן'!$C$42</f>
        <v>1.450529706758001E-6</v>
      </c>
    </row>
    <row r="56" spans="2:13">
      <c r="B56" s="76" t="s">
        <v>2081</v>
      </c>
      <c r="C56" s="73">
        <v>8215</v>
      </c>
      <c r="D56" s="86" t="s">
        <v>26</v>
      </c>
      <c r="E56" s="73"/>
      <c r="F56" s="86" t="s">
        <v>650</v>
      </c>
      <c r="G56" s="86" t="s">
        <v>129</v>
      </c>
      <c r="H56" s="83">
        <v>10182264.770000001</v>
      </c>
      <c r="I56" s="83">
        <v>142.9796</v>
      </c>
      <c r="J56" s="83">
        <v>55671.938950000011</v>
      </c>
      <c r="K56" s="84">
        <v>1.0261392699467881E-2</v>
      </c>
      <c r="L56" s="84">
        <f t="shared" si="0"/>
        <v>0.14565979835103168</v>
      </c>
      <c r="M56" s="84">
        <f>J56/'סכום נכסי הקרן'!$C$42</f>
        <v>2.835812750604615E-3</v>
      </c>
    </row>
    <row r="57" spans="2:13">
      <c r="B57" s="76" t="s">
        <v>2082</v>
      </c>
      <c r="C57" s="73">
        <v>8255</v>
      </c>
      <c r="D57" s="86" t="s">
        <v>26</v>
      </c>
      <c r="E57" s="73"/>
      <c r="F57" s="86" t="s">
        <v>708</v>
      </c>
      <c r="G57" s="86" t="s">
        <v>129</v>
      </c>
      <c r="H57" s="83">
        <v>1147438.7100000002</v>
      </c>
      <c r="I57" s="83">
        <v>94.301699999999997</v>
      </c>
      <c r="J57" s="83">
        <v>4137.7753000000012</v>
      </c>
      <c r="K57" s="84">
        <v>1.1486095761839418E-3</v>
      </c>
      <c r="L57" s="84">
        <f t="shared" si="0"/>
        <v>1.0826055768619492E-2</v>
      </c>
      <c r="M57" s="84">
        <f>J57/'סכום נכסי הקרן'!$C$42</f>
        <v>2.1076966558350555E-4</v>
      </c>
    </row>
    <row r="58" spans="2:13">
      <c r="B58" s="76" t="s">
        <v>2083</v>
      </c>
      <c r="C58" s="73">
        <v>8735</v>
      </c>
      <c r="D58" s="86" t="s">
        <v>26</v>
      </c>
      <c r="E58" s="73"/>
      <c r="F58" s="86" t="s">
        <v>690</v>
      </c>
      <c r="G58" s="86" t="s">
        <v>131</v>
      </c>
      <c r="H58" s="83">
        <v>691895.21</v>
      </c>
      <c r="I58" s="83">
        <v>97.475800000000007</v>
      </c>
      <c r="J58" s="83">
        <v>2733.5338100000004</v>
      </c>
      <c r="K58" s="84">
        <v>2.6691751099135266E-2</v>
      </c>
      <c r="L58" s="84">
        <f t="shared" si="0"/>
        <v>7.1520049608462108E-3</v>
      </c>
      <c r="M58" s="84">
        <f>J58/'סכום נכסי הקרן'!$C$42</f>
        <v>1.3924052545697822E-4</v>
      </c>
    </row>
    <row r="59" spans="2:13">
      <c r="B59" s="76" t="s">
        <v>2084</v>
      </c>
      <c r="C59" s="73" t="s">
        <v>2085</v>
      </c>
      <c r="D59" s="86" t="s">
        <v>26</v>
      </c>
      <c r="E59" s="73"/>
      <c r="F59" s="86" t="s">
        <v>690</v>
      </c>
      <c r="G59" s="86" t="s">
        <v>129</v>
      </c>
      <c r="H59" s="83">
        <v>11624.360000000002</v>
      </c>
      <c r="I59" s="83">
        <v>2255.5430000000001</v>
      </c>
      <c r="J59" s="83">
        <v>1002.6237800000001</v>
      </c>
      <c r="K59" s="84">
        <v>1.3954815098243768E-2</v>
      </c>
      <c r="L59" s="84">
        <f t="shared" si="0"/>
        <v>2.6232601265767331E-3</v>
      </c>
      <c r="M59" s="84">
        <f>J59/'סכום נכסי הקרן'!$C$42</f>
        <v>5.1071569501773139E-5</v>
      </c>
    </row>
    <row r="60" spans="2:13">
      <c r="B60" s="76" t="s">
        <v>2086</v>
      </c>
      <c r="C60" s="73" t="s">
        <v>2087</v>
      </c>
      <c r="D60" s="86" t="s">
        <v>26</v>
      </c>
      <c r="E60" s="73"/>
      <c r="F60" s="86" t="s">
        <v>690</v>
      </c>
      <c r="G60" s="86" t="s">
        <v>131</v>
      </c>
      <c r="H60" s="83">
        <v>1834042.6600000004</v>
      </c>
      <c r="I60" s="83">
        <v>118.33110000000001</v>
      </c>
      <c r="J60" s="83">
        <v>8796.2113000000027</v>
      </c>
      <c r="K60" s="84">
        <v>3.2522413695632649E-2</v>
      </c>
      <c r="L60" s="84">
        <f t="shared" si="0"/>
        <v>2.301436573570367E-2</v>
      </c>
      <c r="M60" s="84">
        <f>J60/'סכום נכסי הקרן'!$C$42</f>
        <v>4.4806070404617007E-4</v>
      </c>
    </row>
    <row r="61" spans="2:13">
      <c r="B61" s="76" t="s">
        <v>2088</v>
      </c>
      <c r="C61" s="73">
        <v>5691</v>
      </c>
      <c r="D61" s="86" t="s">
        <v>26</v>
      </c>
      <c r="E61" s="73"/>
      <c r="F61" s="86" t="s">
        <v>690</v>
      </c>
      <c r="G61" s="86" t="s">
        <v>129</v>
      </c>
      <c r="H61" s="83">
        <v>262408.42000000004</v>
      </c>
      <c r="I61" s="83">
        <v>81.126099999999994</v>
      </c>
      <c r="J61" s="83">
        <v>814.05969999999991</v>
      </c>
      <c r="K61" s="84">
        <v>2.7053751856130552E-3</v>
      </c>
      <c r="L61" s="84">
        <f t="shared" si="0"/>
        <v>2.1299019575049547E-3</v>
      </c>
      <c r="M61" s="84">
        <f>J61/'סכום נכסי הקרן'!$C$42</f>
        <v>4.1466507553952669E-5</v>
      </c>
    </row>
    <row r="62" spans="2:13">
      <c r="B62" s="76" t="s">
        <v>2089</v>
      </c>
      <c r="C62" s="73">
        <v>8773</v>
      </c>
      <c r="D62" s="86" t="s">
        <v>26</v>
      </c>
      <c r="E62" s="73"/>
      <c r="F62" s="86" t="s">
        <v>662</v>
      </c>
      <c r="G62" s="86" t="s">
        <v>129</v>
      </c>
      <c r="H62" s="83">
        <v>46000.830000000009</v>
      </c>
      <c r="I62" s="83">
        <v>2472.2510000000002</v>
      </c>
      <c r="J62" s="83">
        <v>4348.8668700000007</v>
      </c>
      <c r="K62" s="84">
        <v>2.2788322281965457E-5</v>
      </c>
      <c r="L62" s="84">
        <f t="shared" si="0"/>
        <v>1.1378354756219289E-2</v>
      </c>
      <c r="M62" s="84">
        <f>J62/'סכום נכסי הקרן'!$C$42</f>
        <v>2.2152223100589498E-4</v>
      </c>
    </row>
    <row r="63" spans="2:13">
      <c r="B63" s="76" t="s">
        <v>2090</v>
      </c>
      <c r="C63" s="73">
        <v>8432</v>
      </c>
      <c r="D63" s="86" t="s">
        <v>26</v>
      </c>
      <c r="E63" s="73"/>
      <c r="F63" s="86" t="s">
        <v>741</v>
      </c>
      <c r="G63" s="86" t="s">
        <v>129</v>
      </c>
      <c r="H63" s="83">
        <v>62908.630000000012</v>
      </c>
      <c r="I63" s="83">
        <v>3362.7687999999998</v>
      </c>
      <c r="J63" s="83">
        <v>8089.5640900000008</v>
      </c>
      <c r="K63" s="84">
        <v>1.5347422026610539E-3</v>
      </c>
      <c r="L63" s="84">
        <f t="shared" si="0"/>
        <v>2.1165497310151563E-2</v>
      </c>
      <c r="M63" s="84">
        <f>J63/'סכום נכסי הקרן'!$C$42</f>
        <v>4.1206556527263212E-4</v>
      </c>
    </row>
    <row r="64" spans="2:13">
      <c r="B64" s="76" t="s">
        <v>2091</v>
      </c>
      <c r="C64" s="73">
        <v>6629</v>
      </c>
      <c r="D64" s="86" t="s">
        <v>26</v>
      </c>
      <c r="E64" s="73"/>
      <c r="F64" s="86" t="s">
        <v>690</v>
      </c>
      <c r="G64" s="86" t="s">
        <v>132</v>
      </c>
      <c r="H64" s="83">
        <v>28615.440000000006</v>
      </c>
      <c r="I64" s="83">
        <v>9236.6561000000002</v>
      </c>
      <c r="J64" s="83">
        <v>12364.202160000003</v>
      </c>
      <c r="K64" s="84">
        <v>4.2205663716814168E-2</v>
      </c>
      <c r="L64" s="84">
        <f t="shared" si="0"/>
        <v>3.2349640184339057E-2</v>
      </c>
      <c r="M64" s="84">
        <f>J64/'סכום נכסי הקרן'!$C$42</f>
        <v>6.2980673563159818E-4</v>
      </c>
    </row>
    <row r="65" spans="2:13">
      <c r="B65" s="76" t="s">
        <v>2092</v>
      </c>
      <c r="C65" s="73">
        <v>7943</v>
      </c>
      <c r="D65" s="86" t="s">
        <v>26</v>
      </c>
      <c r="E65" s="73"/>
      <c r="F65" s="86" t="s">
        <v>690</v>
      </c>
      <c r="G65" s="86" t="s">
        <v>129</v>
      </c>
      <c r="H65" s="83">
        <v>6614952.6700000009</v>
      </c>
      <c r="I65" s="83">
        <v>52.2575</v>
      </c>
      <c r="J65" s="83">
        <v>13218.8372</v>
      </c>
      <c r="K65" s="84">
        <v>9.0010165258828045E-2</v>
      </c>
      <c r="L65" s="84">
        <f t="shared" si="0"/>
        <v>3.4585703269943611E-2</v>
      </c>
      <c r="M65" s="84">
        <f>J65/'סכום נכסי הקרן'!$C$42</f>
        <v>6.733400665925001E-4</v>
      </c>
    </row>
    <row r="66" spans="2:13">
      <c r="B66" s="76" t="s">
        <v>2093</v>
      </c>
      <c r="C66" s="73">
        <v>5356</v>
      </c>
      <c r="D66" s="86" t="s">
        <v>26</v>
      </c>
      <c r="E66" s="73"/>
      <c r="F66" s="86" t="s">
        <v>690</v>
      </c>
      <c r="G66" s="86" t="s">
        <v>129</v>
      </c>
      <c r="H66" s="83">
        <v>69832.23000000001</v>
      </c>
      <c r="I66" s="83">
        <v>220.06729999999999</v>
      </c>
      <c r="J66" s="83">
        <v>587.66429000000016</v>
      </c>
      <c r="K66" s="84">
        <v>2.9458665035355857E-3</v>
      </c>
      <c r="L66" s="84">
        <f t="shared" si="0"/>
        <v>1.537562075148493E-3</v>
      </c>
      <c r="M66" s="84">
        <f>J66/'סכום נכסי הקרן'!$C$42</f>
        <v>2.9934396359963824E-5</v>
      </c>
    </row>
    <row r="67" spans="2:13">
      <c r="B67" s="76" t="s">
        <v>2094</v>
      </c>
      <c r="C67" s="73" t="s">
        <v>2095</v>
      </c>
      <c r="D67" s="86" t="s">
        <v>26</v>
      </c>
      <c r="E67" s="73"/>
      <c r="F67" s="86" t="s">
        <v>690</v>
      </c>
      <c r="G67" s="86" t="s">
        <v>129</v>
      </c>
      <c r="H67" s="83">
        <v>2915145.3300000005</v>
      </c>
      <c r="I67" s="83">
        <v>137.5727</v>
      </c>
      <c r="J67" s="83">
        <v>15335.938390000003</v>
      </c>
      <c r="K67" s="84">
        <v>1.3793635771717922E-2</v>
      </c>
      <c r="L67" s="84">
        <f t="shared" si="0"/>
        <v>4.0124876832788051E-2</v>
      </c>
      <c r="M67" s="84">
        <f>J67/'סכום נכסי הקרן'!$C$42</f>
        <v>7.811807968087451E-4</v>
      </c>
    </row>
    <row r="68" spans="2:13">
      <c r="B68" s="76" t="s">
        <v>2096</v>
      </c>
      <c r="C68" s="73">
        <v>8372</v>
      </c>
      <c r="D68" s="86" t="s">
        <v>26</v>
      </c>
      <c r="E68" s="73"/>
      <c r="F68" s="86" t="s">
        <v>741</v>
      </c>
      <c r="G68" s="86" t="s">
        <v>129</v>
      </c>
      <c r="H68" s="83">
        <v>20101.580000000005</v>
      </c>
      <c r="I68" s="83">
        <v>4245.3095000000003</v>
      </c>
      <c r="J68" s="83">
        <v>3263.3032900000003</v>
      </c>
      <c r="K68" s="84">
        <v>1.064425698785383E-3</v>
      </c>
      <c r="L68" s="84">
        <f t="shared" si="0"/>
        <v>8.5380913283182539E-3</v>
      </c>
      <c r="M68" s="84">
        <f>J68/'סכום נכסי הקרן'!$C$42</f>
        <v>1.6622588063949564E-4</v>
      </c>
    </row>
    <row r="69" spans="2:13">
      <c r="B69" s="76" t="s">
        <v>2097</v>
      </c>
      <c r="C69" s="73">
        <v>7425</v>
      </c>
      <c r="D69" s="86" t="s">
        <v>26</v>
      </c>
      <c r="E69" s="73"/>
      <c r="F69" s="86" t="s">
        <v>690</v>
      </c>
      <c r="G69" s="86" t="s">
        <v>129</v>
      </c>
      <c r="H69" s="83">
        <v>2855005.0800000005</v>
      </c>
      <c r="I69" s="83">
        <v>111.6399</v>
      </c>
      <c r="J69" s="83">
        <v>12188.330109999999</v>
      </c>
      <c r="K69" s="84">
        <v>2.8863216701208113E-2</v>
      </c>
      <c r="L69" s="84">
        <f t="shared" si="0"/>
        <v>3.188948938266515E-2</v>
      </c>
      <c r="M69" s="84">
        <f>J69/'סכום נכסי הקרן'!$C$42</f>
        <v>6.2084817928756799E-4</v>
      </c>
    </row>
    <row r="70" spans="2:13">
      <c r="B70" s="118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</row>
    <row r="71" spans="2:13">
      <c r="B71" s="118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</row>
    <row r="72" spans="2:13">
      <c r="B72" s="118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</row>
    <row r="73" spans="2:13">
      <c r="B73" s="126" t="s">
        <v>220</v>
      </c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</row>
    <row r="74" spans="2:13">
      <c r="B74" s="126" t="s">
        <v>109</v>
      </c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</row>
    <row r="75" spans="2:13">
      <c r="B75" s="126" t="s">
        <v>203</v>
      </c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</row>
    <row r="76" spans="2:13">
      <c r="B76" s="126" t="s">
        <v>211</v>
      </c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</row>
    <row r="77" spans="2:13">
      <c r="B77" s="118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</row>
    <row r="78" spans="2:13">
      <c r="B78" s="118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</row>
    <row r="79" spans="2:13">
      <c r="B79" s="118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</row>
    <row r="80" spans="2:13">
      <c r="B80" s="118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</row>
    <row r="81" spans="2:13">
      <c r="B81" s="118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</row>
    <row r="82" spans="2:13">
      <c r="B82" s="118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</row>
    <row r="83" spans="2:13">
      <c r="B83" s="118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</row>
    <row r="84" spans="2:13">
      <c r="B84" s="118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</row>
    <row r="85" spans="2:13">
      <c r="B85" s="118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</row>
    <row r="86" spans="2:13">
      <c r="B86" s="118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</row>
    <row r="87" spans="2:13">
      <c r="B87" s="118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</row>
    <row r="88" spans="2:13">
      <c r="B88" s="118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</row>
    <row r="89" spans="2:13">
      <c r="B89" s="118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</row>
    <row r="90" spans="2:13">
      <c r="B90" s="118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</row>
    <row r="91" spans="2:13">
      <c r="B91" s="118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</row>
    <row r="92" spans="2:13">
      <c r="B92" s="118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</row>
    <row r="93" spans="2:13">
      <c r="B93" s="118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</row>
    <row r="94" spans="2:13">
      <c r="B94" s="118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</row>
    <row r="95" spans="2:13">
      <c r="B95" s="118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</row>
    <row r="96" spans="2:13">
      <c r="B96" s="118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</row>
    <row r="97" spans="2:13">
      <c r="B97" s="118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</row>
    <row r="98" spans="2:13">
      <c r="B98" s="118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</row>
    <row r="99" spans="2:13">
      <c r="B99" s="118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</row>
    <row r="100" spans="2:13">
      <c r="B100" s="118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</row>
    <row r="101" spans="2:13">
      <c r="B101" s="118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</row>
    <row r="102" spans="2:13">
      <c r="B102" s="118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</row>
    <row r="103" spans="2:13">
      <c r="B103" s="118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</row>
    <row r="104" spans="2:13">
      <c r="B104" s="118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</row>
    <row r="105" spans="2:13">
      <c r="B105" s="118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</row>
    <row r="106" spans="2:13">
      <c r="B106" s="118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</row>
    <row r="107" spans="2:13">
      <c r="B107" s="118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</row>
    <row r="108" spans="2:13">
      <c r="B108" s="118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</row>
    <row r="109" spans="2:13">
      <c r="B109" s="118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</row>
    <row r="110" spans="2:13">
      <c r="B110" s="118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</row>
    <row r="111" spans="2:13">
      <c r="B111" s="118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</row>
    <row r="112" spans="2:13">
      <c r="B112" s="118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</row>
    <row r="113" spans="2:13">
      <c r="B113" s="118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</row>
    <row r="114" spans="2:13">
      <c r="B114" s="118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</row>
    <row r="115" spans="2:13">
      <c r="B115" s="118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</row>
    <row r="116" spans="2:13">
      <c r="B116" s="118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</row>
    <row r="117" spans="2:13">
      <c r="B117" s="118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</row>
    <row r="118" spans="2:13">
      <c r="B118" s="118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</row>
    <row r="119" spans="2:13">
      <c r="B119" s="118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</row>
    <row r="120" spans="2:13">
      <c r="B120" s="118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</row>
    <row r="121" spans="2:13">
      <c r="B121" s="118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</row>
    <row r="122" spans="2:13">
      <c r="B122" s="118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</row>
    <row r="123" spans="2:13">
      <c r="B123" s="118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</row>
    <row r="124" spans="2:13">
      <c r="B124" s="118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</row>
    <row r="125" spans="2:13">
      <c r="B125" s="118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</row>
    <row r="126" spans="2:13">
      <c r="B126" s="118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</row>
    <row r="127" spans="2:13">
      <c r="B127" s="118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</row>
    <row r="128" spans="2:13">
      <c r="B128" s="118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</row>
    <row r="129" spans="2:13">
      <c r="B129" s="118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</row>
    <row r="130" spans="2:13">
      <c r="B130" s="118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</row>
    <row r="131" spans="2:13">
      <c r="B131" s="118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</row>
    <row r="132" spans="2:13">
      <c r="B132" s="118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</row>
    <row r="133" spans="2:13">
      <c r="B133" s="118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</row>
    <row r="134" spans="2:13">
      <c r="B134" s="118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</row>
    <row r="135" spans="2:13">
      <c r="B135" s="118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</row>
    <row r="136" spans="2:13">
      <c r="B136" s="118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</row>
    <row r="137" spans="2:13">
      <c r="B137" s="118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</row>
    <row r="138" spans="2:13">
      <c r="B138" s="118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</row>
    <row r="139" spans="2:13">
      <c r="B139" s="118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</row>
    <row r="140" spans="2:13">
      <c r="B140" s="118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</row>
    <row r="141" spans="2:13">
      <c r="B141" s="118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</row>
    <row r="142" spans="2:13">
      <c r="B142" s="118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</row>
    <row r="143" spans="2:13">
      <c r="B143" s="118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</row>
    <row r="144" spans="2:13">
      <c r="B144" s="118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</row>
    <row r="145" spans="2:13">
      <c r="B145" s="118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</row>
    <row r="146" spans="2:13">
      <c r="B146" s="118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</row>
    <row r="147" spans="2:13">
      <c r="B147" s="118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</row>
    <row r="148" spans="2:13">
      <c r="B148" s="118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</row>
    <row r="149" spans="2:13">
      <c r="B149" s="118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</row>
    <row r="150" spans="2:13">
      <c r="B150" s="118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</row>
    <row r="151" spans="2:13">
      <c r="B151" s="118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</row>
    <row r="152" spans="2:13">
      <c r="B152" s="118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</row>
    <row r="153" spans="2:13">
      <c r="B153" s="118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</row>
    <row r="154" spans="2:13">
      <c r="B154" s="118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</row>
    <row r="155" spans="2:13">
      <c r="B155" s="118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</row>
    <row r="156" spans="2:13">
      <c r="B156" s="118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</row>
    <row r="157" spans="2:13">
      <c r="B157" s="118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</row>
    <row r="158" spans="2:13">
      <c r="B158" s="118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</row>
    <row r="159" spans="2:13">
      <c r="B159" s="118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</row>
    <row r="160" spans="2:13">
      <c r="B160" s="118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</row>
    <row r="161" spans="2:13">
      <c r="B161" s="118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</row>
    <row r="162" spans="2:13">
      <c r="B162" s="118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</row>
    <row r="163" spans="2:13">
      <c r="B163" s="118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</row>
    <row r="164" spans="2:13">
      <c r="B164" s="118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</row>
    <row r="165" spans="2:13">
      <c r="B165" s="118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</row>
    <row r="166" spans="2:13">
      <c r="B166" s="118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</row>
    <row r="167" spans="2:13">
      <c r="B167" s="118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</row>
    <row r="168" spans="2:13">
      <c r="B168" s="118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</row>
    <row r="169" spans="2:13">
      <c r="B169" s="118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</row>
    <row r="170" spans="2:13">
      <c r="B170" s="118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</row>
    <row r="171" spans="2:13">
      <c r="B171" s="118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</row>
    <row r="172" spans="2:13">
      <c r="B172" s="118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</row>
    <row r="173" spans="2:13">
      <c r="B173" s="118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</row>
    <row r="174" spans="2:13">
      <c r="B174" s="118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</row>
    <row r="175" spans="2:13">
      <c r="B175" s="118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</row>
    <row r="176" spans="2:13">
      <c r="B176" s="118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</row>
    <row r="177" spans="2:13">
      <c r="B177" s="118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</row>
    <row r="178" spans="2:13">
      <c r="B178" s="118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</row>
    <row r="179" spans="2:13">
      <c r="B179" s="118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</row>
    <row r="180" spans="2:13">
      <c r="B180" s="118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</row>
    <row r="181" spans="2:13">
      <c r="B181" s="118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</row>
    <row r="182" spans="2:13">
      <c r="B182" s="118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</row>
    <row r="183" spans="2:13">
      <c r="B183" s="118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</row>
    <row r="184" spans="2:13">
      <c r="B184" s="118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</row>
    <row r="185" spans="2:13">
      <c r="B185" s="118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</row>
    <row r="186" spans="2:13">
      <c r="B186" s="118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</row>
    <row r="187" spans="2:13">
      <c r="B187" s="118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</row>
    <row r="188" spans="2:13">
      <c r="B188" s="118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</row>
    <row r="189" spans="2:13">
      <c r="B189" s="118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</row>
    <row r="190" spans="2:13">
      <c r="B190" s="118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</row>
    <row r="191" spans="2:13">
      <c r="B191" s="118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</row>
    <row r="192" spans="2:13">
      <c r="B192" s="118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</row>
    <row r="193" spans="2:13">
      <c r="B193" s="118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</row>
    <row r="194" spans="2:13">
      <c r="B194" s="118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</row>
    <row r="195" spans="2:13">
      <c r="B195" s="118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</row>
    <row r="196" spans="2:13">
      <c r="B196" s="118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</row>
    <row r="197" spans="2:13">
      <c r="B197" s="118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</row>
    <row r="198" spans="2:13">
      <c r="B198" s="118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</row>
    <row r="199" spans="2:13">
      <c r="B199" s="118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</row>
    <row r="200" spans="2:13">
      <c r="B200" s="118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</row>
    <row r="201" spans="2:13">
      <c r="B201" s="118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</row>
    <row r="202" spans="2:13">
      <c r="B202" s="118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</row>
    <row r="203" spans="2:13">
      <c r="B203" s="118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</row>
    <row r="204" spans="2:13">
      <c r="B204" s="118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</row>
    <row r="205" spans="2:13">
      <c r="B205" s="118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</row>
    <row r="206" spans="2:13">
      <c r="B206" s="118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</row>
    <row r="207" spans="2:13">
      <c r="B207" s="118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</row>
    <row r="208" spans="2:13">
      <c r="B208" s="118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</row>
    <row r="209" spans="2:13">
      <c r="B209" s="118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</row>
    <row r="210" spans="2:13">
      <c r="B210" s="118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</row>
    <row r="211" spans="2:13">
      <c r="B211" s="118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</row>
    <row r="212" spans="2:13">
      <c r="B212" s="118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</row>
    <row r="213" spans="2:13">
      <c r="B213" s="118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</row>
    <row r="214" spans="2:13">
      <c r="B214" s="118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</row>
    <row r="215" spans="2:13">
      <c r="B215" s="118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</row>
    <row r="216" spans="2:13">
      <c r="B216" s="118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</row>
    <row r="217" spans="2:13">
      <c r="B217" s="118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</row>
    <row r="218" spans="2:13">
      <c r="B218" s="118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</row>
    <row r="219" spans="2:13">
      <c r="B219" s="118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</row>
    <row r="220" spans="2:13">
      <c r="B220" s="118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</row>
    <row r="221" spans="2:13">
      <c r="B221" s="118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</row>
    <row r="222" spans="2:13">
      <c r="B222" s="118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</row>
    <row r="223" spans="2:13">
      <c r="B223" s="118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</row>
    <row r="224" spans="2:13">
      <c r="B224" s="118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</row>
    <row r="225" spans="2:13">
      <c r="B225" s="118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</row>
    <row r="226" spans="2:13">
      <c r="B226" s="118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</row>
    <row r="227" spans="2:13">
      <c r="B227" s="118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</row>
    <row r="228" spans="2:13">
      <c r="B228" s="118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</row>
    <row r="229" spans="2:13">
      <c r="B229" s="118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</row>
    <row r="230" spans="2:13">
      <c r="B230" s="118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</row>
    <row r="231" spans="2:13">
      <c r="B231" s="118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</row>
    <row r="232" spans="2:13">
      <c r="B232" s="118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</row>
    <row r="233" spans="2:13">
      <c r="B233" s="118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</row>
    <row r="234" spans="2:13">
      <c r="B234" s="118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</row>
    <row r="235" spans="2:13">
      <c r="B235" s="118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</row>
    <row r="236" spans="2:13">
      <c r="B236" s="118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</row>
    <row r="237" spans="2:13">
      <c r="B237" s="118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</row>
    <row r="238" spans="2:13">
      <c r="B238" s="118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</row>
    <row r="239" spans="2:13">
      <c r="B239" s="118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</row>
    <row r="240" spans="2:13">
      <c r="B240" s="118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</row>
    <row r="241" spans="2:13">
      <c r="B241" s="118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</row>
    <row r="242" spans="2:13">
      <c r="B242" s="118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</row>
    <row r="243" spans="2:13">
      <c r="B243" s="118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</row>
    <row r="244" spans="2:13">
      <c r="B244" s="118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</row>
    <row r="245" spans="2:13">
      <c r="B245" s="118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</row>
    <row r="246" spans="2:13">
      <c r="B246" s="118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</row>
    <row r="247" spans="2:13">
      <c r="B247" s="118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</row>
    <row r="248" spans="2:13">
      <c r="B248" s="118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</row>
    <row r="249" spans="2:13">
      <c r="B249" s="118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</row>
    <row r="250" spans="2:13">
      <c r="B250" s="118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</row>
    <row r="251" spans="2:13">
      <c r="B251" s="118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</row>
    <row r="252" spans="2:13">
      <c r="B252" s="118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</row>
    <row r="253" spans="2:13">
      <c r="B253" s="118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</row>
    <row r="254" spans="2:13">
      <c r="B254" s="118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</row>
    <row r="255" spans="2:13">
      <c r="B255" s="118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</row>
    <row r="256" spans="2:13">
      <c r="B256" s="118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</row>
    <row r="257" spans="2:13">
      <c r="B257" s="118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</row>
    <row r="258" spans="2:13">
      <c r="B258" s="118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</row>
    <row r="259" spans="2:13">
      <c r="B259" s="118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</row>
    <row r="260" spans="2:13">
      <c r="B260" s="118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</row>
    <row r="261" spans="2:13">
      <c r="B261" s="118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</row>
    <row r="262" spans="2:13">
      <c r="B262" s="118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</row>
    <row r="263" spans="2:13">
      <c r="B263" s="118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</row>
    <row r="264" spans="2:13">
      <c r="B264" s="118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</row>
    <row r="265" spans="2:13">
      <c r="B265" s="118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</row>
    <row r="266" spans="2:13">
      <c r="B266" s="118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</row>
    <row r="267" spans="2:13">
      <c r="B267" s="118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</row>
    <row r="268" spans="2:13">
      <c r="B268" s="118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</row>
    <row r="269" spans="2:13">
      <c r="B269" s="118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</row>
    <row r="270" spans="2:13">
      <c r="B270" s="118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</row>
    <row r="271" spans="2:13">
      <c r="B271" s="118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</row>
    <row r="272" spans="2:13">
      <c r="B272" s="118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</row>
    <row r="273" spans="2:13">
      <c r="B273" s="118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</row>
    <row r="274" spans="2:13">
      <c r="B274" s="118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</row>
    <row r="275" spans="2:13">
      <c r="B275" s="118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</row>
    <row r="276" spans="2:13">
      <c r="B276" s="118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</row>
    <row r="277" spans="2:13">
      <c r="B277" s="118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</row>
    <row r="278" spans="2:13">
      <c r="B278" s="118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</row>
    <row r="279" spans="2:13">
      <c r="B279" s="118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</row>
    <row r="280" spans="2:13">
      <c r="B280" s="118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</row>
    <row r="281" spans="2:13">
      <c r="B281" s="118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</row>
    <row r="282" spans="2:13">
      <c r="B282" s="118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</row>
    <row r="283" spans="2:13">
      <c r="B283" s="118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</row>
    <row r="284" spans="2:13">
      <c r="B284" s="118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</row>
    <row r="285" spans="2:13">
      <c r="B285" s="118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</row>
    <row r="286" spans="2:13">
      <c r="B286" s="118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</row>
    <row r="287" spans="2:13">
      <c r="B287" s="118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</row>
    <row r="288" spans="2:13">
      <c r="B288" s="118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</row>
    <row r="289" spans="2:13">
      <c r="B289" s="118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</row>
    <row r="290" spans="2:13">
      <c r="B290" s="118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</row>
    <row r="291" spans="2:13">
      <c r="B291" s="118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</row>
    <row r="292" spans="2:13">
      <c r="B292" s="118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</row>
    <row r="293" spans="2:13">
      <c r="B293" s="118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</row>
    <row r="294" spans="2:13">
      <c r="B294" s="118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</row>
    <row r="295" spans="2:13">
      <c r="B295" s="118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</row>
    <row r="296" spans="2:13">
      <c r="B296" s="118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</row>
    <row r="297" spans="2:13">
      <c r="B297" s="118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</row>
    <row r="298" spans="2:13">
      <c r="B298" s="118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</row>
    <row r="299" spans="2:13">
      <c r="B299" s="118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</row>
    <row r="300" spans="2:13">
      <c r="B300" s="118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</row>
    <row r="301" spans="2:13">
      <c r="B301" s="118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</row>
    <row r="302" spans="2:13">
      <c r="B302" s="118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sheetProtection sheet="1" objects="1" scenarios="1"/>
  <mergeCells count="2">
    <mergeCell ref="B6:M6"/>
    <mergeCell ref="B7:M7"/>
  </mergeCells>
  <phoneticPr fontId="4" type="noConversion"/>
  <dataValidations count="1">
    <dataValidation allowBlank="1" showInputMessage="1" showErrorMessage="1" sqref="A1:B1048576 C5:C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28"/>
  <sheetViews>
    <sheetView rightToLeft="1" zoomScale="85" zoomScaleNormal="85" workbookViewId="0">
      <selection activeCell="A14" sqref="A14:XFD14"/>
    </sheetView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47.7109375" style="2" customWidth="1"/>
    <col min="4" max="4" width="12.28515625" style="1" bestFit="1" customWidth="1"/>
    <col min="5" max="5" width="11.28515625" style="1" bestFit="1" customWidth="1"/>
    <col min="6" max="6" width="14.28515625" style="1" bestFit="1" customWidth="1"/>
    <col min="7" max="8" width="13.140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1">
      <c r="B1" s="46" t="s">
        <v>143</v>
      </c>
      <c r="C1" s="67" t="s" vm="1">
        <v>229</v>
      </c>
    </row>
    <row r="2" spans="2:11">
      <c r="B2" s="46" t="s">
        <v>142</v>
      </c>
      <c r="C2" s="67" t="s">
        <v>230</v>
      </c>
    </row>
    <row r="3" spans="2:11">
      <c r="B3" s="46" t="s">
        <v>144</v>
      </c>
      <c r="C3" s="67" t="s">
        <v>231</v>
      </c>
    </row>
    <row r="4" spans="2:11">
      <c r="B4" s="46" t="s">
        <v>145</v>
      </c>
      <c r="C4" s="67">
        <v>8801</v>
      </c>
    </row>
    <row r="6" spans="2:11" ht="26.25" customHeight="1">
      <c r="B6" s="154" t="s">
        <v>172</v>
      </c>
      <c r="C6" s="155"/>
      <c r="D6" s="155"/>
      <c r="E6" s="155"/>
      <c r="F6" s="155"/>
      <c r="G6" s="155"/>
      <c r="H6" s="155"/>
      <c r="I6" s="155"/>
      <c r="J6" s="155"/>
      <c r="K6" s="156"/>
    </row>
    <row r="7" spans="2:11" ht="26.25" customHeight="1">
      <c r="B7" s="154" t="s">
        <v>95</v>
      </c>
      <c r="C7" s="155"/>
      <c r="D7" s="155"/>
      <c r="E7" s="155"/>
      <c r="F7" s="155"/>
      <c r="G7" s="155"/>
      <c r="H7" s="155"/>
      <c r="I7" s="155"/>
      <c r="J7" s="155"/>
      <c r="K7" s="156"/>
    </row>
    <row r="8" spans="2:11" s="3" customFormat="1" ht="78.75">
      <c r="B8" s="21" t="s">
        <v>113</v>
      </c>
      <c r="C8" s="29" t="s">
        <v>44</v>
      </c>
      <c r="D8" s="29" t="s">
        <v>100</v>
      </c>
      <c r="E8" s="29" t="s">
        <v>101</v>
      </c>
      <c r="F8" s="29" t="s">
        <v>205</v>
      </c>
      <c r="G8" s="29" t="s">
        <v>204</v>
      </c>
      <c r="H8" s="29" t="s">
        <v>108</v>
      </c>
      <c r="I8" s="29" t="s">
        <v>57</v>
      </c>
      <c r="J8" s="29" t="s">
        <v>146</v>
      </c>
      <c r="K8" s="30" t="s">
        <v>148</v>
      </c>
    </row>
    <row r="9" spans="2:11" s="3" customFormat="1" ht="21" customHeight="1">
      <c r="B9" s="14"/>
      <c r="C9" s="15"/>
      <c r="D9" s="15"/>
      <c r="E9" s="31" t="s">
        <v>21</v>
      </c>
      <c r="F9" s="31" t="s">
        <v>212</v>
      </c>
      <c r="G9" s="31"/>
      <c r="H9" s="31" t="s">
        <v>208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68" t="s">
        <v>2098</v>
      </c>
      <c r="C11" s="69"/>
      <c r="D11" s="69"/>
      <c r="E11" s="69"/>
      <c r="F11" s="77"/>
      <c r="G11" s="79"/>
      <c r="H11" s="77">
        <f>H12+H51</f>
        <v>2152653.3975674585</v>
      </c>
      <c r="I11" s="69"/>
      <c r="J11" s="78">
        <f>IFERROR(H11/$H$11,0)</f>
        <v>1</v>
      </c>
      <c r="K11" s="78">
        <f>H11/'סכום נכסי הקרן'!$C$42</f>
        <v>0.10965168570716977</v>
      </c>
    </row>
    <row r="12" spans="2:11" ht="21" customHeight="1">
      <c r="B12" s="70" t="s">
        <v>2099</v>
      </c>
      <c r="C12" s="71"/>
      <c r="D12" s="71"/>
      <c r="E12" s="71"/>
      <c r="F12" s="80"/>
      <c r="G12" s="82"/>
      <c r="H12" s="80">
        <f>H13+H22+H25+H29</f>
        <v>160428.08374657101</v>
      </c>
      <c r="I12" s="71"/>
      <c r="J12" s="81">
        <f t="shared" ref="J12:J70" si="0">IFERROR(H12/$H$11,0)</f>
        <v>7.452573829482162E-2</v>
      </c>
      <c r="K12" s="81">
        <f>H12/'סכום נכסי הקרן'!$C$42</f>
        <v>8.1718728325985666E-3</v>
      </c>
    </row>
    <row r="13" spans="2:11">
      <c r="B13" s="89" t="s">
        <v>191</v>
      </c>
      <c r="C13" s="71"/>
      <c r="D13" s="71"/>
      <c r="E13" s="71"/>
      <c r="F13" s="80"/>
      <c r="G13" s="82"/>
      <c r="H13" s="80">
        <f>SUM(H14:H20)</f>
        <v>17511.446209354002</v>
      </c>
      <c r="I13" s="71"/>
      <c r="J13" s="81">
        <f t="shared" si="0"/>
        <v>8.1348192092337238E-3</v>
      </c>
      <c r="K13" s="81">
        <f>H13/'סכום נכסי הקרן'!$C$42</f>
        <v>8.919966392155436E-4</v>
      </c>
    </row>
    <row r="14" spans="2:11">
      <c r="B14" s="76" t="s">
        <v>2100</v>
      </c>
      <c r="C14" s="73">
        <v>7034</v>
      </c>
      <c r="D14" s="86" t="s">
        <v>129</v>
      </c>
      <c r="E14" s="94">
        <v>43850</v>
      </c>
      <c r="F14" s="83">
        <v>1764141.63</v>
      </c>
      <c r="G14" s="85">
        <v>69.561099999999996</v>
      </c>
      <c r="H14" s="83">
        <v>4692.6457600000003</v>
      </c>
      <c r="I14" s="84">
        <v>2.3900000000000001E-2</v>
      </c>
      <c r="J14" s="84">
        <f t="shared" si="0"/>
        <v>2.1799355926517406E-3</v>
      </c>
      <c r="K14" s="84">
        <f>H14/'סכום נכסי הקרן'!$C$42</f>
        <v>2.390336124673215E-4</v>
      </c>
    </row>
    <row r="15" spans="2:11" ht="18" customHeight="1">
      <c r="B15" s="76" t="s">
        <v>2101</v>
      </c>
      <c r="C15" s="73">
        <v>83021</v>
      </c>
      <c r="D15" s="86" t="s">
        <v>129</v>
      </c>
      <c r="E15" s="94">
        <v>44255</v>
      </c>
      <c r="F15" s="83">
        <v>537385.245</v>
      </c>
      <c r="G15" s="85">
        <v>100</v>
      </c>
      <c r="H15" s="83">
        <v>2054.9611770000001</v>
      </c>
      <c r="I15" s="84">
        <v>9.8960000000000003E-3</v>
      </c>
      <c r="J15" s="84">
        <f t="shared" si="0"/>
        <v>9.5461776583362075E-4</v>
      </c>
      <c r="K15" s="84">
        <f>H15/'סכום נכסי הקרן'!$C$42</f>
        <v>1.0467544722966877E-4</v>
      </c>
    </row>
    <row r="16" spans="2:11">
      <c r="B16" s="76" t="s">
        <v>2102</v>
      </c>
      <c r="C16" s="73">
        <v>8401</v>
      </c>
      <c r="D16" s="86" t="s">
        <v>129</v>
      </c>
      <c r="E16" s="94">
        <v>44621</v>
      </c>
      <c r="F16" s="83">
        <v>278699.152627</v>
      </c>
      <c r="G16" s="85">
        <v>80.816400000000002</v>
      </c>
      <c r="H16" s="83">
        <v>861.29719297000008</v>
      </c>
      <c r="I16" s="84">
        <v>8.2641799999999994E-3</v>
      </c>
      <c r="J16" s="84">
        <f t="shared" si="0"/>
        <v>4.0010955500002147E-4</v>
      </c>
      <c r="K16" s="84">
        <f>H16/'סכום נכסי הקרן'!$C$42</f>
        <v>4.3872687173297908E-5</v>
      </c>
    </row>
    <row r="17" spans="2:11">
      <c r="B17" s="76" t="s">
        <v>2103</v>
      </c>
      <c r="C17" s="73">
        <v>8507</v>
      </c>
      <c r="D17" s="86" t="s">
        <v>129</v>
      </c>
      <c r="E17" s="94">
        <v>44621</v>
      </c>
      <c r="F17" s="83">
        <v>237823.26381700003</v>
      </c>
      <c r="G17" s="85">
        <v>89.819299999999998</v>
      </c>
      <c r="H17" s="83">
        <v>816.8491907790002</v>
      </c>
      <c r="I17" s="84">
        <v>4.9585100000000002E-3</v>
      </c>
      <c r="J17" s="84">
        <f t="shared" si="0"/>
        <v>3.7946154810712034E-4</v>
      </c>
      <c r="K17" s="84">
        <f>H17/'סכום נכסי הקרן'!$C$42</f>
        <v>4.1608598410998039E-5</v>
      </c>
    </row>
    <row r="18" spans="2:11">
      <c r="B18" s="76" t="s">
        <v>2104</v>
      </c>
      <c r="C18" s="73">
        <v>7992</v>
      </c>
      <c r="D18" s="86" t="s">
        <v>129</v>
      </c>
      <c r="E18" s="94">
        <v>44196</v>
      </c>
      <c r="F18" s="83">
        <v>1841083.2100000002</v>
      </c>
      <c r="G18" s="85">
        <v>109.684</v>
      </c>
      <c r="H18" s="83">
        <v>7722.085070000001</v>
      </c>
      <c r="I18" s="84">
        <v>2.6200000000000001E-2</v>
      </c>
      <c r="J18" s="84">
        <f t="shared" si="0"/>
        <v>3.5872403233730577E-3</v>
      </c>
      <c r="K18" s="84">
        <f>H18/'סכום נכסי הקרן'!$C$42</f>
        <v>3.9334694849458857E-4</v>
      </c>
    </row>
    <row r="19" spans="2:11">
      <c r="B19" s="76" t="s">
        <v>2105</v>
      </c>
      <c r="C19" s="73">
        <v>8402</v>
      </c>
      <c r="D19" s="86" t="s">
        <v>129</v>
      </c>
      <c r="E19" s="94">
        <v>44560</v>
      </c>
      <c r="F19" s="83">
        <v>152264.529304</v>
      </c>
      <c r="G19" s="85">
        <v>102.7159</v>
      </c>
      <c r="H19" s="83">
        <v>598.07314860500014</v>
      </c>
      <c r="I19" s="84">
        <v>4.8930499999999995E-3</v>
      </c>
      <c r="J19" s="84">
        <f t="shared" si="0"/>
        <v>2.7783067598380437E-4</v>
      </c>
      <c r="K19" s="84">
        <f>H19/'סכום נכסי הקרן'!$C$42</f>
        <v>3.0464601962786636E-5</v>
      </c>
    </row>
    <row r="20" spans="2:11">
      <c r="B20" s="76" t="s">
        <v>2106</v>
      </c>
      <c r="C20" s="73">
        <v>8291</v>
      </c>
      <c r="D20" s="86" t="s">
        <v>129</v>
      </c>
      <c r="E20" s="94">
        <v>44279</v>
      </c>
      <c r="F20" s="83">
        <v>197980.87000000002</v>
      </c>
      <c r="G20" s="85">
        <v>101.1169</v>
      </c>
      <c r="H20" s="83">
        <v>765.53467000000012</v>
      </c>
      <c r="I20" s="84">
        <v>2.5099999999999997E-2</v>
      </c>
      <c r="J20" s="84">
        <f t="shared" si="0"/>
        <v>3.5562374828435907E-4</v>
      </c>
      <c r="K20" s="84">
        <f>H20/'סכום נכסי הקרן'!$C$42</f>
        <v>3.8994743476882191E-5</v>
      </c>
    </row>
    <row r="21" spans="2:11">
      <c r="B21" s="72"/>
      <c r="C21" s="73"/>
      <c r="D21" s="73"/>
      <c r="E21" s="73"/>
      <c r="F21" s="83"/>
      <c r="G21" s="85"/>
      <c r="H21" s="73"/>
      <c r="I21" s="73"/>
      <c r="J21" s="84"/>
      <c r="K21" s="73"/>
    </row>
    <row r="22" spans="2:11" ht="16.5" customHeight="1">
      <c r="B22" s="72" t="s">
        <v>193</v>
      </c>
      <c r="C22" s="73"/>
      <c r="D22" s="73"/>
      <c r="E22" s="73"/>
      <c r="F22" s="83"/>
      <c r="G22" s="85"/>
      <c r="H22" s="83">
        <v>3858.0652469190004</v>
      </c>
      <c r="I22" s="73"/>
      <c r="J22" s="84">
        <f t="shared" si="0"/>
        <v>1.7922370834425512E-3</v>
      </c>
      <c r="K22" s="84">
        <f>H22/'סכום נכסי הקרן'!$C$42</f>
        <v>1.9652181738637721E-4</v>
      </c>
    </row>
    <row r="23" spans="2:11" ht="16.5" customHeight="1">
      <c r="B23" s="76" t="s">
        <v>2107</v>
      </c>
      <c r="C23" s="73">
        <v>992880</v>
      </c>
      <c r="D23" s="86" t="s">
        <v>130</v>
      </c>
      <c r="E23" s="139">
        <v>45158</v>
      </c>
      <c r="F23" s="83">
        <v>2154.2901150000002</v>
      </c>
      <c r="G23" s="127">
        <v>179087.5435</v>
      </c>
      <c r="H23" s="83">
        <v>3858.0652469190004</v>
      </c>
      <c r="I23" s="84">
        <v>1.551088882675913E-6</v>
      </c>
      <c r="J23" s="84">
        <f t="shared" si="0"/>
        <v>1.7922370834425512E-3</v>
      </c>
      <c r="K23" s="84">
        <f>H23/'סכום נכסי הקרן'!$C$42</f>
        <v>1.9652181738637721E-4</v>
      </c>
    </row>
    <row r="24" spans="2:11" ht="16.5" customHeight="1">
      <c r="B24" s="72"/>
      <c r="C24" s="73"/>
      <c r="D24" s="73"/>
      <c r="E24" s="73"/>
      <c r="F24" s="83"/>
      <c r="G24" s="85"/>
      <c r="H24" s="73"/>
      <c r="I24" s="73"/>
      <c r="J24" s="84"/>
      <c r="K24" s="73"/>
    </row>
    <row r="25" spans="2:11">
      <c r="B25" s="89" t="s">
        <v>194</v>
      </c>
      <c r="C25" s="73"/>
      <c r="D25" s="73"/>
      <c r="E25" s="73"/>
      <c r="F25" s="83"/>
      <c r="G25" s="85"/>
      <c r="H25" s="83">
        <v>22905.672559999999</v>
      </c>
      <c r="I25" s="73"/>
      <c r="J25" s="84">
        <f t="shared" si="0"/>
        <v>1.0640669132282916E-2</v>
      </c>
      <c r="K25" s="84">
        <f>H25/'סכום נכסי הקרן'!$C$42</f>
        <v>1.1667673074070692E-3</v>
      </c>
    </row>
    <row r="26" spans="2:11">
      <c r="B26" s="76" t="s">
        <v>2108</v>
      </c>
      <c r="C26" s="73">
        <v>8510</v>
      </c>
      <c r="D26" s="86" t="s">
        <v>130</v>
      </c>
      <c r="E26" s="94">
        <v>44655</v>
      </c>
      <c r="F26" s="83">
        <v>8542727.2600000016</v>
      </c>
      <c r="G26" s="85">
        <v>96.624375999999998</v>
      </c>
      <c r="H26" s="83">
        <v>8254.3589600000014</v>
      </c>
      <c r="I26" s="84">
        <v>8.6999999999999994E-3</v>
      </c>
      <c r="J26" s="84">
        <f t="shared" si="0"/>
        <v>3.8345044164228171E-3</v>
      </c>
      <c r="K26" s="84">
        <f>H26/'סכום נכסי הקרן'!$C$42</f>
        <v>4.2045987311234916E-4</v>
      </c>
    </row>
    <row r="27" spans="2:11">
      <c r="B27" s="76" t="s">
        <v>2109</v>
      </c>
      <c r="C27" s="73">
        <v>7004</v>
      </c>
      <c r="D27" s="86" t="s">
        <v>130</v>
      </c>
      <c r="E27" s="94">
        <v>43614</v>
      </c>
      <c r="F27" s="83">
        <v>15357867.660000002</v>
      </c>
      <c r="G27" s="85">
        <v>95.399420000000006</v>
      </c>
      <c r="H27" s="83">
        <v>14651.313600000001</v>
      </c>
      <c r="I27" s="84">
        <v>1.32E-2</v>
      </c>
      <c r="J27" s="84">
        <f t="shared" si="0"/>
        <v>6.8061647158601003E-3</v>
      </c>
      <c r="K27" s="84">
        <f>H27/'סכום נכסי הקרן'!$C$42</f>
        <v>7.4630743429472018E-4</v>
      </c>
    </row>
    <row r="28" spans="2:11">
      <c r="B28" s="72"/>
      <c r="C28" s="73"/>
      <c r="D28" s="73"/>
      <c r="E28" s="73"/>
      <c r="F28" s="83"/>
      <c r="G28" s="85"/>
      <c r="H28" s="73"/>
      <c r="I28" s="73"/>
      <c r="J28" s="84"/>
      <c r="K28" s="73"/>
    </row>
    <row r="29" spans="2:11">
      <c r="B29" s="89" t="s">
        <v>195</v>
      </c>
      <c r="C29" s="71"/>
      <c r="D29" s="71"/>
      <c r="E29" s="71"/>
      <c r="F29" s="80"/>
      <c r="G29" s="82"/>
      <c r="H29" s="80">
        <f>SUM(H30:H49)</f>
        <v>116152.89973029801</v>
      </c>
      <c r="I29" s="71"/>
      <c r="J29" s="81">
        <f t="shared" si="0"/>
        <v>5.3958012869862432E-2</v>
      </c>
      <c r="K29" s="81">
        <f>H29/'סכום נכסי הקרן'!$C$42</f>
        <v>5.9165870685895768E-3</v>
      </c>
    </row>
    <row r="30" spans="2:11" ht="18" customHeight="1">
      <c r="B30" s="76" t="s">
        <v>2110</v>
      </c>
      <c r="C30" s="73">
        <v>91381</v>
      </c>
      <c r="D30" s="86" t="s">
        <v>129</v>
      </c>
      <c r="E30" s="94">
        <v>44742</v>
      </c>
      <c r="F30" s="83">
        <v>479328.53909999999</v>
      </c>
      <c r="G30" s="85">
        <v>100</v>
      </c>
      <c r="H30" s="83">
        <v>1832.9523340000001</v>
      </c>
      <c r="I30" s="84">
        <v>3.0072000000000002E-2</v>
      </c>
      <c r="J30" s="84">
        <f t="shared" si="0"/>
        <v>8.5148511881721087E-4</v>
      </c>
      <c r="K30" s="84">
        <f>H30/'סכום נכסי הקרן'!$C$42</f>
        <v>9.3366778632876911E-5</v>
      </c>
    </row>
    <row r="31" spans="2:11" ht="18" customHeight="1">
      <c r="B31" s="76" t="s">
        <v>2111</v>
      </c>
      <c r="C31" s="73">
        <v>72111</v>
      </c>
      <c r="D31" s="86" t="s">
        <v>129</v>
      </c>
      <c r="E31" s="94">
        <v>43466</v>
      </c>
      <c r="F31" s="83">
        <v>292562.67749999999</v>
      </c>
      <c r="G31" s="85">
        <v>100</v>
      </c>
      <c r="H31" s="83">
        <v>1118.759679</v>
      </c>
      <c r="I31" s="84">
        <v>1.9927999999999998E-2</v>
      </c>
      <c r="J31" s="84">
        <f t="shared" si="0"/>
        <v>5.1971194260266005E-4</v>
      </c>
      <c r="K31" s="84">
        <f>H31/'סכום נכסי הקרן'!$C$42</f>
        <v>5.6987290588529525E-5</v>
      </c>
    </row>
    <row r="32" spans="2:11">
      <c r="B32" s="76" t="s">
        <v>2112</v>
      </c>
      <c r="C32" s="73">
        <v>5272</v>
      </c>
      <c r="D32" s="86" t="s">
        <v>129</v>
      </c>
      <c r="E32" s="94">
        <v>42403</v>
      </c>
      <c r="F32" s="83">
        <v>1877286.1120990003</v>
      </c>
      <c r="G32" s="85">
        <v>121.0806</v>
      </c>
      <c r="H32" s="83">
        <v>8692.0639972930003</v>
      </c>
      <c r="I32" s="84">
        <v>1.91467E-3</v>
      </c>
      <c r="J32" s="84">
        <f t="shared" si="0"/>
        <v>4.0378372138845983E-3</v>
      </c>
      <c r="K32" s="84">
        <f>H32/'סכום נכסי הקרן'!$C$42</f>
        <v>4.4275565711358796E-4</v>
      </c>
    </row>
    <row r="33" spans="2:11">
      <c r="B33" s="76" t="s">
        <v>2113</v>
      </c>
      <c r="C33" s="73">
        <v>8292</v>
      </c>
      <c r="D33" s="86" t="s">
        <v>129</v>
      </c>
      <c r="E33" s="94">
        <v>44317</v>
      </c>
      <c r="F33" s="83">
        <v>954446.9800000001</v>
      </c>
      <c r="G33" s="85">
        <v>124.2444</v>
      </c>
      <c r="H33" s="83">
        <v>4534.6786200000006</v>
      </c>
      <c r="I33" s="84">
        <v>2.5000000000000001E-3</v>
      </c>
      <c r="J33" s="84">
        <f t="shared" si="0"/>
        <v>2.1065530684708828E-3</v>
      </c>
      <c r="K33" s="84">
        <f>H33/'סכום נכסי הקרן'!$C$42</f>
        <v>2.309870949894433E-4</v>
      </c>
    </row>
    <row r="34" spans="2:11">
      <c r="B34" s="76" t="s">
        <v>2114</v>
      </c>
      <c r="C34" s="73">
        <v>7038</v>
      </c>
      <c r="D34" s="86" t="s">
        <v>129</v>
      </c>
      <c r="E34" s="94">
        <v>43556</v>
      </c>
      <c r="F34" s="83">
        <v>3029258.8300000005</v>
      </c>
      <c r="G34" s="85">
        <v>118.49630000000001</v>
      </c>
      <c r="H34" s="83">
        <v>13726.476030000003</v>
      </c>
      <c r="I34" s="84">
        <v>5.3E-3</v>
      </c>
      <c r="J34" s="84">
        <f t="shared" si="0"/>
        <v>6.376537925478945E-3</v>
      </c>
      <c r="K34" s="84">
        <f>H34/'סכום נכסי הקרן'!$C$42</f>
        <v>6.9919813250446557E-4</v>
      </c>
    </row>
    <row r="35" spans="2:11" ht="18" customHeight="1">
      <c r="B35" s="76" t="s">
        <v>2115</v>
      </c>
      <c r="C35" s="73">
        <v>83791</v>
      </c>
      <c r="D35" s="86" t="s">
        <v>130</v>
      </c>
      <c r="E35" s="94">
        <v>44308</v>
      </c>
      <c r="F35" s="83">
        <v>5403660.8289999999</v>
      </c>
      <c r="G35" s="85">
        <v>100</v>
      </c>
      <c r="H35" s="83">
        <v>5403.6608289999995</v>
      </c>
      <c r="I35" s="84">
        <v>2.313E-3</v>
      </c>
      <c r="J35" s="84">
        <f t="shared" si="0"/>
        <v>2.5102326436323864E-3</v>
      </c>
      <c r="K35" s="84">
        <f>H35/'סכום נכסי הקרן'!$C$42</f>
        <v>2.7525124089145632E-4</v>
      </c>
    </row>
    <row r="36" spans="2:11">
      <c r="B36" s="76" t="s">
        <v>2116</v>
      </c>
      <c r="C36" s="73">
        <v>7079</v>
      </c>
      <c r="D36" s="86" t="s">
        <v>130</v>
      </c>
      <c r="E36" s="94">
        <v>44166</v>
      </c>
      <c r="F36" s="83">
        <v>12304349.109999999</v>
      </c>
      <c r="G36" s="85">
        <v>50.583084999999997</v>
      </c>
      <c r="H36" s="83">
        <v>6223.9212100000013</v>
      </c>
      <c r="I36" s="84">
        <v>3.2099999999999997E-2</v>
      </c>
      <c r="J36" s="84">
        <f t="shared" si="0"/>
        <v>2.8912788361717483E-3</v>
      </c>
      <c r="K36" s="84">
        <f>H36/'סכום נכסי הקרן'!$C$42</f>
        <v>3.1703359823569615E-4</v>
      </c>
    </row>
    <row r="37" spans="2:11">
      <c r="B37" s="76" t="s">
        <v>2117</v>
      </c>
      <c r="C37" s="73">
        <v>8279</v>
      </c>
      <c r="D37" s="86" t="s">
        <v>130</v>
      </c>
      <c r="E37" s="94">
        <v>44308</v>
      </c>
      <c r="F37" s="83">
        <v>1203470.0700000003</v>
      </c>
      <c r="G37" s="85">
        <v>100.90159300000001</v>
      </c>
      <c r="H37" s="83">
        <v>1214.3205500000001</v>
      </c>
      <c r="I37" s="84">
        <v>1.8799999999999997E-2</v>
      </c>
      <c r="J37" s="84">
        <f t="shared" si="0"/>
        <v>5.6410407331352404E-4</v>
      </c>
      <c r="K37" s="84">
        <f>H37/'סכום נכסי הקרן'!$C$42</f>
        <v>6.1854962553108787E-5</v>
      </c>
    </row>
    <row r="38" spans="2:11">
      <c r="B38" s="76" t="s">
        <v>2118</v>
      </c>
      <c r="C38" s="73">
        <v>6662</v>
      </c>
      <c r="D38" s="86" t="s">
        <v>129</v>
      </c>
      <c r="E38" s="94">
        <v>43556</v>
      </c>
      <c r="F38" s="83">
        <v>1213175.0100000002</v>
      </c>
      <c r="G38" s="85">
        <v>139.68279999999999</v>
      </c>
      <c r="H38" s="83">
        <v>6480.138280000001</v>
      </c>
      <c r="I38" s="84">
        <v>8.6E-3</v>
      </c>
      <c r="J38" s="84">
        <f t="shared" si="0"/>
        <v>3.0103026745144793E-3</v>
      </c>
      <c r="K38" s="84">
        <f>H38/'סכום נכסי הקרן'!$C$42</f>
        <v>3.3008476274931425E-4</v>
      </c>
    </row>
    <row r="39" spans="2:11">
      <c r="B39" s="76" t="s">
        <v>2119</v>
      </c>
      <c r="C39" s="73">
        <v>8283</v>
      </c>
      <c r="D39" s="86" t="s">
        <v>130</v>
      </c>
      <c r="E39" s="94">
        <v>44317</v>
      </c>
      <c r="F39" s="83">
        <v>7799122.6000000015</v>
      </c>
      <c r="G39" s="85">
        <v>105.353357</v>
      </c>
      <c r="H39" s="83">
        <v>8216.6408300000003</v>
      </c>
      <c r="I39" s="84">
        <v>6.8999999999999999E-3</v>
      </c>
      <c r="J39" s="84">
        <f t="shared" si="0"/>
        <v>3.8169827243368436E-3</v>
      </c>
      <c r="K39" s="84">
        <f>H39/'סכום נכסי הקרן'!$C$42</f>
        <v>4.1853859003868022E-4</v>
      </c>
    </row>
    <row r="40" spans="2:11" ht="18" customHeight="1">
      <c r="B40" s="76" t="s">
        <v>2120</v>
      </c>
      <c r="C40" s="73">
        <v>85741</v>
      </c>
      <c r="D40" s="86" t="s">
        <v>129</v>
      </c>
      <c r="E40" s="94">
        <v>44404</v>
      </c>
      <c r="F40" s="83">
        <v>264330.60800000001</v>
      </c>
      <c r="G40" s="85">
        <v>100</v>
      </c>
      <c r="H40" s="83">
        <v>1010.800245</v>
      </c>
      <c r="I40" s="84">
        <v>1.2248000000000002E-2</v>
      </c>
      <c r="J40" s="84">
        <f t="shared" si="0"/>
        <v>4.6956014662751774E-4</v>
      </c>
      <c r="K40" s="84">
        <f>H40/'סכום נכסי הקרן'!$C$42</f>
        <v>5.1488061618613124E-5</v>
      </c>
    </row>
    <row r="41" spans="2:11" ht="18" customHeight="1">
      <c r="B41" s="76" t="s">
        <v>2121</v>
      </c>
      <c r="C41" s="73">
        <v>72112</v>
      </c>
      <c r="D41" s="86" t="s">
        <v>129</v>
      </c>
      <c r="E41" s="94">
        <v>43466</v>
      </c>
      <c r="F41" s="83">
        <v>120574.9259</v>
      </c>
      <c r="G41" s="85">
        <v>100</v>
      </c>
      <c r="H41" s="83">
        <v>461.07851669999997</v>
      </c>
      <c r="I41" s="84">
        <v>5.1839999999999994E-3</v>
      </c>
      <c r="J41" s="84">
        <f t="shared" si="0"/>
        <v>2.1419078297557235E-4</v>
      </c>
      <c r="K41" s="84">
        <f>H41/'סכום נכסי הקרן'!$C$42</f>
        <v>2.3486380416210067E-5</v>
      </c>
    </row>
    <row r="42" spans="2:11">
      <c r="B42" s="76" t="s">
        <v>2122</v>
      </c>
      <c r="C42" s="73">
        <v>7067</v>
      </c>
      <c r="D42" s="86" t="s">
        <v>130</v>
      </c>
      <c r="E42" s="94">
        <v>44048</v>
      </c>
      <c r="F42" s="83">
        <v>9794207.7700000014</v>
      </c>
      <c r="G42" s="85">
        <v>139.687434</v>
      </c>
      <c r="H42" s="83">
        <v>13681.274190000004</v>
      </c>
      <c r="I42" s="84">
        <v>3.2099999999999997E-2</v>
      </c>
      <c r="J42" s="84">
        <f t="shared" si="0"/>
        <v>6.355539728532293E-3</v>
      </c>
      <c r="K42" s="84">
        <f>H42/'סכום נכסי הקרן'!$C$42</f>
        <v>6.9689564481245408E-4</v>
      </c>
    </row>
    <row r="43" spans="2:11">
      <c r="B43" s="76" t="s">
        <v>2123</v>
      </c>
      <c r="C43" s="73">
        <v>5289</v>
      </c>
      <c r="D43" s="86" t="s">
        <v>129</v>
      </c>
      <c r="E43" s="94">
        <v>42736</v>
      </c>
      <c r="F43" s="83">
        <v>1355071.4971570002</v>
      </c>
      <c r="G43" s="85">
        <v>115.08450000000001</v>
      </c>
      <c r="H43" s="83">
        <v>5963.4410315270006</v>
      </c>
      <c r="I43" s="84">
        <v>8.0023500000000001E-3</v>
      </c>
      <c r="J43" s="84">
        <f t="shared" si="0"/>
        <v>2.770274600762858E-3</v>
      </c>
      <c r="K43" s="84">
        <f>H43/'סכום נכסי הקרן'!$C$42</f>
        <v>3.0376527984540412E-4</v>
      </c>
    </row>
    <row r="44" spans="2:11">
      <c r="B44" s="76" t="s">
        <v>2124</v>
      </c>
      <c r="C44" s="73">
        <v>8405</v>
      </c>
      <c r="D44" s="86" t="s">
        <v>129</v>
      </c>
      <c r="E44" s="94">
        <v>44581</v>
      </c>
      <c r="F44" s="83">
        <v>76888.126393000013</v>
      </c>
      <c r="G44" s="85">
        <v>111.79519999999999</v>
      </c>
      <c r="H44" s="83">
        <v>328.70046105100005</v>
      </c>
      <c r="I44" s="84">
        <v>6.9877300000000002E-3</v>
      </c>
      <c r="J44" s="84">
        <f t="shared" si="0"/>
        <v>1.5269548800677255E-4</v>
      </c>
      <c r="K44" s="84">
        <f>H44/'סכום נכסי הקרן'!$C$42</f>
        <v>1.6743317659821535E-5</v>
      </c>
    </row>
    <row r="45" spans="2:11">
      <c r="B45" s="76" t="s">
        <v>2125</v>
      </c>
      <c r="C45" s="73">
        <v>5230</v>
      </c>
      <c r="D45" s="86" t="s">
        <v>129</v>
      </c>
      <c r="E45" s="94">
        <v>40372</v>
      </c>
      <c r="F45" s="83">
        <v>732610.19379399996</v>
      </c>
      <c r="G45" s="85">
        <v>18.601400000000002</v>
      </c>
      <c r="H45" s="83">
        <v>521.11847672700003</v>
      </c>
      <c r="I45" s="84">
        <v>7.4786799999999997E-3</v>
      </c>
      <c r="J45" s="84">
        <f t="shared" si="0"/>
        <v>2.4208192425026451E-4</v>
      </c>
      <c r="K45" s="84">
        <f>H45/'סכום נכסי הקרן'!$C$42</f>
        <v>2.6544691073276883E-5</v>
      </c>
    </row>
    <row r="46" spans="2:11">
      <c r="B46" s="76" t="s">
        <v>2126</v>
      </c>
      <c r="C46" s="73">
        <v>5310</v>
      </c>
      <c r="D46" s="86" t="s">
        <v>129</v>
      </c>
      <c r="E46" s="94">
        <v>42979</v>
      </c>
      <c r="F46" s="83">
        <v>298996.65000000008</v>
      </c>
      <c r="G46" s="85">
        <v>120.38979999999999</v>
      </c>
      <c r="H46" s="83">
        <v>1376.4926699999999</v>
      </c>
      <c r="I46" s="84">
        <v>8.0000000000000004E-4</v>
      </c>
      <c r="J46" s="84">
        <f t="shared" si="0"/>
        <v>6.3943999138712452E-4</v>
      </c>
      <c r="K46" s="84">
        <f>H46/'סכום נכסי הקרן'!$C$42</f>
        <v>7.0115672964176317E-5</v>
      </c>
    </row>
    <row r="47" spans="2:11">
      <c r="B47" s="76" t="s">
        <v>2127</v>
      </c>
      <c r="C47" s="73">
        <v>6645</v>
      </c>
      <c r="D47" s="86" t="s">
        <v>129</v>
      </c>
      <c r="E47" s="94">
        <v>43466</v>
      </c>
      <c r="F47" s="83">
        <v>967856.7300000001</v>
      </c>
      <c r="G47" s="85">
        <v>159.9</v>
      </c>
      <c r="H47" s="83">
        <v>5918.0335300000015</v>
      </c>
      <c r="I47" s="84">
        <v>1.4999999999999999E-2</v>
      </c>
      <c r="J47" s="84">
        <f t="shared" si="0"/>
        <v>2.749180865199896E-3</v>
      </c>
      <c r="K47" s="84">
        <f>H47/'סכום נכסי הקרן'!$C$42</f>
        <v>3.0145231618306406E-4</v>
      </c>
    </row>
    <row r="48" spans="2:11">
      <c r="B48" s="76" t="s">
        <v>2128</v>
      </c>
      <c r="C48" s="73">
        <v>7029</v>
      </c>
      <c r="D48" s="86" t="s">
        <v>130</v>
      </c>
      <c r="E48" s="94">
        <v>43739</v>
      </c>
      <c r="F48" s="83">
        <v>19119696.150000002</v>
      </c>
      <c r="G48" s="85">
        <v>105.961427</v>
      </c>
      <c r="H48" s="83">
        <v>20259.497720000003</v>
      </c>
      <c r="I48" s="84">
        <v>1.43E-2</v>
      </c>
      <c r="J48" s="84">
        <f t="shared" si="0"/>
        <v>9.4114072162725503E-3</v>
      </c>
      <c r="K48" s="84">
        <f>H48/'סכום נכסי הקרן'!$C$42</f>
        <v>1.0319766661409072E-3</v>
      </c>
    </row>
    <row r="49" spans="2:11">
      <c r="B49" s="76" t="s">
        <v>2129</v>
      </c>
      <c r="C49" s="73">
        <v>7076</v>
      </c>
      <c r="D49" s="86" t="s">
        <v>130</v>
      </c>
      <c r="E49" s="94">
        <v>44104</v>
      </c>
      <c r="F49" s="83">
        <v>13259199.310000002</v>
      </c>
      <c r="G49" s="85">
        <v>69.301680000000005</v>
      </c>
      <c r="H49" s="83">
        <v>9188.8505300000015</v>
      </c>
      <c r="I49" s="84">
        <v>2.6000000000000002E-2</v>
      </c>
      <c r="J49" s="84">
        <f t="shared" si="0"/>
        <v>4.2686159046243059E-3</v>
      </c>
      <c r="K49" s="84">
        <f>H49/'סכום נכסי הקרן'!$C$42</f>
        <v>4.6806092957849053E-4</v>
      </c>
    </row>
    <row r="50" spans="2:11">
      <c r="B50" s="72"/>
      <c r="C50" s="73"/>
      <c r="D50" s="73"/>
      <c r="E50" s="73"/>
      <c r="F50" s="83"/>
      <c r="G50" s="85"/>
      <c r="H50" s="73"/>
      <c r="I50" s="73"/>
      <c r="J50" s="84"/>
      <c r="K50" s="73"/>
    </row>
    <row r="51" spans="2:11">
      <c r="B51" s="70" t="s">
        <v>2130</v>
      </c>
      <c r="C51" s="71"/>
      <c r="D51" s="71"/>
      <c r="E51" s="71"/>
      <c r="F51" s="80"/>
      <c r="G51" s="82"/>
      <c r="H51" s="80">
        <f>H52+H69+H74+H85</f>
        <v>1992225.3138208876</v>
      </c>
      <c r="I51" s="71"/>
      <c r="J51" s="81">
        <f t="shared" si="0"/>
        <v>0.92547426170517844</v>
      </c>
      <c r="K51" s="81">
        <f>H51/'סכום נכסי הקרן'!$C$42</f>
        <v>0.10147981287457121</v>
      </c>
    </row>
    <row r="52" spans="2:11">
      <c r="B52" s="89" t="s">
        <v>191</v>
      </c>
      <c r="C52" s="71"/>
      <c r="D52" s="71"/>
      <c r="E52" s="71"/>
      <c r="F52" s="80"/>
      <c r="G52" s="82"/>
      <c r="H52" s="80">
        <f>SUM(H53:H67)</f>
        <v>89761.449408833025</v>
      </c>
      <c r="I52" s="71"/>
      <c r="J52" s="81">
        <f t="shared" si="0"/>
        <v>4.1698050187858979E-2</v>
      </c>
      <c r="K52" s="81">
        <f>H52/'סכום נכסי הקרן'!$C$42</f>
        <v>4.572261493800904E-3</v>
      </c>
    </row>
    <row r="53" spans="2:11" ht="18" customHeight="1">
      <c r="B53" s="76" t="s">
        <v>2131</v>
      </c>
      <c r="C53" s="73">
        <v>84032</v>
      </c>
      <c r="D53" s="86" t="s">
        <v>129</v>
      </c>
      <c r="E53" s="94">
        <v>44314</v>
      </c>
      <c r="F53" s="83">
        <v>670399.71420000005</v>
      </c>
      <c r="G53" s="85">
        <v>100</v>
      </c>
      <c r="H53" s="83">
        <v>2563.6085070000004</v>
      </c>
      <c r="I53" s="84">
        <v>3.8159999999999999E-3</v>
      </c>
      <c r="J53" s="84">
        <f t="shared" si="0"/>
        <v>1.1909063065595833E-3</v>
      </c>
      <c r="K53" s="84">
        <f>H53/'סכום נכסי הקרן'!$C$42</f>
        <v>1.3058488403355781E-4</v>
      </c>
    </row>
    <row r="54" spans="2:11" ht="18" customHeight="1">
      <c r="B54" s="76" t="s">
        <v>2132</v>
      </c>
      <c r="C54" s="73">
        <v>84034</v>
      </c>
      <c r="D54" s="86" t="s">
        <v>129</v>
      </c>
      <c r="E54" s="94">
        <v>44314</v>
      </c>
      <c r="F54" s="83">
        <v>385767.65590000001</v>
      </c>
      <c r="G54" s="85">
        <v>100</v>
      </c>
      <c r="H54" s="83">
        <v>1475.175516</v>
      </c>
      <c r="I54" s="84">
        <v>2.7520000000000001E-3</v>
      </c>
      <c r="J54" s="84">
        <f t="shared" si="0"/>
        <v>6.8528241363285795E-4</v>
      </c>
      <c r="K54" s="84">
        <f>H54/'סכום נכסי הקרן'!$C$42</f>
        <v>7.5142371840320843E-5</v>
      </c>
    </row>
    <row r="55" spans="2:11">
      <c r="B55" s="76" t="s">
        <v>2133</v>
      </c>
      <c r="C55" s="73">
        <v>9239</v>
      </c>
      <c r="D55" s="86" t="s">
        <v>129</v>
      </c>
      <c r="E55" s="94">
        <v>44742</v>
      </c>
      <c r="F55" s="83">
        <v>354976.11083600007</v>
      </c>
      <c r="G55" s="85">
        <v>108.958</v>
      </c>
      <c r="H55" s="83">
        <v>1479.0271047500003</v>
      </c>
      <c r="I55" s="84">
        <v>1.52192E-3</v>
      </c>
      <c r="J55" s="84">
        <f t="shared" si="0"/>
        <v>6.8707164210519468E-4</v>
      </c>
      <c r="K55" s="84">
        <f>H55/'סכום נכסי הקרן'!$C$42</f>
        <v>7.5338563758427842E-5</v>
      </c>
    </row>
    <row r="56" spans="2:11" ht="18" customHeight="1">
      <c r="B56" s="76" t="s">
        <v>2134</v>
      </c>
      <c r="C56" s="73">
        <v>97211</v>
      </c>
      <c r="D56" s="86" t="s">
        <v>129</v>
      </c>
      <c r="E56" s="94">
        <v>45166</v>
      </c>
      <c r="F56" s="83">
        <v>246247.34229999999</v>
      </c>
      <c r="G56" s="85">
        <v>100</v>
      </c>
      <c r="H56" s="83">
        <v>941.6498368</v>
      </c>
      <c r="I56" s="84">
        <v>2.1940000000000002E-3</v>
      </c>
      <c r="J56" s="84">
        <f t="shared" si="0"/>
        <v>4.3743681071187922E-4</v>
      </c>
      <c r="K56" s="84">
        <f>H56/'סכום נכסי הקרן'!$C$42</f>
        <v>4.7965683684925695E-5</v>
      </c>
    </row>
    <row r="57" spans="2:11">
      <c r="B57" s="76" t="s">
        <v>2135</v>
      </c>
      <c r="C57" s="73">
        <v>9616</v>
      </c>
      <c r="D57" s="86" t="s">
        <v>129</v>
      </c>
      <c r="E57" s="94">
        <v>45093</v>
      </c>
      <c r="F57" s="83">
        <v>77797.04733300001</v>
      </c>
      <c r="G57" s="85">
        <v>125.0609</v>
      </c>
      <c r="H57" s="83">
        <v>372.05106330900003</v>
      </c>
      <c r="I57" s="84">
        <v>1.556285E-2</v>
      </c>
      <c r="J57" s="84">
        <f t="shared" si="0"/>
        <v>1.7283370547688969E-4</v>
      </c>
      <c r="K57" s="84">
        <f>H57/'סכום נכסי הקרן'!$C$42</f>
        <v>1.8951507152557453E-5</v>
      </c>
    </row>
    <row r="58" spans="2:11">
      <c r="B58" s="76" t="s">
        <v>2136</v>
      </c>
      <c r="C58" s="73">
        <v>8287</v>
      </c>
      <c r="D58" s="86" t="s">
        <v>129</v>
      </c>
      <c r="E58" s="94">
        <v>43800</v>
      </c>
      <c r="F58" s="83">
        <v>1195888.5600000003</v>
      </c>
      <c r="G58" s="85">
        <v>210.83539999999999</v>
      </c>
      <c r="H58" s="83">
        <v>9641.6669900000015</v>
      </c>
      <c r="I58" s="84">
        <v>9.1000000000000004E-3</v>
      </c>
      <c r="J58" s="84">
        <f t="shared" si="0"/>
        <v>4.4789686072524626E-3</v>
      </c>
      <c r="K58" s="84">
        <f>H58/'סכום נכסי הקרן'!$C$42</f>
        <v>4.9112645801472699E-4</v>
      </c>
    </row>
    <row r="59" spans="2:11">
      <c r="B59" s="76" t="s">
        <v>2137</v>
      </c>
      <c r="C59" s="73">
        <v>1181106</v>
      </c>
      <c r="D59" s="86" t="s">
        <v>129</v>
      </c>
      <c r="E59" s="94">
        <v>44287</v>
      </c>
      <c r="F59" s="83">
        <v>1700018.2800000003</v>
      </c>
      <c r="G59" s="85">
        <v>121.6288</v>
      </c>
      <c r="H59" s="83">
        <v>7906.9300400000011</v>
      </c>
      <c r="I59" s="84">
        <v>1.18E-2</v>
      </c>
      <c r="J59" s="84">
        <f t="shared" si="0"/>
        <v>3.6731087544957263E-3</v>
      </c>
      <c r="K59" s="84">
        <f>H59/'סכום נכסי הקרן'!$C$42</f>
        <v>4.0276256671621918E-4</v>
      </c>
    </row>
    <row r="60" spans="2:11">
      <c r="B60" s="76" t="s">
        <v>2138</v>
      </c>
      <c r="C60" s="73">
        <v>7046</v>
      </c>
      <c r="D60" s="86" t="s">
        <v>129</v>
      </c>
      <c r="E60" s="94">
        <v>43795</v>
      </c>
      <c r="F60" s="83">
        <v>4798864.4800000014</v>
      </c>
      <c r="G60" s="85">
        <v>147.65119999999999</v>
      </c>
      <c r="H60" s="83">
        <v>27095.261710000006</v>
      </c>
      <c r="I60" s="84">
        <v>5.9999999999999995E-4</v>
      </c>
      <c r="J60" s="84">
        <f t="shared" si="0"/>
        <v>1.2586913313874959E-2</v>
      </c>
      <c r="K60" s="84">
        <f>H60/'סכום נכסי הקרן'!$C$42</f>
        <v>1.3801762627164075E-3</v>
      </c>
    </row>
    <row r="61" spans="2:11">
      <c r="B61" s="76" t="s">
        <v>2139</v>
      </c>
      <c r="C61" s="73">
        <v>8315</v>
      </c>
      <c r="D61" s="86" t="s">
        <v>129</v>
      </c>
      <c r="E61" s="94">
        <v>44337</v>
      </c>
      <c r="F61" s="83">
        <v>5950282.2300000014</v>
      </c>
      <c r="G61" s="85">
        <v>91.851900000000001</v>
      </c>
      <c r="H61" s="83">
        <v>20899.870400000003</v>
      </c>
      <c r="I61" s="84">
        <v>1.1000000000000001E-3</v>
      </c>
      <c r="J61" s="84">
        <f t="shared" si="0"/>
        <v>9.708887842147405E-3</v>
      </c>
      <c r="K61" s="84">
        <f>H61/'סכום נכסי הקרן'!$C$42</f>
        <v>1.064595918233309E-3</v>
      </c>
    </row>
    <row r="62" spans="2:11">
      <c r="B62" s="76" t="s">
        <v>2140</v>
      </c>
      <c r="C62" s="73">
        <v>8338</v>
      </c>
      <c r="D62" s="86" t="s">
        <v>129</v>
      </c>
      <c r="E62" s="94">
        <v>44561</v>
      </c>
      <c r="F62" s="83">
        <v>246295.53974700003</v>
      </c>
      <c r="G62" s="85">
        <v>67.068899999999999</v>
      </c>
      <c r="H62" s="83">
        <v>631.67779917400003</v>
      </c>
      <c r="I62" s="84">
        <v>8.2150900000000013E-3</v>
      </c>
      <c r="J62" s="84">
        <f t="shared" si="0"/>
        <v>2.9344148012300014E-4</v>
      </c>
      <c r="K62" s="84">
        <f>H62/'סכום נכסי הקרן'!$C$42</f>
        <v>3.2176352951893913E-5</v>
      </c>
    </row>
    <row r="63" spans="2:11" ht="18" customHeight="1">
      <c r="B63" s="76" t="s">
        <v>2141</v>
      </c>
      <c r="C63" s="73">
        <v>84031</v>
      </c>
      <c r="D63" s="86" t="s">
        <v>129</v>
      </c>
      <c r="E63" s="94">
        <v>44314</v>
      </c>
      <c r="F63" s="83">
        <v>403479.66950000002</v>
      </c>
      <c r="G63" s="85">
        <v>100</v>
      </c>
      <c r="H63" s="83">
        <v>1542.906256</v>
      </c>
      <c r="I63" s="84">
        <v>3.176E-3</v>
      </c>
      <c r="J63" s="84">
        <f t="shared" si="0"/>
        <v>7.1674625266822563E-4</v>
      </c>
      <c r="K63" s="84">
        <f>H63/'סכום נכסי הקרן'!$C$42</f>
        <v>7.859243482936797E-5</v>
      </c>
    </row>
    <row r="64" spans="2:11" ht="18" customHeight="1">
      <c r="B64" s="76" t="s">
        <v>2142</v>
      </c>
      <c r="C64" s="73">
        <v>84033</v>
      </c>
      <c r="D64" s="86" t="s">
        <v>129</v>
      </c>
      <c r="E64" s="94">
        <v>44314</v>
      </c>
      <c r="F64" s="83">
        <v>395287.86320000002</v>
      </c>
      <c r="G64" s="85">
        <v>100</v>
      </c>
      <c r="H64" s="83">
        <v>1511.5807890000001</v>
      </c>
      <c r="I64" s="84">
        <v>1.7280000000000002E-3</v>
      </c>
      <c r="J64" s="84">
        <f t="shared" si="0"/>
        <v>7.021942272305039E-4</v>
      </c>
      <c r="K64" s="84">
        <f>H64/'סכום נכסי הקרן'!$C$42</f>
        <v>7.6996780709668157E-5</v>
      </c>
    </row>
    <row r="65" spans="2:11" ht="18" customHeight="1">
      <c r="B65" s="76" t="s">
        <v>2143</v>
      </c>
      <c r="C65" s="73">
        <v>84036</v>
      </c>
      <c r="D65" s="86" t="s">
        <v>129</v>
      </c>
      <c r="E65" s="94">
        <v>44314</v>
      </c>
      <c r="F65" s="83">
        <v>603315.46279999998</v>
      </c>
      <c r="G65" s="85">
        <v>100</v>
      </c>
      <c r="H65" s="83">
        <v>2307.0783300000003</v>
      </c>
      <c r="I65" s="84">
        <v>4.3439999999999998E-3</v>
      </c>
      <c r="J65" s="84">
        <f t="shared" si="0"/>
        <v>1.0717370165615353E-3</v>
      </c>
      <c r="K65" s="84">
        <f>H65/'סכום נכסי הקרן'!$C$42</f>
        <v>1.1751777050074526E-4</v>
      </c>
    </row>
    <row r="66" spans="2:11" ht="18" customHeight="1">
      <c r="B66" s="76" t="s">
        <v>2144</v>
      </c>
      <c r="C66" s="73">
        <v>84035</v>
      </c>
      <c r="D66" s="86" t="s">
        <v>129</v>
      </c>
      <c r="E66" s="94">
        <v>44314</v>
      </c>
      <c r="F66" s="83">
        <v>167599.92860000001</v>
      </c>
      <c r="G66" s="85">
        <v>100</v>
      </c>
      <c r="H66" s="83">
        <v>640.90212680000002</v>
      </c>
      <c r="I66" s="84">
        <v>2.6879999999999999E-3</v>
      </c>
      <c r="J66" s="84">
        <f t="shared" si="0"/>
        <v>2.9772657666312296E-4</v>
      </c>
      <c r="K66" s="84">
        <f>H66/'סכום נכסי הקרן'!$C$42</f>
        <v>3.2646221010936344E-5</v>
      </c>
    </row>
    <row r="67" spans="2:11">
      <c r="B67" s="76" t="s">
        <v>2145</v>
      </c>
      <c r="C67" s="73">
        <v>8316</v>
      </c>
      <c r="D67" s="86" t="s">
        <v>129</v>
      </c>
      <c r="E67" s="94">
        <v>44378</v>
      </c>
      <c r="F67" s="83">
        <v>2994625.7100000004</v>
      </c>
      <c r="G67" s="85">
        <v>93.892600000000002</v>
      </c>
      <c r="H67" s="83">
        <v>10752.06294</v>
      </c>
      <c r="I67" s="84">
        <v>1.9400000000000001E-2</v>
      </c>
      <c r="J67" s="84">
        <f t="shared" si="0"/>
        <v>4.994795238355625E-3</v>
      </c>
      <c r="K67" s="84">
        <f>H67/'סכום נכסי הקרן'!$C$42</f>
        <v>5.4768771764783909E-4</v>
      </c>
    </row>
    <row r="68" spans="2:11">
      <c r="B68" s="72"/>
      <c r="C68" s="73"/>
      <c r="D68" s="73"/>
      <c r="E68" s="73"/>
      <c r="F68" s="83"/>
      <c r="G68" s="85"/>
      <c r="H68" s="73"/>
      <c r="I68" s="73"/>
      <c r="J68" s="84"/>
      <c r="K68" s="73"/>
    </row>
    <row r="69" spans="2:11">
      <c r="B69" s="89" t="s">
        <v>2146</v>
      </c>
      <c r="C69" s="73"/>
      <c r="D69" s="73"/>
      <c r="E69" s="73"/>
      <c r="F69" s="83"/>
      <c r="G69" s="85"/>
      <c r="H69" s="83">
        <v>6234.655520497</v>
      </c>
      <c r="I69" s="73"/>
      <c r="J69" s="84">
        <f t="shared" si="0"/>
        <v>2.8962653846375296E-3</v>
      </c>
      <c r="K69" s="84">
        <f>H69/'סכום נכסי הקרן'!$C$42</f>
        <v>3.1758038168082955E-4</v>
      </c>
    </row>
    <row r="70" spans="2:11">
      <c r="B70" s="76" t="s">
        <v>2147</v>
      </c>
      <c r="C70" s="73" t="s">
        <v>2148</v>
      </c>
      <c r="D70" s="86" t="s">
        <v>129</v>
      </c>
      <c r="E70" s="94">
        <v>44616</v>
      </c>
      <c r="F70" s="83">
        <v>925.93554000000006</v>
      </c>
      <c r="G70" s="85">
        <v>98026.36</v>
      </c>
      <c r="H70" s="83">
        <v>3470.8953040580004</v>
      </c>
      <c r="I70" s="84">
        <v>1.23081393760922E-3</v>
      </c>
      <c r="J70" s="84">
        <f t="shared" si="0"/>
        <v>1.6123800087743721E-3</v>
      </c>
      <c r="K70" s="84">
        <f>H70/'סכום נכסי הקרן'!$C$42</f>
        <v>1.7680018596265108E-4</v>
      </c>
    </row>
    <row r="71" spans="2:11">
      <c r="B71" s="76" t="s">
        <v>2149</v>
      </c>
      <c r="C71" s="73">
        <v>9628</v>
      </c>
      <c r="D71" s="86" t="s">
        <v>129</v>
      </c>
      <c r="E71" s="94">
        <v>45103</v>
      </c>
      <c r="F71" s="83">
        <v>312.57114700000005</v>
      </c>
      <c r="G71" s="85">
        <v>126473.8</v>
      </c>
      <c r="H71" s="83">
        <v>1511.7051807420003</v>
      </c>
      <c r="I71" s="84">
        <v>1.0268002789433968E-2</v>
      </c>
      <c r="J71" s="84">
        <f t="shared" ref="J71:J132" si="1">IFERROR(H71/$H$11,0)</f>
        <v>7.0225201253962082E-4</v>
      </c>
      <c r="K71" s="84">
        <f>H71/'סכום נכסי הקרן'!$C$42</f>
        <v>7.7003116966221954E-5</v>
      </c>
    </row>
    <row r="72" spans="2:11">
      <c r="B72" s="76" t="s">
        <v>2150</v>
      </c>
      <c r="C72" s="73">
        <v>9768</v>
      </c>
      <c r="D72" s="86" t="s">
        <v>129</v>
      </c>
      <c r="E72" s="94">
        <v>45103</v>
      </c>
      <c r="F72" s="83">
        <v>259.12306100000006</v>
      </c>
      <c r="G72" s="85">
        <v>126356.95</v>
      </c>
      <c r="H72" s="83">
        <v>1252.0550356970002</v>
      </c>
      <c r="I72" s="84">
        <v>8.5043729179729334E-3</v>
      </c>
      <c r="J72" s="84">
        <f t="shared" si="1"/>
        <v>5.8163336332353718E-4</v>
      </c>
      <c r="K72" s="84">
        <f>H72/'סכום נכסי הקרן'!$C$42</f>
        <v>6.3777078751956585E-5</v>
      </c>
    </row>
    <row r="73" spans="2:11">
      <c r="B73" s="72"/>
      <c r="C73" s="73"/>
      <c r="D73" s="73"/>
      <c r="E73" s="73"/>
      <c r="F73" s="83"/>
      <c r="G73" s="85"/>
      <c r="H73" s="73"/>
      <c r="I73" s="73"/>
      <c r="J73" s="84"/>
      <c r="K73" s="73"/>
    </row>
    <row r="74" spans="2:11">
      <c r="B74" s="89" t="s">
        <v>194</v>
      </c>
      <c r="C74" s="71"/>
      <c r="D74" s="71"/>
      <c r="E74" s="71"/>
      <c r="F74" s="80"/>
      <c r="G74" s="82"/>
      <c r="H74" s="80">
        <v>82651.559840000016</v>
      </c>
      <c r="I74" s="71"/>
      <c r="J74" s="81">
        <f t="shared" si="1"/>
        <v>3.8395200980054632E-2</v>
      </c>
      <c r="K74" s="81">
        <f>H74/'סכום נכסי הקרן'!$C$42</f>
        <v>4.2100985105285671E-3</v>
      </c>
    </row>
    <row r="75" spans="2:11">
      <c r="B75" s="76" t="s">
        <v>2151</v>
      </c>
      <c r="C75" s="73">
        <v>7064</v>
      </c>
      <c r="D75" s="86" t="s">
        <v>129</v>
      </c>
      <c r="E75" s="94">
        <v>43466</v>
      </c>
      <c r="F75" s="83">
        <v>3094214.9000000004</v>
      </c>
      <c r="G75" s="85">
        <v>116.00320000000001</v>
      </c>
      <c r="H75" s="83">
        <v>13725.820860000003</v>
      </c>
      <c r="I75" s="84">
        <v>2.0000000000000001E-4</v>
      </c>
      <c r="J75" s="84">
        <f t="shared" si="1"/>
        <v>6.3762335708621078E-3</v>
      </c>
      <c r="K75" s="84">
        <f>H75/'סכום נכסי הקרן'!$C$42</f>
        <v>6.9916475950767664E-4</v>
      </c>
    </row>
    <row r="76" spans="2:11">
      <c r="B76" s="76" t="s">
        <v>2152</v>
      </c>
      <c r="C76" s="73">
        <v>7031</v>
      </c>
      <c r="D76" s="86" t="s">
        <v>129</v>
      </c>
      <c r="E76" s="94">
        <v>43090</v>
      </c>
      <c r="F76" s="83">
        <v>2916483.1400000006</v>
      </c>
      <c r="G76" s="85">
        <v>114.60169999999999</v>
      </c>
      <c r="H76" s="83">
        <v>12781.105330000002</v>
      </c>
      <c r="I76" s="84">
        <v>2.0000000000000001E-4</v>
      </c>
      <c r="J76" s="84">
        <f t="shared" si="1"/>
        <v>5.9373726139298165E-3</v>
      </c>
      <c r="K76" s="84">
        <f>H76/'סכום נכסי הקרן'!$C$42</f>
        <v>6.5104291578898935E-4</v>
      </c>
    </row>
    <row r="77" spans="2:11">
      <c r="B77" s="76" t="s">
        <v>2153</v>
      </c>
      <c r="C77" s="73">
        <v>5344</v>
      </c>
      <c r="D77" s="86" t="s">
        <v>129</v>
      </c>
      <c r="E77" s="94">
        <v>43431</v>
      </c>
      <c r="F77" s="83">
        <v>2342993.5700000003</v>
      </c>
      <c r="G77" s="85">
        <v>84.913899999999998</v>
      </c>
      <c r="H77" s="83">
        <v>7607.9520900000007</v>
      </c>
      <c r="I77" s="84">
        <v>4.0000000000000002E-4</v>
      </c>
      <c r="J77" s="84">
        <f t="shared" si="1"/>
        <v>3.5342206500113484E-3</v>
      </c>
      <c r="K77" s="84">
        <f>H77/'סכום נכסי הקרן'!$C$42</f>
        <v>3.8753325193483364E-4</v>
      </c>
    </row>
    <row r="78" spans="2:11">
      <c r="B78" s="76" t="s">
        <v>2154</v>
      </c>
      <c r="C78" s="73">
        <v>7989</v>
      </c>
      <c r="D78" s="86" t="s">
        <v>129</v>
      </c>
      <c r="E78" s="94">
        <v>43830</v>
      </c>
      <c r="F78" s="83">
        <v>3445828.2300000004</v>
      </c>
      <c r="G78" s="85">
        <v>131.00360000000001</v>
      </c>
      <c r="H78" s="83">
        <v>17262.144130000004</v>
      </c>
      <c r="I78" s="84">
        <v>4.3E-3</v>
      </c>
      <c r="J78" s="84">
        <f t="shared" si="1"/>
        <v>8.0190076811745784E-3</v>
      </c>
      <c r="K78" s="84">
        <f>H78/'סכום נכסי הקרן'!$C$42</f>
        <v>8.7929770993953513E-4</v>
      </c>
    </row>
    <row r="79" spans="2:11">
      <c r="B79" s="76" t="s">
        <v>2155</v>
      </c>
      <c r="C79" s="73">
        <v>8404</v>
      </c>
      <c r="D79" s="86" t="s">
        <v>129</v>
      </c>
      <c r="E79" s="94">
        <v>44469</v>
      </c>
      <c r="F79" s="83">
        <v>4479948.790000001</v>
      </c>
      <c r="G79" s="85">
        <v>107.7688</v>
      </c>
      <c r="H79" s="83">
        <v>18462.222480000004</v>
      </c>
      <c r="I79" s="84">
        <v>1.3300000000000001E-2</v>
      </c>
      <c r="J79" s="84">
        <f t="shared" si="1"/>
        <v>8.5764956406185443E-3</v>
      </c>
      <c r="K79" s="84">
        <f>H79/'סכום נכסי הקרן'!$C$42</f>
        <v>9.4042720445401619E-4</v>
      </c>
    </row>
    <row r="80" spans="2:11">
      <c r="B80" s="76" t="s">
        <v>2156</v>
      </c>
      <c r="C80" s="73">
        <v>9489</v>
      </c>
      <c r="D80" s="86" t="s">
        <v>129</v>
      </c>
      <c r="E80" s="94">
        <v>44665</v>
      </c>
      <c r="F80" s="83">
        <v>2657965.1500000004</v>
      </c>
      <c r="G80" s="85">
        <v>102.0502</v>
      </c>
      <c r="H80" s="83">
        <v>10372.442260000002</v>
      </c>
      <c r="I80" s="84">
        <v>4.6999999999999993E-3</v>
      </c>
      <c r="J80" s="84">
        <f t="shared" si="1"/>
        <v>4.8184451206687851E-3</v>
      </c>
      <c r="K80" s="84">
        <f>H80/'סכום נכסי הקרן'!$C$42</f>
        <v>5.2835062996881932E-4</v>
      </c>
    </row>
    <row r="81" spans="2:11">
      <c r="B81" s="76" t="s">
        <v>2157</v>
      </c>
      <c r="C81" s="73">
        <v>5343</v>
      </c>
      <c r="D81" s="86" t="s">
        <v>129</v>
      </c>
      <c r="E81" s="94">
        <v>43382</v>
      </c>
      <c r="F81" s="83">
        <v>118730.75000000001</v>
      </c>
      <c r="G81" s="85">
        <v>177.60820000000001</v>
      </c>
      <c r="H81" s="83">
        <v>806.38806000000022</v>
      </c>
      <c r="I81" s="84">
        <v>8.9999999999999998E-4</v>
      </c>
      <c r="J81" s="84">
        <f t="shared" si="1"/>
        <v>3.7460190335854109E-4</v>
      </c>
      <c r="K81" s="84">
        <f>H81/'סכום נכסי הקרן'!$C$42</f>
        <v>4.1075730172378333E-5</v>
      </c>
    </row>
    <row r="82" spans="2:11">
      <c r="B82" s="76" t="s">
        <v>2158</v>
      </c>
      <c r="C82" s="73">
        <v>5299</v>
      </c>
      <c r="D82" s="86" t="s">
        <v>129</v>
      </c>
      <c r="E82" s="94">
        <v>42831</v>
      </c>
      <c r="F82" s="83">
        <v>299003.36000000004</v>
      </c>
      <c r="G82" s="85">
        <v>142.0685</v>
      </c>
      <c r="H82" s="83">
        <v>1624.3953899999999</v>
      </c>
      <c r="I82" s="84">
        <v>4.0000000000000002E-4</v>
      </c>
      <c r="J82" s="84">
        <f t="shared" si="1"/>
        <v>7.5460145689761266E-4</v>
      </c>
      <c r="K82" s="84">
        <f>H82/'סכום נכסי הקרן'!$C$42</f>
        <v>8.2743321785909432E-5</v>
      </c>
    </row>
    <row r="83" spans="2:11">
      <c r="B83" s="76" t="s">
        <v>2159</v>
      </c>
      <c r="C83" s="73">
        <v>53431</v>
      </c>
      <c r="D83" s="86" t="s">
        <v>129</v>
      </c>
      <c r="E83" s="94">
        <v>43382</v>
      </c>
      <c r="F83" s="83">
        <v>903.73000000000013</v>
      </c>
      <c r="G83" s="85">
        <v>263.0086</v>
      </c>
      <c r="H83" s="83">
        <v>9.089240000000002</v>
      </c>
      <c r="I83" s="84">
        <v>8.9999999999999998E-4</v>
      </c>
      <c r="J83" s="84">
        <f t="shared" si="1"/>
        <v>4.2223425332991486E-6</v>
      </c>
      <c r="K83" s="84">
        <f>H83/'סכום נכסי הקרן'!$C$42</f>
        <v>4.6298697640933326E-7</v>
      </c>
    </row>
    <row r="84" spans="2:11">
      <c r="B84" s="72"/>
      <c r="C84" s="73"/>
      <c r="D84" s="73"/>
      <c r="E84" s="73"/>
      <c r="F84" s="83"/>
      <c r="G84" s="85"/>
      <c r="H84" s="73"/>
      <c r="I84" s="73"/>
      <c r="J84" s="84"/>
      <c r="K84" s="73"/>
    </row>
    <row r="85" spans="2:11">
      <c r="B85" s="89" t="s">
        <v>195</v>
      </c>
      <c r="C85" s="71"/>
      <c r="D85" s="71"/>
      <c r="E85" s="71"/>
      <c r="F85" s="80"/>
      <c r="G85" s="82"/>
      <c r="H85" s="80">
        <f>SUM(H86:H267)</f>
        <v>1813577.6490515575</v>
      </c>
      <c r="I85" s="71"/>
      <c r="J85" s="81">
        <f t="shared" si="1"/>
        <v>0.84248474515262728</v>
      </c>
      <c r="K85" s="81">
        <f>H85/'סכום נכסי הקרן'!$C$42</f>
        <v>9.2379872488560902E-2</v>
      </c>
    </row>
    <row r="86" spans="2:11" ht="18" customHeight="1">
      <c r="B86" s="76" t="s">
        <v>2160</v>
      </c>
      <c r="C86" s="73">
        <v>76203</v>
      </c>
      <c r="D86" s="86" t="s">
        <v>129</v>
      </c>
      <c r="E86" s="94">
        <v>43466</v>
      </c>
      <c r="F86" s="83">
        <v>292909.1593</v>
      </c>
      <c r="G86" s="85">
        <v>100</v>
      </c>
      <c r="H86" s="83">
        <v>1120.084625</v>
      </c>
      <c r="I86" s="84">
        <v>2.2216E-2</v>
      </c>
      <c r="J86" s="84">
        <f t="shared" si="1"/>
        <v>5.2032743695093605E-4</v>
      </c>
      <c r="K86" s="84">
        <f>H86/'סכום נכסי הקרן'!$C$42</f>
        <v>5.7054780581361233E-5</v>
      </c>
    </row>
    <row r="87" spans="2:11">
      <c r="B87" s="76" t="s">
        <v>2161</v>
      </c>
      <c r="C87" s="73">
        <v>7055</v>
      </c>
      <c r="D87" s="86" t="s">
        <v>129</v>
      </c>
      <c r="E87" s="94">
        <v>43914</v>
      </c>
      <c r="F87" s="83">
        <v>3205894.3</v>
      </c>
      <c r="G87" s="85">
        <v>108.56829999999999</v>
      </c>
      <c r="H87" s="83">
        <v>13309.756810000003</v>
      </c>
      <c r="I87" s="84">
        <v>1.5800000000000002E-2</v>
      </c>
      <c r="J87" s="84">
        <f t="shared" si="1"/>
        <v>6.182953941884139E-3</v>
      </c>
      <c r="K87" s="84">
        <f>H87/'סכום נכסי הקרן'!$C$42</f>
        <v>6.7797132237738605E-4</v>
      </c>
    </row>
    <row r="88" spans="2:11">
      <c r="B88" s="76" t="s">
        <v>2162</v>
      </c>
      <c r="C88" s="73">
        <v>5238</v>
      </c>
      <c r="D88" s="86" t="s">
        <v>131</v>
      </c>
      <c r="E88" s="94">
        <v>43221</v>
      </c>
      <c r="F88" s="83">
        <v>5282941.6136100013</v>
      </c>
      <c r="G88" s="85">
        <v>92.749899999999997</v>
      </c>
      <c r="H88" s="83">
        <v>19859.878165698003</v>
      </c>
      <c r="I88" s="84">
        <v>1.1038599999999999E-3</v>
      </c>
      <c r="J88" s="84">
        <f t="shared" si="1"/>
        <v>9.2257667621457613E-3</v>
      </c>
      <c r="K88" s="84">
        <f>H88/'סכום נכסי הקרן'!$C$42</f>
        <v>1.0116208774104602E-3</v>
      </c>
    </row>
    <row r="89" spans="2:11">
      <c r="B89" s="76" t="s">
        <v>2163</v>
      </c>
      <c r="C89" s="73">
        <v>7070</v>
      </c>
      <c r="D89" s="86" t="s">
        <v>131</v>
      </c>
      <c r="E89" s="94">
        <v>44075</v>
      </c>
      <c r="F89" s="83">
        <v>12809507.289144002</v>
      </c>
      <c r="G89" s="85">
        <v>101.9179</v>
      </c>
      <c r="H89" s="83">
        <v>52913.953422882005</v>
      </c>
      <c r="I89" s="84">
        <v>1.75095E-3</v>
      </c>
      <c r="J89" s="84">
        <f t="shared" si="1"/>
        <v>2.4580805011469024E-2</v>
      </c>
      <c r="K89" s="84">
        <f>H89/'סכום נכסי הקרן'!$C$42</f>
        <v>2.695326705546825E-3</v>
      </c>
    </row>
    <row r="90" spans="2:11">
      <c r="B90" s="76" t="s">
        <v>2164</v>
      </c>
      <c r="C90" s="73">
        <v>5339</v>
      </c>
      <c r="D90" s="86" t="s">
        <v>129</v>
      </c>
      <c r="E90" s="94">
        <v>42916</v>
      </c>
      <c r="F90" s="83">
        <v>7545026.195181001</v>
      </c>
      <c r="G90" s="85">
        <v>77.658199999999994</v>
      </c>
      <c r="H90" s="83">
        <v>22406.083781317</v>
      </c>
      <c r="I90" s="84">
        <v>5.1386699999999997E-3</v>
      </c>
      <c r="J90" s="84">
        <f t="shared" si="1"/>
        <v>1.0408588677878345E-2</v>
      </c>
      <c r="K90" s="84">
        <f>H90/'סכום נכסי הקרן'!$C$42</f>
        <v>1.141319294361922E-3</v>
      </c>
    </row>
    <row r="91" spans="2:11">
      <c r="B91" s="76" t="s">
        <v>2165</v>
      </c>
      <c r="C91" s="73">
        <v>7006</v>
      </c>
      <c r="D91" s="86" t="s">
        <v>131</v>
      </c>
      <c r="E91" s="94">
        <v>43617</v>
      </c>
      <c r="F91" s="83">
        <v>2119830.7999999998</v>
      </c>
      <c r="G91" s="85">
        <v>144.85249999999999</v>
      </c>
      <c r="H91" s="83">
        <v>12445.562020000003</v>
      </c>
      <c r="I91" s="84">
        <v>1E-4</v>
      </c>
      <c r="J91" s="84">
        <f t="shared" si="1"/>
        <v>5.7814983285575548E-3</v>
      </c>
      <c r="K91" s="84">
        <f>H91/'סכום נכסי הקרן'!$C$42</f>
        <v>6.339510376395203E-4</v>
      </c>
    </row>
    <row r="92" spans="2:11">
      <c r="B92" s="76" t="s">
        <v>2166</v>
      </c>
      <c r="C92" s="73">
        <v>8417</v>
      </c>
      <c r="D92" s="86" t="s">
        <v>131</v>
      </c>
      <c r="E92" s="94">
        <v>44713</v>
      </c>
      <c r="F92" s="83">
        <v>1001673.1800000002</v>
      </c>
      <c r="G92" s="85">
        <v>104.7882</v>
      </c>
      <c r="H92" s="83">
        <v>4254.2768300000007</v>
      </c>
      <c r="I92" s="84">
        <v>1E-4</v>
      </c>
      <c r="J92" s="84">
        <f t="shared" si="1"/>
        <v>1.9762943885009167E-3</v>
      </c>
      <c r="K92" s="84">
        <f>H92/'סכום נכסי הקרן'!$C$42</f>
        <v>2.1670401115274576E-4</v>
      </c>
    </row>
    <row r="93" spans="2:11">
      <c r="B93" s="76" t="s">
        <v>2167</v>
      </c>
      <c r="C93" s="73">
        <v>9282</v>
      </c>
      <c r="D93" s="86" t="s">
        <v>129</v>
      </c>
      <c r="E93" s="94">
        <v>44848</v>
      </c>
      <c r="F93" s="83">
        <v>1277621.0100000002</v>
      </c>
      <c r="G93" s="85">
        <v>105.3516</v>
      </c>
      <c r="H93" s="83">
        <v>5147.0817400000014</v>
      </c>
      <c r="I93" s="84">
        <v>1.03E-2</v>
      </c>
      <c r="J93" s="84">
        <f t="shared" si="1"/>
        <v>2.3910406319086514E-3</v>
      </c>
      <c r="K93" s="84">
        <f>H93/'סכום נכסי הקרן'!$C$42</f>
        <v>2.6218163588312003E-4</v>
      </c>
    </row>
    <row r="94" spans="2:11">
      <c r="B94" s="76" t="s">
        <v>2168</v>
      </c>
      <c r="C94" s="73">
        <v>8400</v>
      </c>
      <c r="D94" s="86" t="s">
        <v>129</v>
      </c>
      <c r="E94" s="94">
        <v>44544</v>
      </c>
      <c r="F94" s="83">
        <v>1109393.4516170002</v>
      </c>
      <c r="G94" s="85">
        <v>112.6778</v>
      </c>
      <c r="H94" s="83">
        <v>4780.1534753270007</v>
      </c>
      <c r="I94" s="84">
        <v>2.8167500000000002E-3</v>
      </c>
      <c r="J94" s="84">
        <f t="shared" si="1"/>
        <v>2.2205866865184476E-3</v>
      </c>
      <c r="K94" s="84">
        <f>H94/'סכום נכסי הקרן'!$C$42</f>
        <v>2.4349107343564632E-4</v>
      </c>
    </row>
    <row r="95" spans="2:11" ht="18" customHeight="1">
      <c r="B95" s="76" t="s">
        <v>2169</v>
      </c>
      <c r="C95" s="73">
        <v>79692</v>
      </c>
      <c r="D95" s="86" t="s">
        <v>129</v>
      </c>
      <c r="E95" s="94">
        <v>43466</v>
      </c>
      <c r="F95" s="83">
        <v>130099.7594</v>
      </c>
      <c r="G95" s="85">
        <v>100</v>
      </c>
      <c r="H95" s="83">
        <v>497.50147989999999</v>
      </c>
      <c r="I95" s="84">
        <v>6.5600000000000001E-4</v>
      </c>
      <c r="J95" s="84">
        <f t="shared" si="1"/>
        <v>2.311108144312441E-4</v>
      </c>
      <c r="K95" s="84">
        <f>H95/'סכום נכסי הקרן'!$C$42</f>
        <v>2.5341690387542813E-5</v>
      </c>
    </row>
    <row r="96" spans="2:11" ht="18" customHeight="1">
      <c r="B96" s="76" t="s">
        <v>2170</v>
      </c>
      <c r="C96" s="73">
        <v>87255</v>
      </c>
      <c r="D96" s="86" t="s">
        <v>129</v>
      </c>
      <c r="E96" s="94">
        <v>44469</v>
      </c>
      <c r="F96" s="83">
        <v>68787.424379999997</v>
      </c>
      <c r="G96" s="85">
        <v>100</v>
      </c>
      <c r="H96" s="83">
        <v>263.04311080000002</v>
      </c>
      <c r="I96" s="84">
        <v>6.8000000000000005E-4</v>
      </c>
      <c r="J96" s="84">
        <f t="shared" si="1"/>
        <v>1.2219482760078516E-4</v>
      </c>
      <c r="K96" s="84">
        <f>H96/'סכום נכסי הקרן'!$C$42</f>
        <v>1.3398868831123087E-5</v>
      </c>
    </row>
    <row r="97" spans="2:11" ht="18" customHeight="1">
      <c r="B97" s="76" t="s">
        <v>2171</v>
      </c>
      <c r="C97" s="73">
        <v>79694</v>
      </c>
      <c r="D97" s="86" t="s">
        <v>129</v>
      </c>
      <c r="E97" s="94">
        <v>43466</v>
      </c>
      <c r="F97" s="83">
        <v>204453.81959999999</v>
      </c>
      <c r="G97" s="85">
        <v>100</v>
      </c>
      <c r="H97" s="83">
        <v>781.83140619999995</v>
      </c>
      <c r="I97" s="84">
        <v>5.44E-4</v>
      </c>
      <c r="J97" s="84">
        <f t="shared" si="1"/>
        <v>3.6319428249967465E-4</v>
      </c>
      <c r="K97" s="84">
        <f>H97/'סכום נכסי הקרן'!$C$42</f>
        <v>3.9824865315295353E-5</v>
      </c>
    </row>
    <row r="98" spans="2:11" ht="18" customHeight="1">
      <c r="B98" s="76" t="s">
        <v>2172</v>
      </c>
      <c r="C98" s="73">
        <v>87254</v>
      </c>
      <c r="D98" s="86" t="s">
        <v>129</v>
      </c>
      <c r="E98" s="94">
        <v>44469</v>
      </c>
      <c r="F98" s="83">
        <v>242013.83230000001</v>
      </c>
      <c r="G98" s="85">
        <v>100</v>
      </c>
      <c r="H98" s="83">
        <v>925.46089459999996</v>
      </c>
      <c r="I98" s="84">
        <v>6.8000000000000005E-4</v>
      </c>
      <c r="J98" s="84">
        <f t="shared" si="1"/>
        <v>4.2991635144133715E-4</v>
      </c>
      <c r="K98" s="84">
        <f>H98/'סכום נכסי הקרן'!$C$42</f>
        <v>4.7141052648618648E-5</v>
      </c>
    </row>
    <row r="99" spans="2:11">
      <c r="B99" s="76" t="s">
        <v>2173</v>
      </c>
      <c r="C99" s="73">
        <v>8843</v>
      </c>
      <c r="D99" s="86" t="s">
        <v>129</v>
      </c>
      <c r="E99" s="94">
        <v>44562</v>
      </c>
      <c r="F99" s="83">
        <v>527075.43016400014</v>
      </c>
      <c r="G99" s="85">
        <v>107.17489999999999</v>
      </c>
      <c r="H99" s="83">
        <v>2160.1491688290002</v>
      </c>
      <c r="I99" s="84">
        <v>1.0473399999999999E-3</v>
      </c>
      <c r="J99" s="84">
        <f t="shared" si="1"/>
        <v>1.0034821078349224E-3</v>
      </c>
      <c r="K99" s="84">
        <f>H99/'סכום נכסי הקרן'!$C$42</f>
        <v>1.1003350470108314E-4</v>
      </c>
    </row>
    <row r="100" spans="2:11">
      <c r="B100" s="76" t="s">
        <v>2174</v>
      </c>
      <c r="C100" s="73">
        <v>5291</v>
      </c>
      <c r="D100" s="86" t="s">
        <v>129</v>
      </c>
      <c r="E100" s="94">
        <v>42787</v>
      </c>
      <c r="F100" s="83">
        <v>470759.15000000008</v>
      </c>
      <c r="G100" s="85">
        <v>63.126199999999997</v>
      </c>
      <c r="H100" s="83">
        <v>1136.3871100000003</v>
      </c>
      <c r="I100" s="84">
        <v>2.0000000000000001E-4</v>
      </c>
      <c r="J100" s="84">
        <f t="shared" si="1"/>
        <v>5.2790064173087068E-4</v>
      </c>
      <c r="K100" s="84">
        <f>H100/'סכום נכסי הקרן'!$C$42</f>
        <v>5.7885195251686657E-5</v>
      </c>
    </row>
    <row r="101" spans="2:11">
      <c r="B101" s="76" t="s">
        <v>2175</v>
      </c>
      <c r="C101" s="73">
        <v>5281</v>
      </c>
      <c r="D101" s="86" t="s">
        <v>129</v>
      </c>
      <c r="E101" s="94">
        <v>42603</v>
      </c>
      <c r="F101" s="83">
        <v>29977.390000000003</v>
      </c>
      <c r="G101" s="85">
        <v>25.8505</v>
      </c>
      <c r="H101" s="83">
        <v>29.633320000000005</v>
      </c>
      <c r="I101" s="84">
        <v>1.1990956000000001E-5</v>
      </c>
      <c r="J101" s="84">
        <f t="shared" si="1"/>
        <v>1.3765950446777104E-5</v>
      </c>
      <c r="K101" s="84">
        <f>H101/'סכום נכסי הקרן'!$C$42</f>
        <v>1.5094596718504762E-6</v>
      </c>
    </row>
    <row r="102" spans="2:11">
      <c r="B102" s="76" t="s">
        <v>2176</v>
      </c>
      <c r="C102" s="73">
        <v>5302</v>
      </c>
      <c r="D102" s="86" t="s">
        <v>129</v>
      </c>
      <c r="E102" s="94">
        <v>42948</v>
      </c>
      <c r="F102" s="83">
        <v>477239.58000000007</v>
      </c>
      <c r="G102" s="85">
        <v>112.2777</v>
      </c>
      <c r="H102" s="83">
        <v>2049.0277600000004</v>
      </c>
      <c r="I102" s="84">
        <v>5.614583294117648E-3</v>
      </c>
      <c r="J102" s="84">
        <f t="shared" si="1"/>
        <v>9.5186143868559742E-4</v>
      </c>
      <c r="K102" s="84">
        <f>H102/'סכום נכסי הקרן'!$C$42</f>
        <v>1.0437321131152757E-4</v>
      </c>
    </row>
    <row r="103" spans="2:11">
      <c r="B103" s="76" t="s">
        <v>2177</v>
      </c>
      <c r="C103" s="73">
        <v>7025</v>
      </c>
      <c r="D103" s="86" t="s">
        <v>129</v>
      </c>
      <c r="E103" s="94">
        <v>43556</v>
      </c>
      <c r="F103" s="83">
        <v>3407591.76</v>
      </c>
      <c r="G103" s="85">
        <v>91.127099999999999</v>
      </c>
      <c r="H103" s="83">
        <v>11874.436039999999</v>
      </c>
      <c r="I103" s="84">
        <v>1.5E-3</v>
      </c>
      <c r="J103" s="84">
        <f t="shared" si="1"/>
        <v>5.5161857702769749E-3</v>
      </c>
      <c r="K103" s="84">
        <f>H103/'סכום נכסי הקרן'!$C$42</f>
        <v>6.0485906838477301E-4</v>
      </c>
    </row>
    <row r="104" spans="2:11">
      <c r="B104" s="76" t="s">
        <v>2178</v>
      </c>
      <c r="C104" s="73">
        <v>9386</v>
      </c>
      <c r="D104" s="86" t="s">
        <v>129</v>
      </c>
      <c r="E104" s="94">
        <v>44896</v>
      </c>
      <c r="F104" s="83">
        <v>102783.60000000002</v>
      </c>
      <c r="G104" s="85">
        <v>122.3484</v>
      </c>
      <c r="H104" s="83">
        <v>480.88364000000007</v>
      </c>
      <c r="I104" s="84">
        <v>3.0999999999999999E-3</v>
      </c>
      <c r="J104" s="84">
        <f t="shared" si="1"/>
        <v>2.2339111374985321E-4</v>
      </c>
      <c r="K104" s="84">
        <f>H104/'סכום נכסי הקרן'!$C$42</f>
        <v>2.4495212194673513E-5</v>
      </c>
    </row>
    <row r="105" spans="2:11">
      <c r="B105" s="76" t="s">
        <v>2179</v>
      </c>
      <c r="C105" s="73">
        <v>7045</v>
      </c>
      <c r="D105" s="86" t="s">
        <v>131</v>
      </c>
      <c r="E105" s="94">
        <v>43909</v>
      </c>
      <c r="F105" s="83">
        <v>8939031.5000000019</v>
      </c>
      <c r="G105" s="85">
        <v>97.807599999999994</v>
      </c>
      <c r="H105" s="83">
        <v>35436.464790000005</v>
      </c>
      <c r="I105" s="84">
        <v>3.0000000000000001E-3</v>
      </c>
      <c r="J105" s="84">
        <f t="shared" si="1"/>
        <v>1.6461760555621225E-2</v>
      </c>
      <c r="K105" s="84">
        <f>H105/'סכום נכסי הקרן'!$C$42</f>
        <v>1.8050597946316631E-3</v>
      </c>
    </row>
    <row r="106" spans="2:11">
      <c r="B106" s="76" t="s">
        <v>2180</v>
      </c>
      <c r="C106" s="73">
        <v>7086</v>
      </c>
      <c r="D106" s="86" t="s">
        <v>129</v>
      </c>
      <c r="E106" s="94">
        <v>44160</v>
      </c>
      <c r="F106" s="83">
        <v>6247601.580000001</v>
      </c>
      <c r="G106" s="85">
        <v>99.089299999999994</v>
      </c>
      <c r="H106" s="83">
        <v>23673.254660000002</v>
      </c>
      <c r="I106" s="84">
        <v>2.3E-3</v>
      </c>
      <c r="J106" s="84">
        <f t="shared" si="1"/>
        <v>1.0997243999777789E-2</v>
      </c>
      <c r="K106" s="84">
        <f>H106/'סכום נכסי הקרן'!$C$42</f>
        <v>1.2058663427086927E-3</v>
      </c>
    </row>
    <row r="107" spans="2:11" ht="18" customHeight="1">
      <c r="B107" s="76" t="s">
        <v>2181</v>
      </c>
      <c r="C107" s="73">
        <v>87952</v>
      </c>
      <c r="D107" s="86" t="s">
        <v>131</v>
      </c>
      <c r="E107" s="94">
        <v>44819</v>
      </c>
      <c r="F107" s="83">
        <v>167351.8898</v>
      </c>
      <c r="G107" s="85">
        <v>100</v>
      </c>
      <c r="H107" s="83">
        <v>678.29394439999999</v>
      </c>
      <c r="I107" s="84">
        <v>3.4900000000000003E-4</v>
      </c>
      <c r="J107" s="84">
        <f t="shared" si="1"/>
        <v>3.1509668261805909E-4</v>
      </c>
      <c r="K107" s="84">
        <f>H107/'סכום נכסי הקרן'!$C$42</f>
        <v>3.4550882409807238E-5</v>
      </c>
    </row>
    <row r="108" spans="2:11">
      <c r="B108" s="76" t="s">
        <v>2182</v>
      </c>
      <c r="C108" s="73">
        <v>8318</v>
      </c>
      <c r="D108" s="86" t="s">
        <v>131</v>
      </c>
      <c r="E108" s="94">
        <v>44256</v>
      </c>
      <c r="F108" s="83">
        <v>964426.27000000014</v>
      </c>
      <c r="G108" s="85">
        <v>103.7397</v>
      </c>
      <c r="H108" s="83">
        <v>4055.0978600000008</v>
      </c>
      <c r="I108" s="84">
        <v>2.5999999999999999E-3</v>
      </c>
      <c r="J108" s="84">
        <f t="shared" si="1"/>
        <v>1.8837671984641572E-3</v>
      </c>
      <c r="K108" s="84">
        <f>H108/'סכום נכסי הקרן'!$C$42</f>
        <v>2.0655824879146746E-4</v>
      </c>
    </row>
    <row r="109" spans="2:11">
      <c r="B109" s="76" t="s">
        <v>2183</v>
      </c>
      <c r="C109" s="73">
        <v>6650</v>
      </c>
      <c r="D109" s="86" t="s">
        <v>131</v>
      </c>
      <c r="E109" s="94">
        <v>43466</v>
      </c>
      <c r="F109" s="83">
        <v>3718058.6600000006</v>
      </c>
      <c r="G109" s="85">
        <v>142.20169999999999</v>
      </c>
      <c r="H109" s="83">
        <v>21429.317790000005</v>
      </c>
      <c r="I109" s="84">
        <v>1.1000000000000001E-3</v>
      </c>
      <c r="J109" s="84">
        <f t="shared" si="1"/>
        <v>9.9548389044959874E-3</v>
      </c>
      <c r="K109" s="84">
        <f>H109/'סכום נכסי הקרן'!$C$42</f>
        <v>1.0915648668213002E-3</v>
      </c>
    </row>
    <row r="110" spans="2:11">
      <c r="B110" s="76" t="s">
        <v>2184</v>
      </c>
      <c r="C110" s="73">
        <v>7035</v>
      </c>
      <c r="D110" s="86" t="s">
        <v>131</v>
      </c>
      <c r="E110" s="94">
        <v>43847</v>
      </c>
      <c r="F110" s="83">
        <v>1012577.6300000001</v>
      </c>
      <c r="G110" s="85">
        <v>152.5829</v>
      </c>
      <c r="H110" s="83">
        <v>6262.1218200000012</v>
      </c>
      <c r="I110" s="84">
        <v>2.5000000000000001E-3</v>
      </c>
      <c r="J110" s="84">
        <f t="shared" si="1"/>
        <v>2.9090246609492845E-3</v>
      </c>
      <c r="K110" s="84">
        <f>H110/'סכום נכסי הקרן'!$C$42</f>
        <v>3.1897945783681707E-4</v>
      </c>
    </row>
    <row r="111" spans="2:11">
      <c r="B111" s="76" t="s">
        <v>2185</v>
      </c>
      <c r="C111" s="73">
        <v>7040</v>
      </c>
      <c r="D111" s="86" t="s">
        <v>131</v>
      </c>
      <c r="E111" s="94">
        <v>43891</v>
      </c>
      <c r="F111" s="83">
        <v>308495.04000000004</v>
      </c>
      <c r="G111" s="85">
        <v>139.03790000000001</v>
      </c>
      <c r="H111" s="83">
        <v>1738.4760400000002</v>
      </c>
      <c r="I111" s="84">
        <v>1E-3</v>
      </c>
      <c r="J111" s="84">
        <f t="shared" si="1"/>
        <v>8.0759682072576713E-4</v>
      </c>
      <c r="K111" s="84">
        <f>H111/'סכום נכסי הקרן'!$C$42</f>
        <v>8.8554352764331343E-5</v>
      </c>
    </row>
    <row r="112" spans="2:11">
      <c r="B112" s="76" t="s">
        <v>2186</v>
      </c>
      <c r="C112" s="73">
        <v>9391</v>
      </c>
      <c r="D112" s="86" t="s">
        <v>131</v>
      </c>
      <c r="E112" s="94">
        <v>44608</v>
      </c>
      <c r="F112" s="83">
        <v>1462139.9701370003</v>
      </c>
      <c r="G112" s="85">
        <v>94.384</v>
      </c>
      <c r="H112" s="83">
        <v>5593.3841448370013</v>
      </c>
      <c r="I112" s="84">
        <v>4.9094000000000004E-4</v>
      </c>
      <c r="J112" s="84">
        <f t="shared" si="1"/>
        <v>2.5983672760127746E-3</v>
      </c>
      <c r="K112" s="84">
        <f>H112/'סכום נכסי הקרן'!$C$42</f>
        <v>2.849153519011476E-4</v>
      </c>
    </row>
    <row r="113" spans="2:11">
      <c r="B113" s="76" t="s">
        <v>2187</v>
      </c>
      <c r="C113" s="73">
        <v>8314</v>
      </c>
      <c r="D113" s="86" t="s">
        <v>129</v>
      </c>
      <c r="E113" s="94">
        <v>44264</v>
      </c>
      <c r="F113" s="83">
        <v>1440047.6860179999</v>
      </c>
      <c r="G113" s="85">
        <v>102.0946</v>
      </c>
      <c r="H113" s="83">
        <v>5622.0865741650005</v>
      </c>
      <c r="I113" s="84">
        <v>2.5502999999999997E-3</v>
      </c>
      <c r="J113" s="84">
        <f t="shared" si="1"/>
        <v>2.6117007877431968E-3</v>
      </c>
      <c r="K113" s="84">
        <f>H113/'סכום נכסי הקרן'!$C$42</f>
        <v>2.8637739393878474E-4</v>
      </c>
    </row>
    <row r="114" spans="2:11">
      <c r="B114" s="76" t="s">
        <v>2188</v>
      </c>
      <c r="C114" s="73">
        <v>7032</v>
      </c>
      <c r="D114" s="86" t="s">
        <v>129</v>
      </c>
      <c r="E114" s="94">
        <v>43853</v>
      </c>
      <c r="F114" s="83">
        <v>953969.76000000013</v>
      </c>
      <c r="G114" s="85">
        <v>86.657300000000006</v>
      </c>
      <c r="H114" s="83">
        <v>3161.2412999999997</v>
      </c>
      <c r="I114" s="84">
        <v>1.5E-3</v>
      </c>
      <c r="J114" s="84">
        <f t="shared" si="1"/>
        <v>1.4685324184433341E-3</v>
      </c>
      <c r="K114" s="84">
        <f>H114/'סכום נכסי הקרן'!$C$42</f>
        <v>1.610270551979384E-4</v>
      </c>
    </row>
    <row r="115" spans="2:11">
      <c r="B115" s="76" t="s">
        <v>2189</v>
      </c>
      <c r="C115" s="73">
        <v>8337</v>
      </c>
      <c r="D115" s="86" t="s">
        <v>129</v>
      </c>
      <c r="E115" s="94">
        <v>44470</v>
      </c>
      <c r="F115" s="83">
        <v>1124253.6709360003</v>
      </c>
      <c r="G115" s="85">
        <v>144.72409999999999</v>
      </c>
      <c r="H115" s="83">
        <v>6221.9004115650014</v>
      </c>
      <c r="I115" s="84">
        <v>2.17651E-3</v>
      </c>
      <c r="J115" s="84">
        <f t="shared" si="1"/>
        <v>2.8903400884675041E-3</v>
      </c>
      <c r="K115" s="84">
        <f>H115/'סכום נכסי הקרן'!$C$42</f>
        <v>3.1693066296747203E-4</v>
      </c>
    </row>
    <row r="116" spans="2:11">
      <c r="B116" s="76" t="s">
        <v>2190</v>
      </c>
      <c r="C116" s="73">
        <v>8111</v>
      </c>
      <c r="D116" s="86" t="s">
        <v>129</v>
      </c>
      <c r="E116" s="94">
        <v>44377</v>
      </c>
      <c r="F116" s="83">
        <v>1063791.0000000002</v>
      </c>
      <c r="G116" s="85">
        <v>108.47920000000001</v>
      </c>
      <c r="H116" s="83">
        <v>4412.8652900000006</v>
      </c>
      <c r="I116" s="84">
        <v>1E-3</v>
      </c>
      <c r="J116" s="84">
        <f t="shared" si="1"/>
        <v>2.0499655425191194E-3</v>
      </c>
      <c r="K116" s="84">
        <f>H116/'סכום נכסי הקרן'!$C$42</f>
        <v>2.2478217737883425E-4</v>
      </c>
    </row>
    <row r="117" spans="2:11">
      <c r="B117" s="76" t="s">
        <v>2191</v>
      </c>
      <c r="C117" s="73">
        <v>9237</v>
      </c>
      <c r="D117" s="86" t="s">
        <v>129</v>
      </c>
      <c r="E117" s="94">
        <v>44712</v>
      </c>
      <c r="F117" s="83">
        <v>1108935.6000000003</v>
      </c>
      <c r="G117" s="85">
        <v>147.4177</v>
      </c>
      <c r="H117" s="83">
        <v>6251.3503899999996</v>
      </c>
      <c r="I117" s="84">
        <v>8.0000000000000004E-4</v>
      </c>
      <c r="J117" s="84">
        <f t="shared" si="1"/>
        <v>2.9040208688793797E-3</v>
      </c>
      <c r="K117" s="84">
        <f>H117/'סכום נכסי הקרן'!$C$42</f>
        <v>3.1843078360142379E-4</v>
      </c>
    </row>
    <row r="118" spans="2:11">
      <c r="B118" s="76" t="s">
        <v>2192</v>
      </c>
      <c r="C118" s="73">
        <v>6648</v>
      </c>
      <c r="D118" s="86" t="s">
        <v>129</v>
      </c>
      <c r="E118" s="94">
        <v>43466</v>
      </c>
      <c r="F118" s="83">
        <v>5849671.8400000008</v>
      </c>
      <c r="G118" s="85">
        <v>134.27010000000001</v>
      </c>
      <c r="H118" s="83">
        <v>30035.073560000004</v>
      </c>
      <c r="I118" s="84">
        <v>8.9999999999999998E-4</v>
      </c>
      <c r="J118" s="84">
        <f t="shared" si="1"/>
        <v>1.3952582238246176E-2</v>
      </c>
      <c r="K118" s="84">
        <f>H118/'סכום נכסי הקרן'!$C$42</f>
        <v>1.5299241623916091E-3</v>
      </c>
    </row>
    <row r="119" spans="2:11">
      <c r="B119" s="76" t="s">
        <v>2193</v>
      </c>
      <c r="C119" s="73">
        <v>6665</v>
      </c>
      <c r="D119" s="86" t="s">
        <v>129</v>
      </c>
      <c r="E119" s="94">
        <v>43586</v>
      </c>
      <c r="F119" s="83">
        <v>777532.60000000009</v>
      </c>
      <c r="G119" s="85">
        <v>236.87639999999999</v>
      </c>
      <c r="H119" s="83">
        <v>7043.0096200000007</v>
      </c>
      <c r="I119" s="84">
        <v>2E-3</v>
      </c>
      <c r="J119" s="84">
        <f t="shared" si="1"/>
        <v>3.2717805978234784E-3</v>
      </c>
      <c r="K119" s="84">
        <f>H119/'סכום נכסי הקרן'!$C$42</f>
        <v>3.5875625781535604E-4</v>
      </c>
    </row>
    <row r="120" spans="2:11">
      <c r="B120" s="76" t="s">
        <v>2194</v>
      </c>
      <c r="C120" s="73">
        <v>7016</v>
      </c>
      <c r="D120" s="86" t="s">
        <v>129</v>
      </c>
      <c r="E120" s="94">
        <v>43627</v>
      </c>
      <c r="F120" s="83">
        <v>832558.10000000009</v>
      </c>
      <c r="G120" s="85">
        <v>76.807000000000002</v>
      </c>
      <c r="H120" s="83">
        <v>2445.3061300000004</v>
      </c>
      <c r="I120" s="84">
        <v>3.8E-3</v>
      </c>
      <c r="J120" s="84">
        <f t="shared" si="1"/>
        <v>1.1359497691375887E-3</v>
      </c>
      <c r="K120" s="84">
        <f>H120/'סכום נכסי הקרן'!$C$42</f>
        <v>1.2455880706460694E-4</v>
      </c>
    </row>
    <row r="121" spans="2:11">
      <c r="B121" s="76" t="s">
        <v>2195</v>
      </c>
      <c r="C121" s="73">
        <v>7042</v>
      </c>
      <c r="D121" s="86" t="s">
        <v>129</v>
      </c>
      <c r="E121" s="94">
        <v>43558</v>
      </c>
      <c r="F121" s="83">
        <v>2543021.6900000004</v>
      </c>
      <c r="G121" s="85">
        <v>103.887</v>
      </c>
      <c r="H121" s="83">
        <v>10102.506870000001</v>
      </c>
      <c r="I121" s="84">
        <v>5.7999999999999996E-3</v>
      </c>
      <c r="J121" s="84">
        <f t="shared" si="1"/>
        <v>4.6930485332269635E-3</v>
      </c>
      <c r="K121" s="84">
        <f>H121/'סכום נכסי הקרן'!$C$42</f>
        <v>5.1460068277389714E-4</v>
      </c>
    </row>
    <row r="122" spans="2:11">
      <c r="B122" s="76" t="s">
        <v>2196</v>
      </c>
      <c r="C122" s="73">
        <v>7057</v>
      </c>
      <c r="D122" s="86" t="s">
        <v>129</v>
      </c>
      <c r="E122" s="94">
        <v>43917</v>
      </c>
      <c r="F122" s="83">
        <v>283696.84999999998</v>
      </c>
      <c r="G122" s="85">
        <v>123.7157</v>
      </c>
      <c r="H122" s="83">
        <v>1342.1381100000003</v>
      </c>
      <c r="I122" s="84">
        <v>3.2500000000000001E-2</v>
      </c>
      <c r="J122" s="84">
        <f t="shared" si="1"/>
        <v>6.2348082209455708E-4</v>
      </c>
      <c r="K122" s="84">
        <f>H122/'סכום נכסי הקרן'!$C$42</f>
        <v>6.8365723148760193E-5</v>
      </c>
    </row>
    <row r="123" spans="2:11">
      <c r="B123" s="76" t="s">
        <v>2197</v>
      </c>
      <c r="C123" s="73">
        <v>87954</v>
      </c>
      <c r="D123" s="86" t="s">
        <v>131</v>
      </c>
      <c r="E123" s="94">
        <v>44837</v>
      </c>
      <c r="F123" s="83">
        <v>349815.82699999999</v>
      </c>
      <c r="G123" s="85">
        <v>100</v>
      </c>
      <c r="H123" s="83">
        <v>1417.838528</v>
      </c>
      <c r="I123" s="84">
        <v>7.8600000000000002E-4</v>
      </c>
      <c r="J123" s="84">
        <f t="shared" si="1"/>
        <v>6.586469190080419E-4</v>
      </c>
      <c r="K123" s="84">
        <f>H123/'סכום נכסי הקרן'!$C$42</f>
        <v>7.2221744955065515E-5</v>
      </c>
    </row>
    <row r="124" spans="2:11">
      <c r="B124" s="76" t="s">
        <v>2198</v>
      </c>
      <c r="C124" s="73">
        <v>87953</v>
      </c>
      <c r="D124" s="86" t="s">
        <v>131</v>
      </c>
      <c r="E124" s="94">
        <v>44792</v>
      </c>
      <c r="F124" s="83">
        <v>472950.9975</v>
      </c>
      <c r="G124" s="85">
        <v>100</v>
      </c>
      <c r="H124" s="83">
        <v>1916.917688</v>
      </c>
      <c r="I124" s="84">
        <v>1.2049999999999999E-3</v>
      </c>
      <c r="J124" s="84">
        <f t="shared" si="1"/>
        <v>8.9049063363668085E-4</v>
      </c>
      <c r="K124" s="84">
        <f>H124/'סכום נכסי הקרן'!$C$42</f>
        <v>9.7643799084707786E-5</v>
      </c>
    </row>
    <row r="125" spans="2:11">
      <c r="B125" s="76" t="s">
        <v>2199</v>
      </c>
      <c r="C125" s="73">
        <v>5237</v>
      </c>
      <c r="D125" s="86" t="s">
        <v>129</v>
      </c>
      <c r="E125" s="94">
        <v>43007</v>
      </c>
      <c r="F125" s="83">
        <v>4464692.9200000009</v>
      </c>
      <c r="G125" s="85">
        <v>36.408099999999997</v>
      </c>
      <c r="H125" s="83">
        <v>6215.9497100000008</v>
      </c>
      <c r="I125" s="84">
        <v>2.8000000000000004E-3</v>
      </c>
      <c r="J125" s="84">
        <f t="shared" si="1"/>
        <v>2.887575731896342E-3</v>
      </c>
      <c r="K125" s="84">
        <f>H125/'סכום נכסי הקרן'!$C$42</f>
        <v>3.1662754660954841E-4</v>
      </c>
    </row>
    <row r="126" spans="2:11">
      <c r="B126" s="76" t="s">
        <v>2200</v>
      </c>
      <c r="C126" s="73">
        <v>87343</v>
      </c>
      <c r="D126" s="86" t="s">
        <v>129</v>
      </c>
      <c r="E126" s="94">
        <v>44421</v>
      </c>
      <c r="F126" s="83">
        <v>467232.84629999998</v>
      </c>
      <c r="G126" s="85">
        <v>100</v>
      </c>
      <c r="H126" s="83">
        <v>1786.6984040000002</v>
      </c>
      <c r="I126" s="84">
        <v>5.9299999999999999E-4</v>
      </c>
      <c r="J126" s="84">
        <f t="shared" si="1"/>
        <v>8.2999818085856519E-4</v>
      </c>
      <c r="K126" s="84">
        <f>H126/'סכום נכסי הקרן'!$C$42</f>
        <v>9.1010699665026041E-5</v>
      </c>
    </row>
    <row r="127" spans="2:11">
      <c r="B127" s="76" t="s">
        <v>2201</v>
      </c>
      <c r="C127" s="73">
        <v>87342</v>
      </c>
      <c r="D127" s="86" t="s">
        <v>129</v>
      </c>
      <c r="E127" s="94">
        <v>44421</v>
      </c>
      <c r="F127" s="83">
        <v>219094.3602</v>
      </c>
      <c r="G127" s="85">
        <v>100</v>
      </c>
      <c r="H127" s="83">
        <v>837.81683339999995</v>
      </c>
      <c r="I127" s="84">
        <v>6.8500000000000006E-4</v>
      </c>
      <c r="J127" s="84">
        <f t="shared" si="1"/>
        <v>3.8920191905800992E-4</v>
      </c>
      <c r="K127" s="84">
        <f>H127/'סכום נכסי הקרן'!$C$42</f>
        <v>4.2676646505176226E-5</v>
      </c>
    </row>
    <row r="128" spans="2:11">
      <c r="B128" s="76" t="s">
        <v>2202</v>
      </c>
      <c r="C128" s="73">
        <v>9730</v>
      </c>
      <c r="D128" s="86" t="s">
        <v>132</v>
      </c>
      <c r="E128" s="94">
        <v>45146</v>
      </c>
      <c r="F128" s="83">
        <v>908331.98067500012</v>
      </c>
      <c r="G128" s="85">
        <v>100</v>
      </c>
      <c r="H128" s="83">
        <v>4249.0861731390014</v>
      </c>
      <c r="I128" s="84">
        <v>3.6351299999999999E-3</v>
      </c>
      <c r="J128" s="84">
        <f t="shared" si="1"/>
        <v>1.9738831053529352E-3</v>
      </c>
      <c r="K128" s="84">
        <f>H128/'סכום נכסי הקרן'!$C$42</f>
        <v>2.164396098908523E-4</v>
      </c>
    </row>
    <row r="129" spans="2:11">
      <c r="B129" s="76" t="s">
        <v>2203</v>
      </c>
      <c r="C129" s="73">
        <v>9011</v>
      </c>
      <c r="D129" s="86" t="s">
        <v>132</v>
      </c>
      <c r="E129" s="94">
        <v>44644</v>
      </c>
      <c r="F129" s="83">
        <v>4673018.6071130009</v>
      </c>
      <c r="G129" s="85">
        <v>104.8567</v>
      </c>
      <c r="H129" s="83">
        <v>22921.584173964005</v>
      </c>
      <c r="I129" s="84">
        <v>5.6906000000000005E-3</v>
      </c>
      <c r="J129" s="84">
        <f t="shared" si="1"/>
        <v>1.0648060760671391E-2</v>
      </c>
      <c r="K129" s="84">
        <f>H129/'סכום נכסי הקרן'!$C$42</f>
        <v>1.1675778119199865E-3</v>
      </c>
    </row>
    <row r="130" spans="2:11">
      <c r="B130" s="76" t="s">
        <v>2204</v>
      </c>
      <c r="C130" s="73">
        <v>8329</v>
      </c>
      <c r="D130" s="86" t="s">
        <v>129</v>
      </c>
      <c r="E130" s="94">
        <v>43810</v>
      </c>
      <c r="F130" s="83">
        <v>4704691.7699999996</v>
      </c>
      <c r="G130" s="85">
        <v>111.4221</v>
      </c>
      <c r="H130" s="83">
        <v>20045.661790000002</v>
      </c>
      <c r="I130" s="84">
        <v>5.0000000000000001E-4</v>
      </c>
      <c r="J130" s="84">
        <f t="shared" si="1"/>
        <v>9.3120712385245125E-3</v>
      </c>
      <c r="K130" s="84">
        <f>H130/'סכום נכסי הקרן'!$C$42</f>
        <v>1.021084308729465E-3</v>
      </c>
    </row>
    <row r="131" spans="2:11">
      <c r="B131" s="76" t="s">
        <v>2205</v>
      </c>
      <c r="C131" s="73">
        <v>5290</v>
      </c>
      <c r="D131" s="86" t="s">
        <v>129</v>
      </c>
      <c r="E131" s="94">
        <v>42359</v>
      </c>
      <c r="F131" s="83">
        <v>431853.9200000001</v>
      </c>
      <c r="G131" s="85">
        <v>53.7121</v>
      </c>
      <c r="H131" s="83">
        <v>887.00667000000021</v>
      </c>
      <c r="I131" s="84">
        <v>1E-4</v>
      </c>
      <c r="J131" s="84">
        <f t="shared" si="1"/>
        <v>4.1205271178459827E-4</v>
      </c>
      <c r="K131" s="84">
        <f>H131/'סכום נכסי הקרן'!$C$42</f>
        <v>4.5182274447391776E-5</v>
      </c>
    </row>
    <row r="132" spans="2:11">
      <c r="B132" s="76" t="s">
        <v>2206</v>
      </c>
      <c r="C132" s="73">
        <v>8278</v>
      </c>
      <c r="D132" s="86" t="s">
        <v>129</v>
      </c>
      <c r="E132" s="94">
        <v>44256</v>
      </c>
      <c r="F132" s="83">
        <v>867846.0900000002</v>
      </c>
      <c r="G132" s="85">
        <v>125.0278</v>
      </c>
      <c r="H132" s="83">
        <v>4149.2268800000011</v>
      </c>
      <c r="I132" s="84">
        <v>3.4999999999999996E-3</v>
      </c>
      <c r="J132" s="84">
        <f t="shared" si="1"/>
        <v>1.9274941728606707E-3</v>
      </c>
      <c r="K132" s="84">
        <f>H132/'סכום נכסי הקרן'!$C$42</f>
        <v>2.1135298524491944E-4</v>
      </c>
    </row>
    <row r="133" spans="2:11">
      <c r="B133" s="76" t="s">
        <v>2207</v>
      </c>
      <c r="C133" s="73">
        <v>8413</v>
      </c>
      <c r="D133" s="86" t="s">
        <v>131</v>
      </c>
      <c r="E133" s="94">
        <v>44661</v>
      </c>
      <c r="F133" s="83">
        <v>572355.74000000011</v>
      </c>
      <c r="G133" s="85">
        <v>70.867999999999995</v>
      </c>
      <c r="H133" s="83">
        <v>1644.0065400000003</v>
      </c>
      <c r="I133" s="84">
        <v>1.5E-3</v>
      </c>
      <c r="J133" s="84">
        <f t="shared" ref="J133:J196" si="2">IFERROR(H133/$H$11,0)</f>
        <v>7.6371167873925299E-4</v>
      </c>
      <c r="K133" s="84">
        <f>H133/'סכום נכסי הקרן'!$C$42</f>
        <v>8.3742272968011583E-5</v>
      </c>
    </row>
    <row r="134" spans="2:11">
      <c r="B134" s="76" t="s">
        <v>2208</v>
      </c>
      <c r="C134" s="73">
        <v>7053</v>
      </c>
      <c r="D134" s="86" t="s">
        <v>136</v>
      </c>
      <c r="E134" s="94">
        <v>43096</v>
      </c>
      <c r="F134" s="83">
        <v>26814047.980000004</v>
      </c>
      <c r="G134" s="85">
        <v>44.1327</v>
      </c>
      <c r="H134" s="83">
        <v>6432.8337600000013</v>
      </c>
      <c r="I134" s="84">
        <v>1.2999999999999999E-3</v>
      </c>
      <c r="J134" s="84">
        <f t="shared" si="2"/>
        <v>2.9883276923582925E-3</v>
      </c>
      <c r="K134" s="84">
        <f>H134/'סכום נכסי הקרן'!$C$42</f>
        <v>3.2767516891250343E-4</v>
      </c>
    </row>
    <row r="135" spans="2:11">
      <c r="B135" s="76" t="s">
        <v>2209</v>
      </c>
      <c r="C135" s="73">
        <v>8281</v>
      </c>
      <c r="D135" s="86" t="s">
        <v>131</v>
      </c>
      <c r="E135" s="94">
        <v>44302</v>
      </c>
      <c r="F135" s="83">
        <v>5345655.4900000012</v>
      </c>
      <c r="G135" s="85">
        <v>119.9482</v>
      </c>
      <c r="H135" s="83">
        <v>25988.548290000006</v>
      </c>
      <c r="I135" s="84">
        <v>1.9E-3</v>
      </c>
      <c r="J135" s="84">
        <f t="shared" si="2"/>
        <v>1.2072797376190512E-2</v>
      </c>
      <c r="K135" s="84">
        <f>H135/'סכום נכסי הקרן'!$C$42</f>
        <v>1.323802583500386E-3</v>
      </c>
    </row>
    <row r="136" spans="2:11">
      <c r="B136" s="76" t="s">
        <v>2210</v>
      </c>
      <c r="C136" s="73">
        <v>8327</v>
      </c>
      <c r="D136" s="86" t="s">
        <v>129</v>
      </c>
      <c r="E136" s="94">
        <v>44427</v>
      </c>
      <c r="F136" s="83">
        <v>57709.410000000011</v>
      </c>
      <c r="G136" s="85">
        <v>138.7278</v>
      </c>
      <c r="H136" s="83">
        <v>306.14558000000005</v>
      </c>
      <c r="I136" s="84">
        <v>2.9999999999999997E-4</v>
      </c>
      <c r="J136" s="84">
        <f t="shared" si="2"/>
        <v>1.4221777660349349E-4</v>
      </c>
      <c r="K136" s="84">
        <f>H136/'סכום נכסי הקרן'!$C$42</f>
        <v>1.5594418942098748E-5</v>
      </c>
    </row>
    <row r="137" spans="2:11">
      <c r="B137" s="76" t="s">
        <v>2211</v>
      </c>
      <c r="C137" s="73">
        <v>5332</v>
      </c>
      <c r="D137" s="86" t="s">
        <v>129</v>
      </c>
      <c r="E137" s="94">
        <v>43318</v>
      </c>
      <c r="F137" s="83">
        <v>308072.06000000006</v>
      </c>
      <c r="G137" s="85">
        <v>111.2307</v>
      </c>
      <c r="H137" s="83">
        <v>1310.3728000000003</v>
      </c>
      <c r="I137" s="84">
        <v>1E-4</v>
      </c>
      <c r="J137" s="84">
        <f t="shared" si="2"/>
        <v>6.0872447068383039E-4</v>
      </c>
      <c r="K137" s="84">
        <f>H137/'סכום נכסי הקרן'!$C$42</f>
        <v>6.6747664341686646E-5</v>
      </c>
    </row>
    <row r="138" spans="2:11">
      <c r="B138" s="76" t="s">
        <v>2212</v>
      </c>
      <c r="C138" s="73">
        <v>87253</v>
      </c>
      <c r="D138" s="86" t="s">
        <v>129</v>
      </c>
      <c r="E138" s="94">
        <v>44469</v>
      </c>
      <c r="F138" s="83">
        <v>66737.840549999994</v>
      </c>
      <c r="G138" s="85">
        <v>100</v>
      </c>
      <c r="H138" s="83">
        <v>255.20550230000001</v>
      </c>
      <c r="I138" s="84">
        <v>3.0159999999999996E-3</v>
      </c>
      <c r="J138" s="84">
        <f t="shared" si="2"/>
        <v>1.1855392168027949E-4</v>
      </c>
      <c r="K138" s="84">
        <f>H138/'סכום נכסי הקרן'!$C$42</f>
        <v>1.2999637359438426E-5</v>
      </c>
    </row>
    <row r="139" spans="2:11">
      <c r="B139" s="76" t="s">
        <v>2213</v>
      </c>
      <c r="C139" s="73">
        <v>5294</v>
      </c>
      <c r="D139" s="86" t="s">
        <v>132</v>
      </c>
      <c r="E139" s="94">
        <v>42646</v>
      </c>
      <c r="F139" s="83">
        <v>485198.74000000005</v>
      </c>
      <c r="G139" s="85">
        <v>40.646500000000003</v>
      </c>
      <c r="H139" s="83">
        <v>922.55818000000022</v>
      </c>
      <c r="I139" s="84">
        <v>8.0000000000000004E-4</v>
      </c>
      <c r="J139" s="84">
        <f t="shared" si="2"/>
        <v>4.2856791578361358E-4</v>
      </c>
      <c r="K139" s="84">
        <f>H139/'סכום נכסי הקרן'!$C$42</f>
        <v>4.6993194405681598E-5</v>
      </c>
    </row>
    <row r="140" spans="2:11">
      <c r="B140" s="76" t="s">
        <v>2214</v>
      </c>
      <c r="C140" s="73">
        <v>8323</v>
      </c>
      <c r="D140" s="86" t="s">
        <v>129</v>
      </c>
      <c r="E140" s="94">
        <v>44406</v>
      </c>
      <c r="F140" s="83">
        <v>6061619.8099999996</v>
      </c>
      <c r="G140" s="85">
        <v>84.165999999999997</v>
      </c>
      <c r="H140" s="83">
        <v>19509.370880000002</v>
      </c>
      <c r="I140" s="84">
        <v>2.9999999999999997E-4</v>
      </c>
      <c r="J140" s="84">
        <f t="shared" si="2"/>
        <v>9.0629410670784172E-3</v>
      </c>
      <c r="K140" s="84">
        <f>H140/'סכום נכסי הקרן'!$C$42</f>
        <v>9.937667654698844E-4</v>
      </c>
    </row>
    <row r="141" spans="2:11">
      <c r="B141" s="76" t="s">
        <v>2215</v>
      </c>
      <c r="C141" s="73">
        <v>9697</v>
      </c>
      <c r="D141" s="86" t="s">
        <v>129</v>
      </c>
      <c r="E141" s="94">
        <v>45014</v>
      </c>
      <c r="F141" s="83">
        <v>459457.76060000004</v>
      </c>
      <c r="G141" s="85">
        <v>104.8687</v>
      </c>
      <c r="H141" s="83">
        <v>1842.5079002020004</v>
      </c>
      <c r="I141" s="84">
        <v>1.83285E-3</v>
      </c>
      <c r="J141" s="84">
        <f t="shared" si="2"/>
        <v>8.5592408990879415E-4</v>
      </c>
      <c r="K141" s="84">
        <f>H141/'סכום נכסי הקרן'!$C$42</f>
        <v>9.3853519295874406E-5</v>
      </c>
    </row>
    <row r="142" spans="2:11">
      <c r="B142" s="76" t="s">
        <v>2216</v>
      </c>
      <c r="C142" s="73">
        <v>7060</v>
      </c>
      <c r="D142" s="86" t="s">
        <v>131</v>
      </c>
      <c r="E142" s="94">
        <v>44197</v>
      </c>
      <c r="F142" s="83">
        <v>4311762.6900000013</v>
      </c>
      <c r="G142" s="85">
        <v>113.8493</v>
      </c>
      <c r="H142" s="83">
        <v>19896.309770000003</v>
      </c>
      <c r="I142" s="84">
        <v>4.0000000000000002E-4</v>
      </c>
      <c r="J142" s="84">
        <f t="shared" si="2"/>
        <v>9.24269080776461E-3</v>
      </c>
      <c r="K142" s="84">
        <f>H142/'סכום נכסי הקרן'!$C$42</f>
        <v>1.0134766275415521E-3</v>
      </c>
    </row>
    <row r="143" spans="2:11">
      <c r="B143" s="76" t="s">
        <v>2217</v>
      </c>
      <c r="C143" s="73">
        <v>9704</v>
      </c>
      <c r="D143" s="86" t="s">
        <v>129</v>
      </c>
      <c r="E143" s="94">
        <v>44760</v>
      </c>
      <c r="F143" s="83">
        <v>4084837.6901910002</v>
      </c>
      <c r="G143" s="85">
        <v>105.3479</v>
      </c>
      <c r="H143" s="83">
        <v>16455.783733727003</v>
      </c>
      <c r="I143" s="84">
        <v>3.4141500000000003E-3</v>
      </c>
      <c r="J143" s="84">
        <f t="shared" si="2"/>
        <v>7.644418628805905E-3</v>
      </c>
      <c r="K143" s="84">
        <f>H143/'סכום נכסי הקרן'!$C$42</f>
        <v>8.3822338889985874E-4</v>
      </c>
    </row>
    <row r="144" spans="2:11">
      <c r="B144" s="76" t="s">
        <v>2218</v>
      </c>
      <c r="C144" s="73">
        <v>9649</v>
      </c>
      <c r="D144" s="86" t="s">
        <v>131</v>
      </c>
      <c r="E144" s="94">
        <v>44743</v>
      </c>
      <c r="F144" s="83">
        <v>970029.54568700015</v>
      </c>
      <c r="G144" s="85">
        <v>100</v>
      </c>
      <c r="H144" s="83">
        <v>3931.6267511200008</v>
      </c>
      <c r="I144" s="84">
        <v>1.22696E-3</v>
      </c>
      <c r="J144" s="84">
        <f t="shared" si="2"/>
        <v>1.8264095629899444E-3</v>
      </c>
      <c r="K144" s="84">
        <f>H144/'סכום נכסי הקרן'!$C$42</f>
        <v>2.0026888737354268E-4</v>
      </c>
    </row>
    <row r="145" spans="2:11">
      <c r="B145" s="76" t="s">
        <v>2219</v>
      </c>
      <c r="C145" s="73">
        <v>9648</v>
      </c>
      <c r="D145" s="86" t="s">
        <v>131</v>
      </c>
      <c r="E145" s="94">
        <v>44743</v>
      </c>
      <c r="F145" s="83">
        <v>1344986.623228</v>
      </c>
      <c r="G145" s="85">
        <v>101.24250000000001</v>
      </c>
      <c r="H145" s="83">
        <v>5519.0985014760008</v>
      </c>
      <c r="I145" s="84">
        <v>7.3884199999999997E-3</v>
      </c>
      <c r="J145" s="84">
        <f t="shared" si="2"/>
        <v>2.5638584027102055E-3</v>
      </c>
      <c r="K145" s="84">
        <f>H145/'סכום נכסי הקרן'!$C$42</f>
        <v>2.8113139577166571E-4</v>
      </c>
    </row>
    <row r="146" spans="2:11">
      <c r="B146" s="76" t="s">
        <v>2220</v>
      </c>
      <c r="C146" s="73">
        <v>9317</v>
      </c>
      <c r="D146" s="86" t="s">
        <v>131</v>
      </c>
      <c r="E146" s="94">
        <v>44545</v>
      </c>
      <c r="F146" s="83">
        <v>3946271.3085760004</v>
      </c>
      <c r="G146" s="85">
        <v>107.0371</v>
      </c>
      <c r="H146" s="83">
        <v>17120.190509656</v>
      </c>
      <c r="I146" s="84">
        <v>1.08483E-3</v>
      </c>
      <c r="J146" s="84">
        <f t="shared" si="2"/>
        <v>7.953064124954886E-3</v>
      </c>
      <c r="K146" s="84">
        <f>H146/'סכום נכסי הקרן'!$C$42</f>
        <v>8.7206688783852027E-4</v>
      </c>
    </row>
    <row r="147" spans="2:11">
      <c r="B147" s="76" t="s">
        <v>2221</v>
      </c>
      <c r="C147" s="73">
        <v>8313</v>
      </c>
      <c r="D147" s="86" t="s">
        <v>129</v>
      </c>
      <c r="E147" s="94">
        <v>44357</v>
      </c>
      <c r="F147" s="83">
        <v>275854.28000000009</v>
      </c>
      <c r="G147" s="85">
        <v>98.623400000000004</v>
      </c>
      <c r="H147" s="83">
        <v>1040.3454700000002</v>
      </c>
      <c r="I147" s="84">
        <v>1.9699999999999999E-2</v>
      </c>
      <c r="J147" s="84">
        <f t="shared" si="2"/>
        <v>4.8328517316146273E-4</v>
      </c>
      <c r="K147" s="84">
        <f>H147/'סכום נכסי הקרן'!$C$42</f>
        <v>5.2993033914435827E-5</v>
      </c>
    </row>
    <row r="148" spans="2:11">
      <c r="B148" s="76" t="s">
        <v>2222</v>
      </c>
      <c r="C148" s="73">
        <v>6657</v>
      </c>
      <c r="D148" s="86" t="s">
        <v>129</v>
      </c>
      <c r="E148" s="94">
        <v>42916</v>
      </c>
      <c r="F148" s="83">
        <v>459736.31000000006</v>
      </c>
      <c r="G148" s="85">
        <v>0</v>
      </c>
      <c r="H148" s="85">
        <v>0</v>
      </c>
      <c r="I148" s="84">
        <v>3.0649087333333336E-4</v>
      </c>
      <c r="J148" s="84">
        <v>0</v>
      </c>
      <c r="K148" s="84">
        <v>0</v>
      </c>
    </row>
    <row r="149" spans="2:11">
      <c r="B149" s="76" t="s">
        <v>2223</v>
      </c>
      <c r="C149" s="73">
        <v>7009</v>
      </c>
      <c r="D149" s="86" t="s">
        <v>129</v>
      </c>
      <c r="E149" s="94">
        <v>42916</v>
      </c>
      <c r="F149" s="83">
        <v>317535.70000000007</v>
      </c>
      <c r="G149" s="85">
        <v>97.768299999999996</v>
      </c>
      <c r="H149" s="83">
        <v>1187.1579300000001</v>
      </c>
      <c r="I149" s="84">
        <v>1.9699999999999999E-2</v>
      </c>
      <c r="J149" s="84">
        <f t="shared" si="2"/>
        <v>5.5148586917964243E-4</v>
      </c>
      <c r="K149" s="84">
        <f>H149/'סכום נכסי הקרן'!$C$42</f>
        <v>6.0471355199231489E-5</v>
      </c>
    </row>
    <row r="150" spans="2:11">
      <c r="B150" s="76" t="s">
        <v>2224</v>
      </c>
      <c r="C150" s="73">
        <v>7987</v>
      </c>
      <c r="D150" s="86" t="s">
        <v>129</v>
      </c>
      <c r="E150" s="94">
        <v>42916</v>
      </c>
      <c r="F150" s="83">
        <v>376472.12000000005</v>
      </c>
      <c r="G150" s="85">
        <v>98.891300000000001</v>
      </c>
      <c r="H150" s="83">
        <v>1423.6682400000002</v>
      </c>
      <c r="I150" s="84">
        <v>1.9699999999999999E-2</v>
      </c>
      <c r="J150" s="84">
        <f t="shared" si="2"/>
        <v>6.61355070727491E-4</v>
      </c>
      <c r="K150" s="84">
        <f>H150/'סכום נכסי הקרן'!$C$42</f>
        <v>7.2518698356253874E-5</v>
      </c>
    </row>
    <row r="151" spans="2:11">
      <c r="B151" s="76" t="s">
        <v>2225</v>
      </c>
      <c r="C151" s="73">
        <v>7988</v>
      </c>
      <c r="D151" s="86" t="s">
        <v>129</v>
      </c>
      <c r="E151" s="94">
        <v>42916</v>
      </c>
      <c r="F151" s="83">
        <v>371714.41</v>
      </c>
      <c r="G151" s="85">
        <v>0.2092</v>
      </c>
      <c r="H151" s="83">
        <v>2.9736599999999997</v>
      </c>
      <c r="I151" s="84">
        <v>1.9699999999999999E-2</v>
      </c>
      <c r="J151" s="84">
        <f t="shared" si="2"/>
        <v>1.3813928444589804E-6</v>
      </c>
      <c r="K151" s="84">
        <f>H151/'סכום נכסי הקרן'!$C$42</f>
        <v>1.5147205401874937E-7</v>
      </c>
    </row>
    <row r="152" spans="2:11">
      <c r="B152" s="76" t="s">
        <v>2226</v>
      </c>
      <c r="C152" s="73">
        <v>8271</v>
      </c>
      <c r="D152" s="86" t="s">
        <v>129</v>
      </c>
      <c r="E152" s="94">
        <v>42916</v>
      </c>
      <c r="F152" s="83">
        <v>250083.42000000004</v>
      </c>
      <c r="G152" s="85">
        <v>100.751</v>
      </c>
      <c r="H152" s="83">
        <v>963.50092000000018</v>
      </c>
      <c r="I152" s="84">
        <v>1.9699999999999999E-2</v>
      </c>
      <c r="J152" s="84">
        <f t="shared" si="2"/>
        <v>4.4758757777205356E-4</v>
      </c>
      <c r="K152" s="84">
        <f>H152/'סכום נכסי הקרן'!$C$42</f>
        <v>4.9078732404294622E-5</v>
      </c>
    </row>
    <row r="153" spans="2:11">
      <c r="B153" s="76" t="s">
        <v>2227</v>
      </c>
      <c r="C153" s="73">
        <v>7999</v>
      </c>
      <c r="D153" s="86" t="s">
        <v>131</v>
      </c>
      <c r="E153" s="94">
        <v>44228</v>
      </c>
      <c r="F153" s="83">
        <v>4397672.4600000009</v>
      </c>
      <c r="G153" s="85">
        <v>116.08029999999999</v>
      </c>
      <c r="H153" s="83">
        <v>20690.392070000005</v>
      </c>
      <c r="I153" s="84">
        <v>8.0000000000000002E-3</v>
      </c>
      <c r="J153" s="84">
        <f t="shared" si="2"/>
        <v>9.6115761568400012E-3</v>
      </c>
      <c r="K153" s="84">
        <f>H153/'סכום נכסי הקרן'!$C$42</f>
        <v>1.0539255279003465E-3</v>
      </c>
    </row>
    <row r="154" spans="2:11">
      <c r="B154" s="76" t="s">
        <v>2228</v>
      </c>
      <c r="C154" s="73">
        <v>87957</v>
      </c>
      <c r="D154" s="86" t="s">
        <v>131</v>
      </c>
      <c r="E154" s="94">
        <v>44895</v>
      </c>
      <c r="F154" s="83">
        <v>873140.30519999994</v>
      </c>
      <c r="G154" s="85">
        <v>100</v>
      </c>
      <c r="H154" s="83">
        <v>3538.9249709999999</v>
      </c>
      <c r="I154" s="84">
        <v>1.2600000000000001E-3</v>
      </c>
      <c r="J154" s="84">
        <f t="shared" si="2"/>
        <v>1.6439827122188163E-3</v>
      </c>
      <c r="K154" s="84">
        <f>H154/'סכום נכסי הקרן'!$C$42</f>
        <v>1.8026547566823815E-4</v>
      </c>
    </row>
    <row r="155" spans="2:11">
      <c r="B155" s="76" t="s">
        <v>2229</v>
      </c>
      <c r="C155" s="73">
        <v>87958</v>
      </c>
      <c r="D155" s="86" t="s">
        <v>131</v>
      </c>
      <c r="E155" s="94">
        <v>44895</v>
      </c>
      <c r="F155" s="83">
        <v>654855.22750000004</v>
      </c>
      <c r="G155" s="85">
        <v>100</v>
      </c>
      <c r="H155" s="83">
        <v>2654.1937230000003</v>
      </c>
      <c r="I155" s="84">
        <v>1.1749999999999998E-3</v>
      </c>
      <c r="J155" s="84">
        <f t="shared" si="2"/>
        <v>1.2329870317252618E-3</v>
      </c>
      <c r="K155" s="84">
        <f>H155/'סכום נכסי הקרן'!$C$42</f>
        <v>1.3519910648375456E-4</v>
      </c>
    </row>
    <row r="156" spans="2:11">
      <c r="B156" s="76" t="s">
        <v>2230</v>
      </c>
      <c r="C156" s="73">
        <v>9600</v>
      </c>
      <c r="D156" s="86" t="s">
        <v>129</v>
      </c>
      <c r="E156" s="94">
        <v>44967</v>
      </c>
      <c r="F156" s="83">
        <v>5264978.9138200013</v>
      </c>
      <c r="G156" s="85">
        <v>103.566</v>
      </c>
      <c r="H156" s="83">
        <v>20851.232109013003</v>
      </c>
      <c r="I156" s="84">
        <v>2.1071680000000002E-2</v>
      </c>
      <c r="J156" s="84">
        <f t="shared" si="2"/>
        <v>9.6862932660572824E-3</v>
      </c>
      <c r="K156" s="84">
        <f>H156/'סכום נכסי הקרן'!$C$42</f>
        <v>1.062118384877188E-3</v>
      </c>
    </row>
    <row r="157" spans="2:11">
      <c r="B157" s="76" t="s">
        <v>2231</v>
      </c>
      <c r="C157" s="73">
        <v>7991</v>
      </c>
      <c r="D157" s="86" t="s">
        <v>129</v>
      </c>
      <c r="E157" s="94">
        <v>44105</v>
      </c>
      <c r="F157" s="83">
        <v>6186930.870000001</v>
      </c>
      <c r="G157" s="85">
        <v>120.1348</v>
      </c>
      <c r="H157" s="83">
        <v>28422.480490000005</v>
      </c>
      <c r="I157" s="84">
        <v>1E-3</v>
      </c>
      <c r="J157" s="84">
        <f t="shared" si="2"/>
        <v>1.3203463466119524E-2</v>
      </c>
      <c r="K157" s="84">
        <f>H157/'סכום נכסי הקרן'!$C$42</f>
        <v>1.4477820262330365E-3</v>
      </c>
    </row>
    <row r="158" spans="2:11">
      <c r="B158" s="76" t="s">
        <v>2232</v>
      </c>
      <c r="C158" s="73">
        <v>87259</v>
      </c>
      <c r="D158" s="86" t="s">
        <v>129</v>
      </c>
      <c r="E158" s="94">
        <v>44469</v>
      </c>
      <c r="F158" s="83">
        <v>70853.731520000001</v>
      </c>
      <c r="G158" s="85">
        <v>100</v>
      </c>
      <c r="H158" s="83">
        <v>270.94466929999999</v>
      </c>
      <c r="I158" s="84">
        <v>1.688E-3</v>
      </c>
      <c r="J158" s="84">
        <f t="shared" si="2"/>
        <v>1.2586544104414249E-4</v>
      </c>
      <c r="K158" s="84">
        <f>H158/'סכום נכסי הקרן'!$C$42</f>
        <v>1.3801357782766618E-5</v>
      </c>
    </row>
    <row r="159" spans="2:11">
      <c r="B159" s="76" t="s">
        <v>2233</v>
      </c>
      <c r="C159" s="73">
        <v>87252</v>
      </c>
      <c r="D159" s="86" t="s">
        <v>129</v>
      </c>
      <c r="E159" s="94">
        <v>44469</v>
      </c>
      <c r="F159" s="83">
        <v>164239.84289999999</v>
      </c>
      <c r="G159" s="85">
        <v>100</v>
      </c>
      <c r="H159" s="83">
        <v>628.05315930000006</v>
      </c>
      <c r="I159" s="84">
        <v>1.784E-3</v>
      </c>
      <c r="J159" s="84">
        <f t="shared" si="2"/>
        <v>2.9175767915527539E-4</v>
      </c>
      <c r="K159" s="84">
        <f>H159/'סכום נכסי הקרן'!$C$42</f>
        <v>3.1991721337387532E-5</v>
      </c>
    </row>
    <row r="160" spans="2:11">
      <c r="B160" s="76" t="s">
        <v>2234</v>
      </c>
      <c r="C160" s="73">
        <v>87251</v>
      </c>
      <c r="D160" s="86" t="s">
        <v>129</v>
      </c>
      <c r="E160" s="94">
        <v>44469</v>
      </c>
      <c r="F160" s="83">
        <v>262706.24619999999</v>
      </c>
      <c r="G160" s="85">
        <v>100</v>
      </c>
      <c r="H160" s="83">
        <v>1004.5886850000001</v>
      </c>
      <c r="I160" s="84">
        <v>1.0319999999999999E-3</v>
      </c>
      <c r="J160" s="84">
        <f t="shared" si="2"/>
        <v>4.6667461010453675E-4</v>
      </c>
      <c r="K160" s="84">
        <f>H160/'סכום נכסי הקרן'!$C$42</f>
        <v>5.1171657674698659E-5</v>
      </c>
    </row>
    <row r="161" spans="2:11">
      <c r="B161" s="76" t="s">
        <v>2235</v>
      </c>
      <c r="C161" s="73">
        <v>9229</v>
      </c>
      <c r="D161" s="86" t="s">
        <v>129</v>
      </c>
      <c r="E161" s="94">
        <v>44735</v>
      </c>
      <c r="F161" s="83">
        <v>1392892.4900000002</v>
      </c>
      <c r="G161" s="85">
        <v>98.934799999999996</v>
      </c>
      <c r="H161" s="83">
        <v>5269.6838500000003</v>
      </c>
      <c r="I161" s="84">
        <v>4.5999999999999999E-3</v>
      </c>
      <c r="J161" s="84">
        <f t="shared" si="2"/>
        <v>2.4479945800633066E-3</v>
      </c>
      <c r="K161" s="84">
        <f>H161/'סכום נכסי הקרן'!$C$42</f>
        <v>2.684267323059567E-4</v>
      </c>
    </row>
    <row r="162" spans="2:11">
      <c r="B162" s="76" t="s">
        <v>2236</v>
      </c>
      <c r="C162" s="73">
        <v>9385</v>
      </c>
      <c r="D162" s="86" t="s">
        <v>131</v>
      </c>
      <c r="E162" s="94">
        <v>44896</v>
      </c>
      <c r="F162" s="83">
        <v>2360885.3600000003</v>
      </c>
      <c r="G162" s="85">
        <v>106.1223</v>
      </c>
      <c r="H162" s="83">
        <v>10154.741510000002</v>
      </c>
      <c r="I162" s="84">
        <v>5.6999999999999993E-3</v>
      </c>
      <c r="J162" s="84">
        <f t="shared" si="2"/>
        <v>4.7173137679642546E-3</v>
      </c>
      <c r="K162" s="84">
        <f>H162/'סכום נכסי הקרן'!$C$42</f>
        <v>5.1726140666692115E-4</v>
      </c>
    </row>
    <row r="163" spans="2:11">
      <c r="B163" s="76" t="s">
        <v>2237</v>
      </c>
      <c r="C163" s="73">
        <v>7027</v>
      </c>
      <c r="D163" s="86" t="s">
        <v>132</v>
      </c>
      <c r="E163" s="94">
        <v>43738</v>
      </c>
      <c r="F163" s="83">
        <v>4618724.9600000009</v>
      </c>
      <c r="G163" s="85">
        <v>130.11770000000001</v>
      </c>
      <c r="H163" s="83">
        <v>28113.143690000004</v>
      </c>
      <c r="I163" s="84">
        <v>1.9E-3</v>
      </c>
      <c r="J163" s="84">
        <f t="shared" si="2"/>
        <v>1.305976323070329E-2</v>
      </c>
      <c r="K163" s="84">
        <f>H163/'סכום נכסי הקרן'!$C$42</f>
        <v>1.4320250531831291E-3</v>
      </c>
    </row>
    <row r="164" spans="2:11">
      <c r="B164" s="76" t="s">
        <v>2238</v>
      </c>
      <c r="C164" s="73">
        <v>9246</v>
      </c>
      <c r="D164" s="86" t="s">
        <v>131</v>
      </c>
      <c r="E164" s="94">
        <v>44816</v>
      </c>
      <c r="F164" s="83">
        <v>4560518.3800000008</v>
      </c>
      <c r="G164" s="85">
        <v>69.533600000000007</v>
      </c>
      <c r="H164" s="83">
        <v>12852.755460000002</v>
      </c>
      <c r="I164" s="84">
        <v>2.7000000000000001E-3</v>
      </c>
      <c r="J164" s="84">
        <f t="shared" si="2"/>
        <v>5.9706571780314818E-3</v>
      </c>
      <c r="K164" s="84">
        <f>H164/'סכום נכסי הקרן'!$C$42</f>
        <v>6.5469262435076522E-4</v>
      </c>
    </row>
    <row r="165" spans="2:11">
      <c r="B165" s="76" t="s">
        <v>2239</v>
      </c>
      <c r="C165" s="73">
        <v>9245</v>
      </c>
      <c r="D165" s="86" t="s">
        <v>129</v>
      </c>
      <c r="E165" s="94">
        <v>44816</v>
      </c>
      <c r="F165" s="83">
        <v>428435.8600000001</v>
      </c>
      <c r="G165" s="85">
        <v>101.8784</v>
      </c>
      <c r="H165" s="83">
        <v>1669.1132900000002</v>
      </c>
      <c r="I165" s="84">
        <v>2.8999999999999998E-3</v>
      </c>
      <c r="J165" s="84">
        <f t="shared" si="2"/>
        <v>7.7537484291996647E-4</v>
      </c>
      <c r="K165" s="84">
        <f>H165/'סכום נכסי הקרן'!$C$42</f>
        <v>8.5021158581106293E-5</v>
      </c>
    </row>
    <row r="166" spans="2:11">
      <c r="B166" s="76" t="s">
        <v>2240</v>
      </c>
      <c r="C166" s="73">
        <v>9534</v>
      </c>
      <c r="D166" s="86" t="s">
        <v>131</v>
      </c>
      <c r="E166" s="94">
        <v>45007</v>
      </c>
      <c r="F166" s="83">
        <v>2093662.9905760002</v>
      </c>
      <c r="G166" s="85">
        <v>100.5012</v>
      </c>
      <c r="H166" s="83">
        <v>8528.3564267560014</v>
      </c>
      <c r="I166" s="84">
        <v>2.0938310000000002E-2</v>
      </c>
      <c r="J166" s="84">
        <f t="shared" si="2"/>
        <v>3.9617880130601683E-3</v>
      </c>
      <c r="K166" s="84">
        <f>H166/'סכום נכסי הקרן'!$C$42</f>
        <v>4.3441673404650616E-4</v>
      </c>
    </row>
    <row r="167" spans="2:11">
      <c r="B167" s="76" t="s">
        <v>2241</v>
      </c>
      <c r="C167" s="73">
        <v>8412</v>
      </c>
      <c r="D167" s="86" t="s">
        <v>131</v>
      </c>
      <c r="E167" s="94">
        <v>44440</v>
      </c>
      <c r="F167" s="83">
        <v>845928.7</v>
      </c>
      <c r="G167" s="85">
        <v>296.9803</v>
      </c>
      <c r="H167" s="83">
        <v>10182.366400000003</v>
      </c>
      <c r="I167" s="84">
        <v>4.6999999999999993E-3</v>
      </c>
      <c r="J167" s="84">
        <f t="shared" si="2"/>
        <v>4.7301467163763013E-3</v>
      </c>
      <c r="K167" s="84">
        <f>H167/'סכום נכסי הקרן'!$C$42</f>
        <v>5.1866856109289525E-4</v>
      </c>
    </row>
    <row r="168" spans="2:11">
      <c r="B168" s="76" t="s">
        <v>2242</v>
      </c>
      <c r="C168" s="73">
        <v>9495</v>
      </c>
      <c r="D168" s="86" t="s">
        <v>129</v>
      </c>
      <c r="E168" s="94">
        <v>44980</v>
      </c>
      <c r="F168" s="83">
        <v>3549718.6400000006</v>
      </c>
      <c r="G168" s="85">
        <v>99.556600000000003</v>
      </c>
      <c r="H168" s="83">
        <v>13513.936420000002</v>
      </c>
      <c r="I168" s="84">
        <v>8.3000000000000001E-3</v>
      </c>
      <c r="J168" s="84">
        <f t="shared" si="2"/>
        <v>6.2778041440721584E-3</v>
      </c>
      <c r="K168" s="84">
        <f>H168/'סכום נכסי הקרן'!$C$42</f>
        <v>6.8837180693696821E-4</v>
      </c>
    </row>
    <row r="169" spans="2:11">
      <c r="B169" s="76" t="s">
        <v>2243</v>
      </c>
      <c r="C169" s="73">
        <v>7018</v>
      </c>
      <c r="D169" s="86" t="s">
        <v>129</v>
      </c>
      <c r="E169" s="94">
        <v>43525</v>
      </c>
      <c r="F169" s="83">
        <v>8099597.4300000016</v>
      </c>
      <c r="G169" s="85">
        <v>109.9271</v>
      </c>
      <c r="H169" s="83">
        <v>34047.567390000011</v>
      </c>
      <c r="I169" s="84">
        <v>5.0000000000000001E-4</v>
      </c>
      <c r="J169" s="84">
        <f t="shared" si="2"/>
        <v>1.5816558034133336E-2</v>
      </c>
      <c r="K169" s="84">
        <f>H169/'סכום נכסי הקרן'!$C$42</f>
        <v>1.7343122505279996E-3</v>
      </c>
    </row>
    <row r="170" spans="2:11">
      <c r="B170" s="76" t="s">
        <v>2244</v>
      </c>
      <c r="C170" s="73">
        <v>62171</v>
      </c>
      <c r="D170" s="86" t="s">
        <v>129</v>
      </c>
      <c r="E170" s="94">
        <v>42549</v>
      </c>
      <c r="F170" s="83">
        <v>47134.322500000002</v>
      </c>
      <c r="G170" s="85">
        <v>100</v>
      </c>
      <c r="H170" s="83">
        <v>180.24164929999998</v>
      </c>
      <c r="I170" s="84">
        <v>1.0000000000000001E-5</v>
      </c>
      <c r="J170" s="84">
        <f t="shared" si="2"/>
        <v>8.3729990858573262E-5</v>
      </c>
      <c r="K170" s="84">
        <f>H170/'סכום נכסי הקרן'!$C$42</f>
        <v>9.181134641888473E-6</v>
      </c>
    </row>
    <row r="171" spans="2:11">
      <c r="B171" s="76" t="s">
        <v>2245</v>
      </c>
      <c r="C171" s="73">
        <v>62172</v>
      </c>
      <c r="D171" s="86" t="s">
        <v>129</v>
      </c>
      <c r="E171" s="94">
        <v>42549</v>
      </c>
      <c r="F171" s="83">
        <v>128984.5226</v>
      </c>
      <c r="G171" s="85">
        <v>100</v>
      </c>
      <c r="H171" s="83">
        <v>493.23681449999998</v>
      </c>
      <c r="I171" s="84">
        <v>4.4999999999999996E-5</v>
      </c>
      <c r="J171" s="84">
        <f t="shared" si="2"/>
        <v>2.2912969410559427E-4</v>
      </c>
      <c r="K171" s="84">
        <f>H171/'סכום נכסי הקרן'!$C$42</f>
        <v>2.5124457204246571E-5</v>
      </c>
    </row>
    <row r="172" spans="2:11">
      <c r="B172" s="76" t="s">
        <v>2246</v>
      </c>
      <c r="C172" s="73">
        <v>62173</v>
      </c>
      <c r="D172" s="86" t="s">
        <v>129</v>
      </c>
      <c r="E172" s="94">
        <v>42549</v>
      </c>
      <c r="F172" s="83">
        <v>322900.45360000001</v>
      </c>
      <c r="G172" s="85">
        <v>100</v>
      </c>
      <c r="H172" s="83">
        <v>1234.7713349999999</v>
      </c>
      <c r="I172" s="84">
        <v>2.9100000000000003E-4</v>
      </c>
      <c r="J172" s="84">
        <f t="shared" si="2"/>
        <v>5.7360434169073215E-4</v>
      </c>
      <c r="K172" s="84">
        <f>H172/'סכום נכסי הקרן'!$C$42</f>
        <v>6.2896682995340178E-5</v>
      </c>
    </row>
    <row r="173" spans="2:11">
      <c r="B173" s="76" t="s">
        <v>2247</v>
      </c>
      <c r="C173" s="73">
        <v>87956</v>
      </c>
      <c r="D173" s="86" t="s">
        <v>131</v>
      </c>
      <c r="E173" s="94">
        <v>44837</v>
      </c>
      <c r="F173" s="83">
        <v>559705.32310000004</v>
      </c>
      <c r="G173" s="85">
        <v>100</v>
      </c>
      <c r="H173" s="83">
        <v>2268.5416450000002</v>
      </c>
      <c r="I173" s="84">
        <v>6.29E-4</v>
      </c>
      <c r="J173" s="84">
        <f t="shared" si="2"/>
        <v>1.0538350705057756E-3</v>
      </c>
      <c r="K173" s="84">
        <f>H173/'סכום נכסי הקרן'!$C$42</f>
        <v>1.1555479193829241E-4</v>
      </c>
    </row>
    <row r="174" spans="2:11">
      <c r="B174" s="76" t="s">
        <v>2248</v>
      </c>
      <c r="C174" s="73">
        <v>5295</v>
      </c>
      <c r="D174" s="86" t="s">
        <v>129</v>
      </c>
      <c r="E174" s="94">
        <v>42879</v>
      </c>
      <c r="F174" s="83">
        <v>383443.29</v>
      </c>
      <c r="G174" s="85">
        <v>201.3614</v>
      </c>
      <c r="H174" s="83">
        <v>2952.5363600000001</v>
      </c>
      <c r="I174" s="84">
        <v>2.9999999999999997E-4</v>
      </c>
      <c r="J174" s="84">
        <f t="shared" si="2"/>
        <v>1.3715800060225326E-3</v>
      </c>
      <c r="K174" s="84">
        <f>H174/'סכום נכסי הקרן'!$C$42</f>
        <v>1.5039605974262078E-4</v>
      </c>
    </row>
    <row r="175" spans="2:11">
      <c r="B175" s="76" t="s">
        <v>2249</v>
      </c>
      <c r="C175" s="73">
        <v>8299</v>
      </c>
      <c r="D175" s="86" t="s">
        <v>132</v>
      </c>
      <c r="E175" s="94">
        <v>44286</v>
      </c>
      <c r="F175" s="83">
        <v>3811628.8500000006</v>
      </c>
      <c r="G175" s="85">
        <v>100.2175</v>
      </c>
      <c r="H175" s="83">
        <v>17869.199750000003</v>
      </c>
      <c r="I175" s="84">
        <v>1.4800000000000001E-2</v>
      </c>
      <c r="J175" s="84">
        <f t="shared" si="2"/>
        <v>8.3010111010869466E-3</v>
      </c>
      <c r="K175" s="84">
        <f>H175/'סכום נכסי הקרן'!$C$42</f>
        <v>9.1021986030811303E-4</v>
      </c>
    </row>
    <row r="176" spans="2:11">
      <c r="B176" s="76" t="s">
        <v>2250</v>
      </c>
      <c r="C176" s="73">
        <v>9157</v>
      </c>
      <c r="D176" s="86" t="s">
        <v>131</v>
      </c>
      <c r="E176" s="94">
        <v>44763</v>
      </c>
      <c r="F176" s="83">
        <v>640490.55360600015</v>
      </c>
      <c r="G176" s="85">
        <v>95.172499999999999</v>
      </c>
      <c r="H176" s="83">
        <v>2470.6517031430008</v>
      </c>
      <c r="I176" s="84">
        <v>1.5987000000000002E-3</v>
      </c>
      <c r="J176" s="84">
        <f t="shared" si="2"/>
        <v>1.1477238769301583E-3</v>
      </c>
      <c r="K176" s="84">
        <f>H176/'סכום נכסי הקרן'!$C$42</f>
        <v>1.2584985783176011E-4</v>
      </c>
    </row>
    <row r="177" spans="2:11">
      <c r="B177" s="76" t="s">
        <v>2251</v>
      </c>
      <c r="C177" s="73">
        <v>5326</v>
      </c>
      <c r="D177" s="86" t="s">
        <v>132</v>
      </c>
      <c r="E177" s="94">
        <v>43220</v>
      </c>
      <c r="F177" s="83">
        <v>3429845.7900000005</v>
      </c>
      <c r="G177" s="85">
        <v>92.877899999999997</v>
      </c>
      <c r="H177" s="83">
        <v>14901.772010000002</v>
      </c>
      <c r="I177" s="84">
        <v>2.5000000000000001E-3</v>
      </c>
      <c r="J177" s="84">
        <f t="shared" si="2"/>
        <v>6.9225134091903994E-3</v>
      </c>
      <c r="K177" s="84">
        <f>H177/'סכום נכסי הקרן'!$C$42</f>
        <v>7.5906526464821389E-4</v>
      </c>
    </row>
    <row r="178" spans="2:11">
      <c r="B178" s="76" t="s">
        <v>2252</v>
      </c>
      <c r="C178" s="73">
        <v>7036</v>
      </c>
      <c r="D178" s="86" t="s">
        <v>129</v>
      </c>
      <c r="E178" s="94">
        <v>37987</v>
      </c>
      <c r="F178" s="83">
        <v>19151433.770000003</v>
      </c>
      <c r="G178" s="85">
        <v>131.8203</v>
      </c>
      <c r="H178" s="83">
        <v>96538.70577000003</v>
      </c>
      <c r="I178" s="84">
        <v>8.9999999999999987E-4</v>
      </c>
      <c r="J178" s="84">
        <f t="shared" si="2"/>
        <v>4.4846376977868661E-2</v>
      </c>
      <c r="K178" s="84">
        <f>H178/'סכום נכסי הקרן'!$C$42</f>
        <v>4.9174808334825088E-3</v>
      </c>
    </row>
    <row r="179" spans="2:11">
      <c r="B179" s="76" t="s">
        <v>2253</v>
      </c>
      <c r="C179" s="73">
        <v>62174</v>
      </c>
      <c r="D179" s="86" t="s">
        <v>129</v>
      </c>
      <c r="E179" s="94">
        <v>42549</v>
      </c>
      <c r="F179" s="83">
        <v>90284.374710000004</v>
      </c>
      <c r="G179" s="85">
        <v>100</v>
      </c>
      <c r="H179" s="83">
        <v>345.24744889999999</v>
      </c>
      <c r="I179" s="84">
        <v>1.3799999999999999E-4</v>
      </c>
      <c r="J179" s="84">
        <f t="shared" si="2"/>
        <v>1.6038227486604974E-4</v>
      </c>
      <c r="K179" s="84">
        <f>H179/'סכום נכסי הקרן'!$C$42</f>
        <v>1.7586186796612999E-5</v>
      </c>
    </row>
    <row r="180" spans="2:11">
      <c r="B180" s="76" t="s">
        <v>2254</v>
      </c>
      <c r="C180" s="73">
        <v>5309</v>
      </c>
      <c r="D180" s="86" t="s">
        <v>129</v>
      </c>
      <c r="E180" s="94">
        <v>42795</v>
      </c>
      <c r="F180" s="83">
        <v>2181348.9800000004</v>
      </c>
      <c r="G180" s="85">
        <v>135.57820000000001</v>
      </c>
      <c r="H180" s="83">
        <v>11309.226430000002</v>
      </c>
      <c r="I180" s="84">
        <v>2.8000000000000004E-3</v>
      </c>
      <c r="J180" s="84">
        <f t="shared" si="2"/>
        <v>5.253621620080434E-3</v>
      </c>
      <c r="K180" s="84">
        <f>H180/'סכום נכסי הקרן'!$C$42</f>
        <v>5.7606846670945179E-4</v>
      </c>
    </row>
    <row r="181" spans="2:11">
      <c r="B181" s="76" t="s">
        <v>2255</v>
      </c>
      <c r="C181" s="73">
        <v>87344</v>
      </c>
      <c r="D181" s="86" t="s">
        <v>129</v>
      </c>
      <c r="E181" s="94">
        <v>44421</v>
      </c>
      <c r="F181" s="83">
        <v>264141.45030000003</v>
      </c>
      <c r="G181" s="85">
        <v>100</v>
      </c>
      <c r="H181" s="83">
        <v>1010.076906</v>
      </c>
      <c r="I181" s="84">
        <v>2.431E-3</v>
      </c>
      <c r="J181" s="84">
        <f t="shared" si="2"/>
        <v>4.6922412458104363E-4</v>
      </c>
      <c r="K181" s="84">
        <f>H181/'סכום נכסי הקרן'!$C$42</f>
        <v>5.1451216234782473E-5</v>
      </c>
    </row>
    <row r="182" spans="2:11">
      <c r="B182" s="76" t="s">
        <v>2256</v>
      </c>
      <c r="C182" s="73">
        <v>62175</v>
      </c>
      <c r="D182" s="86" t="s">
        <v>129</v>
      </c>
      <c r="E182" s="94">
        <v>42549</v>
      </c>
      <c r="F182" s="83">
        <v>275228.745</v>
      </c>
      <c r="G182" s="85">
        <v>100</v>
      </c>
      <c r="H182" s="83">
        <v>1052.4747209999998</v>
      </c>
      <c r="I182" s="84">
        <v>2.0999999999999999E-5</v>
      </c>
      <c r="J182" s="84">
        <f t="shared" si="2"/>
        <v>4.8891973142974033E-4</v>
      </c>
      <c r="K182" s="84">
        <f>H182/'סכום נכסי הקרן'!$C$42</f>
        <v>5.3610872726767735E-5</v>
      </c>
    </row>
    <row r="183" spans="2:11">
      <c r="B183" s="76" t="s">
        <v>2257</v>
      </c>
      <c r="C183" s="73">
        <v>87346</v>
      </c>
      <c r="D183" s="86" t="s">
        <v>129</v>
      </c>
      <c r="E183" s="94">
        <v>44421</v>
      </c>
      <c r="F183" s="83">
        <v>363168.31920000003</v>
      </c>
      <c r="G183" s="85">
        <v>100</v>
      </c>
      <c r="H183" s="83">
        <v>1388.7556529999999</v>
      </c>
      <c r="I183" s="84">
        <v>4.6800000000000001E-3</v>
      </c>
      <c r="J183" s="84">
        <f t="shared" si="2"/>
        <v>6.4513667391569943E-4</v>
      </c>
      <c r="K183" s="84">
        <f>H183/'סכום נכסי הקרן'!$C$42</f>
        <v>7.0740323806373144E-5</v>
      </c>
    </row>
    <row r="184" spans="2:11">
      <c r="B184" s="76" t="s">
        <v>2258</v>
      </c>
      <c r="C184" s="73">
        <v>62176</v>
      </c>
      <c r="D184" s="86" t="s">
        <v>129</v>
      </c>
      <c r="E184" s="94">
        <v>42549</v>
      </c>
      <c r="F184" s="83">
        <v>80096.460720000003</v>
      </c>
      <c r="G184" s="85">
        <v>100</v>
      </c>
      <c r="H184" s="83">
        <v>306.28886580000005</v>
      </c>
      <c r="I184" s="84">
        <v>3.5000000000000004E-5</v>
      </c>
      <c r="J184" s="84">
        <f t="shared" si="2"/>
        <v>1.4228433901440548E-4</v>
      </c>
      <c r="K184" s="84">
        <f>H184/'סכום נכסי הקרן'!$C$42</f>
        <v>1.5601717622659984E-5</v>
      </c>
    </row>
    <row r="185" spans="2:11">
      <c r="B185" s="76" t="s">
        <v>2259</v>
      </c>
      <c r="C185" s="73">
        <v>9457</v>
      </c>
      <c r="D185" s="86" t="s">
        <v>129</v>
      </c>
      <c r="E185" s="94">
        <v>44893</v>
      </c>
      <c r="F185" s="83">
        <v>49856.747422000015</v>
      </c>
      <c r="G185" s="85">
        <v>100</v>
      </c>
      <c r="H185" s="83">
        <v>190.65220214000007</v>
      </c>
      <c r="I185" s="84">
        <v>2.415432E-2</v>
      </c>
      <c r="J185" s="84">
        <f t="shared" si="2"/>
        <v>8.8566139981216158E-5</v>
      </c>
      <c r="K185" s="84">
        <f>H185/'סכום נכסי הקרן'!$C$42</f>
        <v>9.7114265455175167E-6</v>
      </c>
    </row>
    <row r="186" spans="2:11">
      <c r="B186" s="76" t="s">
        <v>2260</v>
      </c>
      <c r="C186" s="73">
        <v>8296</v>
      </c>
      <c r="D186" s="86" t="s">
        <v>129</v>
      </c>
      <c r="E186" s="94">
        <v>44085</v>
      </c>
      <c r="F186" s="83">
        <v>2161234.4300000006</v>
      </c>
      <c r="G186" s="85">
        <v>123.25749999999999</v>
      </c>
      <c r="H186" s="83">
        <v>10186.690620000001</v>
      </c>
      <c r="I186" s="84">
        <v>7.000000000000001E-4</v>
      </c>
      <c r="J186" s="84">
        <f t="shared" si="2"/>
        <v>4.7321555023726375E-3</v>
      </c>
      <c r="K186" s="84">
        <f>H186/'סכום נכסי הקרן'!$C$42</f>
        <v>5.1888882786361849E-4</v>
      </c>
    </row>
    <row r="187" spans="2:11">
      <c r="B187" s="76" t="s">
        <v>2261</v>
      </c>
      <c r="C187" s="73">
        <v>8333</v>
      </c>
      <c r="D187" s="86" t="s">
        <v>129</v>
      </c>
      <c r="E187" s="94">
        <v>44501</v>
      </c>
      <c r="F187" s="83">
        <v>586429.14000000013</v>
      </c>
      <c r="G187" s="85">
        <v>120.4042</v>
      </c>
      <c r="H187" s="83">
        <v>2700.0702300000003</v>
      </c>
      <c r="I187" s="84">
        <v>1.9E-3</v>
      </c>
      <c r="J187" s="84">
        <f t="shared" si="2"/>
        <v>1.2542986404830122E-3</v>
      </c>
      <c r="K187" s="84">
        <f>H187/'סכום נכסי הקרן'!$C$42</f>
        <v>1.3753596030917359E-4</v>
      </c>
    </row>
    <row r="188" spans="2:11">
      <c r="B188" s="76" t="s">
        <v>2262</v>
      </c>
      <c r="C188" s="73">
        <v>87955</v>
      </c>
      <c r="D188" s="86" t="s">
        <v>131</v>
      </c>
      <c r="E188" s="94">
        <v>44827</v>
      </c>
      <c r="F188" s="83">
        <v>654855.22750000004</v>
      </c>
      <c r="G188" s="85">
        <v>100</v>
      </c>
      <c r="H188" s="83">
        <v>2654.1937230000003</v>
      </c>
      <c r="I188" s="84">
        <v>1.0090000000000001E-3</v>
      </c>
      <c r="J188" s="84">
        <f t="shared" si="2"/>
        <v>1.2329870317252618E-3</v>
      </c>
      <c r="K188" s="84">
        <f>H188/'סכום נכסי הקרן'!$C$42</f>
        <v>1.3519910648375456E-4</v>
      </c>
    </row>
    <row r="189" spans="2:11">
      <c r="B189" s="76" t="s">
        <v>2263</v>
      </c>
      <c r="C189" s="73">
        <v>6653</v>
      </c>
      <c r="D189" s="86" t="s">
        <v>129</v>
      </c>
      <c r="E189" s="94">
        <v>39264</v>
      </c>
      <c r="F189" s="83">
        <v>36484002.659999996</v>
      </c>
      <c r="G189" s="85">
        <v>91.099800000000002</v>
      </c>
      <c r="H189" s="83">
        <v>127097.72759000001</v>
      </c>
      <c r="I189" s="84">
        <v>1.0999999999999998E-3</v>
      </c>
      <c r="J189" s="84">
        <f t="shared" si="2"/>
        <v>5.9042355696287657E-2</v>
      </c>
      <c r="K189" s="84">
        <f>H189/'סכום נכסי הקרן'!$C$42</f>
        <v>6.4740938302202591E-3</v>
      </c>
    </row>
    <row r="190" spans="2:11">
      <c r="B190" s="76" t="s">
        <v>2264</v>
      </c>
      <c r="C190" s="73">
        <v>8410</v>
      </c>
      <c r="D190" s="86" t="s">
        <v>131</v>
      </c>
      <c r="E190" s="94">
        <v>44651</v>
      </c>
      <c r="F190" s="83">
        <v>1002304.9875000002</v>
      </c>
      <c r="G190" s="85">
        <v>121.9333</v>
      </c>
      <c r="H190" s="83">
        <v>4953.4700099700012</v>
      </c>
      <c r="I190" s="84">
        <v>3.04514E-3</v>
      </c>
      <c r="J190" s="84">
        <f t="shared" si="2"/>
        <v>2.3010996640553103E-3</v>
      </c>
      <c r="K190" s="84">
        <f>H190/'סכום נכסי הקרן'!$C$42</f>
        <v>2.5231945714386685E-4</v>
      </c>
    </row>
    <row r="191" spans="2:11">
      <c r="B191" s="76" t="s">
        <v>2265</v>
      </c>
      <c r="C191" s="73">
        <v>7001</v>
      </c>
      <c r="D191" s="86" t="s">
        <v>131</v>
      </c>
      <c r="E191" s="94">
        <v>43602</v>
      </c>
      <c r="F191" s="83">
        <v>1607500.9</v>
      </c>
      <c r="G191" s="85">
        <v>64.608699999999999</v>
      </c>
      <c r="H191" s="83">
        <v>4209.4905999999992</v>
      </c>
      <c r="I191" s="84">
        <v>2.8000000000000004E-3</v>
      </c>
      <c r="J191" s="84">
        <f t="shared" si="2"/>
        <v>1.9554892602575073E-3</v>
      </c>
      <c r="K191" s="84">
        <f>H191/'סכום נכסי הקרן'!$C$42</f>
        <v>2.1442269376950211E-4</v>
      </c>
    </row>
    <row r="192" spans="2:11">
      <c r="B192" s="76" t="s">
        <v>2266</v>
      </c>
      <c r="C192" s="73">
        <v>8319</v>
      </c>
      <c r="D192" s="86" t="s">
        <v>131</v>
      </c>
      <c r="E192" s="94">
        <v>44377</v>
      </c>
      <c r="F192" s="83">
        <v>1416182.8000000003</v>
      </c>
      <c r="G192" s="85">
        <v>100.80710000000001</v>
      </c>
      <c r="H192" s="83">
        <v>5786.2574800000011</v>
      </c>
      <c r="I192" s="84">
        <v>1.4000000000000002E-3</v>
      </c>
      <c r="J192" s="84">
        <f t="shared" si="2"/>
        <v>2.6879652277224881E-3</v>
      </c>
      <c r="K192" s="84">
        <f>H192/'סכום נכסי הקרן'!$C$42</f>
        <v>2.9473991834202729E-4</v>
      </c>
    </row>
    <row r="193" spans="2:11">
      <c r="B193" s="76" t="s">
        <v>2267</v>
      </c>
      <c r="C193" s="73">
        <v>8411</v>
      </c>
      <c r="D193" s="86" t="s">
        <v>131</v>
      </c>
      <c r="E193" s="94">
        <v>44651</v>
      </c>
      <c r="F193" s="83">
        <v>1426006.5809760001</v>
      </c>
      <c r="G193" s="85">
        <v>104.4327</v>
      </c>
      <c r="H193" s="83">
        <v>6035.9461310120014</v>
      </c>
      <c r="I193" s="84">
        <v>4.5486800000000003E-3</v>
      </c>
      <c r="J193" s="84">
        <f t="shared" si="2"/>
        <v>2.8039563349272771E-3</v>
      </c>
      <c r="K193" s="84">
        <f>H193/'סכום נכסי הקרן'!$C$42</f>
        <v>3.0745853877407341E-4</v>
      </c>
    </row>
    <row r="194" spans="2:11">
      <c r="B194" s="76" t="s">
        <v>2268</v>
      </c>
      <c r="C194" s="73">
        <v>9384</v>
      </c>
      <c r="D194" s="86" t="s">
        <v>131</v>
      </c>
      <c r="E194" s="94">
        <v>44910</v>
      </c>
      <c r="F194" s="83">
        <v>259638.20762700003</v>
      </c>
      <c r="G194" s="85">
        <v>100.80459999999999</v>
      </c>
      <c r="H194" s="83">
        <v>1060.8067414659999</v>
      </c>
      <c r="I194" s="84">
        <v>1.7699899999999999E-3</v>
      </c>
      <c r="J194" s="84">
        <f t="shared" si="2"/>
        <v>4.9279031295271821E-4</v>
      </c>
      <c r="K194" s="84">
        <f>H194/'סכום נכסי הקרן'!$C$42</f>
        <v>5.4035288515429287E-5</v>
      </c>
    </row>
    <row r="195" spans="2:11">
      <c r="B195" s="76" t="s">
        <v>2269</v>
      </c>
      <c r="C195" s="73">
        <v>5303</v>
      </c>
      <c r="D195" s="86" t="s">
        <v>131</v>
      </c>
      <c r="E195" s="94">
        <v>42788</v>
      </c>
      <c r="F195" s="83">
        <v>2146683.1300000004</v>
      </c>
      <c r="G195" s="85">
        <v>58.000999999999998</v>
      </c>
      <c r="H195" s="83">
        <v>5046.5054099999998</v>
      </c>
      <c r="I195" s="84">
        <v>2.7000000000000001E-3</v>
      </c>
      <c r="J195" s="84">
        <f t="shared" si="2"/>
        <v>2.3443186049842729E-3</v>
      </c>
      <c r="K195" s="84">
        <f>H195/'סכום נכסי הקרן'!$C$42</f>
        <v>2.5705848687120617E-4</v>
      </c>
    </row>
    <row r="196" spans="2:11">
      <c r="B196" s="76" t="s">
        <v>2270</v>
      </c>
      <c r="C196" s="73">
        <v>7011</v>
      </c>
      <c r="D196" s="86" t="s">
        <v>131</v>
      </c>
      <c r="E196" s="94">
        <v>43651</v>
      </c>
      <c r="F196" s="83">
        <v>5995448.7300000014</v>
      </c>
      <c r="G196" s="85">
        <v>95.488200000000006</v>
      </c>
      <c r="H196" s="83">
        <v>23203.778960000003</v>
      </c>
      <c r="I196" s="84">
        <v>6.4000000000000003E-3</v>
      </c>
      <c r="J196" s="84">
        <f t="shared" si="2"/>
        <v>1.0779152364342881E-2</v>
      </c>
      <c r="K196" s="84">
        <f>H196/'סכום נכסי הקרן'!$C$42</f>
        <v>1.1819522272446213E-3</v>
      </c>
    </row>
    <row r="197" spans="2:11">
      <c r="B197" s="76" t="s">
        <v>2271</v>
      </c>
      <c r="C197" s="73">
        <v>62177</v>
      </c>
      <c r="D197" s="86" t="s">
        <v>129</v>
      </c>
      <c r="E197" s="94">
        <v>42549</v>
      </c>
      <c r="F197" s="83">
        <v>207513.64929999999</v>
      </c>
      <c r="G197" s="85">
        <v>100</v>
      </c>
      <c r="H197" s="83">
        <v>793.53219480000007</v>
      </c>
      <c r="I197" s="84">
        <v>4.6E-5</v>
      </c>
      <c r="J197" s="84">
        <f t="shared" ref="J197:J258" si="3">IFERROR(H197/$H$11,0)</f>
        <v>3.686298015726579E-4</v>
      </c>
      <c r="K197" s="84">
        <f>H197/'סכום נכסי הקרן'!$C$42</f>
        <v>4.0420879144341442E-5</v>
      </c>
    </row>
    <row r="198" spans="2:11">
      <c r="B198" s="76" t="s">
        <v>2272</v>
      </c>
      <c r="C198" s="73">
        <v>9736</v>
      </c>
      <c r="D198" s="86" t="s">
        <v>129</v>
      </c>
      <c r="E198" s="94">
        <v>44621</v>
      </c>
      <c r="F198" s="83">
        <v>3595196.51</v>
      </c>
      <c r="G198" s="85">
        <v>110.88979999999999</v>
      </c>
      <c r="H198" s="83">
        <v>15245.164580000002</v>
      </c>
      <c r="I198" s="84">
        <v>4.1999999999999997E-3</v>
      </c>
      <c r="J198" s="84">
        <f t="shared" si="3"/>
        <v>7.0820340131055671E-3</v>
      </c>
      <c r="K198" s="84">
        <f>H198/'סכום נכסי הקרן'!$C$42</f>
        <v>7.7655696777253786E-4</v>
      </c>
    </row>
    <row r="199" spans="2:11">
      <c r="B199" s="76" t="s">
        <v>2273</v>
      </c>
      <c r="C199" s="73">
        <v>8502</v>
      </c>
      <c r="D199" s="86" t="s">
        <v>129</v>
      </c>
      <c r="E199" s="94">
        <v>44621</v>
      </c>
      <c r="F199" s="83">
        <v>6834798.1536200009</v>
      </c>
      <c r="G199" s="85">
        <v>101.9405</v>
      </c>
      <c r="H199" s="83">
        <v>26643.442419342005</v>
      </c>
      <c r="I199" s="84">
        <v>5.6813499999999991E-3</v>
      </c>
      <c r="J199" s="84">
        <f t="shared" si="3"/>
        <v>1.2377023839253282E-2</v>
      </c>
      <c r="K199" s="84">
        <f>H199/'סכום נכסי הקרן'!$C$42</f>
        <v>1.3571615280119486E-3</v>
      </c>
    </row>
    <row r="200" spans="2:11">
      <c r="B200" s="76" t="s">
        <v>2274</v>
      </c>
      <c r="C200" s="73">
        <v>7017</v>
      </c>
      <c r="D200" s="86" t="s">
        <v>130</v>
      </c>
      <c r="E200" s="94">
        <v>43709</v>
      </c>
      <c r="F200" s="83">
        <v>11886370.709279003</v>
      </c>
      <c r="G200" s="85">
        <v>95.077365999999998</v>
      </c>
      <c r="H200" s="83">
        <v>11301.252223300002</v>
      </c>
      <c r="I200" s="84">
        <v>7.2131699999999997E-3</v>
      </c>
      <c r="J200" s="84">
        <f t="shared" si="3"/>
        <v>5.2499172584265742E-3</v>
      </c>
      <c r="K200" s="84">
        <f>H200/'סכום נכסי הקרן'!$C$42</f>
        <v>5.7566227720963709E-4</v>
      </c>
    </row>
    <row r="201" spans="2:11">
      <c r="B201" s="76" t="s">
        <v>2275</v>
      </c>
      <c r="C201" s="73">
        <v>9536</v>
      </c>
      <c r="D201" s="86" t="s">
        <v>130</v>
      </c>
      <c r="E201" s="94">
        <v>45015</v>
      </c>
      <c r="F201" s="83">
        <v>2735983.4815659998</v>
      </c>
      <c r="G201" s="85">
        <v>106.155328</v>
      </c>
      <c r="H201" s="83">
        <v>2904.391472493</v>
      </c>
      <c r="I201" s="84">
        <v>7.5938099999999994E-3</v>
      </c>
      <c r="J201" s="84">
        <f t="shared" si="3"/>
        <v>1.3492146370498012E-3</v>
      </c>
      <c r="K201" s="84">
        <f>H201/'סכום נכסי הקרן'!$C$42</f>
        <v>1.4794365933329794E-4</v>
      </c>
    </row>
    <row r="202" spans="2:11">
      <c r="B202" s="76" t="s">
        <v>2276</v>
      </c>
      <c r="C202" s="73">
        <v>6885</v>
      </c>
      <c r="D202" s="86" t="s">
        <v>131</v>
      </c>
      <c r="E202" s="94">
        <v>43602</v>
      </c>
      <c r="F202" s="83">
        <v>2301220.0499999998</v>
      </c>
      <c r="G202" s="85">
        <v>93.861400000000003</v>
      </c>
      <c r="H202" s="83">
        <v>8754.523180000002</v>
      </c>
      <c r="I202" s="84">
        <v>3.3E-3</v>
      </c>
      <c r="J202" s="84">
        <f t="shared" si="3"/>
        <v>4.06685218804513E-3</v>
      </c>
      <c r="K202" s="84">
        <f>H202/'סכום נכסי הקרן'!$C$42</f>
        <v>4.4593719794104028E-4</v>
      </c>
    </row>
    <row r="203" spans="2:11">
      <c r="B203" s="76" t="s">
        <v>2277</v>
      </c>
      <c r="C203" s="73">
        <v>76202</v>
      </c>
      <c r="D203" s="86" t="s">
        <v>129</v>
      </c>
      <c r="E203" s="94">
        <v>43466</v>
      </c>
      <c r="F203" s="83">
        <v>345459.75089999998</v>
      </c>
      <c r="G203" s="85">
        <v>100</v>
      </c>
      <c r="H203" s="83">
        <v>1321.038088</v>
      </c>
      <c r="I203" s="84">
        <v>1.2720000000000001E-3</v>
      </c>
      <c r="J203" s="84">
        <f t="shared" si="3"/>
        <v>6.1367895523394499E-4</v>
      </c>
      <c r="K203" s="84">
        <f>H203/'סכום נכסי הקרן'!$C$42</f>
        <v>6.7290931924416842E-5</v>
      </c>
    </row>
    <row r="204" spans="2:11">
      <c r="B204" s="76" t="s">
        <v>2278</v>
      </c>
      <c r="C204" s="73">
        <v>76201</v>
      </c>
      <c r="D204" s="86" t="s">
        <v>129</v>
      </c>
      <c r="E204" s="94">
        <v>43466</v>
      </c>
      <c r="F204" s="83">
        <v>341040.74080000003</v>
      </c>
      <c r="G204" s="85">
        <v>100</v>
      </c>
      <c r="H204" s="83">
        <v>1304.1397930000001</v>
      </c>
      <c r="I204" s="84">
        <v>2.2079999999999999E-3</v>
      </c>
      <c r="J204" s="84">
        <f t="shared" si="3"/>
        <v>6.0582897110779855E-4</v>
      </c>
      <c r="K204" s="84">
        <f>H204/'סכום נכסי הקרן'!$C$42</f>
        <v>6.643016793221036E-5</v>
      </c>
    </row>
    <row r="205" spans="2:11">
      <c r="B205" s="76" t="s">
        <v>2279</v>
      </c>
      <c r="C205" s="73">
        <v>5317</v>
      </c>
      <c r="D205" s="86" t="s">
        <v>129</v>
      </c>
      <c r="E205" s="94">
        <v>43191</v>
      </c>
      <c r="F205" s="83">
        <v>2641756.9800000004</v>
      </c>
      <c r="G205" s="85">
        <v>136.208</v>
      </c>
      <c r="H205" s="83">
        <v>13759.839350000002</v>
      </c>
      <c r="I205" s="84">
        <v>1.6000000000000001E-3</v>
      </c>
      <c r="J205" s="84">
        <f t="shared" si="3"/>
        <v>6.3920366211991661E-3</v>
      </c>
      <c r="K205" s="84">
        <f>H205/'סכום נכסי הקרן'!$C$42</f>
        <v>7.008975906164503E-4</v>
      </c>
    </row>
    <row r="206" spans="2:11">
      <c r="B206" s="76" t="s">
        <v>2280</v>
      </c>
      <c r="C206" s="73">
        <v>87345</v>
      </c>
      <c r="D206" s="86" t="s">
        <v>129</v>
      </c>
      <c r="E206" s="94">
        <v>44421</v>
      </c>
      <c r="F206" s="83">
        <v>249692.44399999999</v>
      </c>
      <c r="G206" s="85">
        <v>100</v>
      </c>
      <c r="H206" s="83">
        <v>954.82390599999997</v>
      </c>
      <c r="I206" s="84">
        <v>9.1300000000000007E-4</v>
      </c>
      <c r="J206" s="84">
        <f t="shared" si="3"/>
        <v>4.4355673192859109E-4</v>
      </c>
      <c r="K206" s="84">
        <f>H206/'סכום נכסי הקרן'!$C$42</f>
        <v>4.8636743362733226E-5</v>
      </c>
    </row>
    <row r="207" spans="2:11">
      <c r="B207" s="76" t="s">
        <v>2281</v>
      </c>
      <c r="C207" s="73">
        <v>7077</v>
      </c>
      <c r="D207" s="86" t="s">
        <v>129</v>
      </c>
      <c r="E207" s="94">
        <v>44012</v>
      </c>
      <c r="F207" s="83">
        <v>9242475.1900000013</v>
      </c>
      <c r="G207" s="85">
        <v>117.0718</v>
      </c>
      <c r="H207" s="83">
        <v>41376.949840000008</v>
      </c>
      <c r="I207" s="84">
        <v>4.1999999999999997E-3</v>
      </c>
      <c r="J207" s="84">
        <f t="shared" si="3"/>
        <v>1.9221371116574917E-2</v>
      </c>
      <c r="K207" s="84">
        <f>H207/'סכום נכסי הקרן'!$C$42</f>
        <v>2.1076557445355438E-3</v>
      </c>
    </row>
    <row r="208" spans="2:11">
      <c r="B208" s="76" t="s">
        <v>2282</v>
      </c>
      <c r="C208" s="73">
        <v>9172</v>
      </c>
      <c r="D208" s="86" t="s">
        <v>131</v>
      </c>
      <c r="E208" s="94">
        <v>44743</v>
      </c>
      <c r="F208" s="83">
        <v>451626.42226900003</v>
      </c>
      <c r="G208" s="85">
        <v>94.228800000000007</v>
      </c>
      <c r="H208" s="83">
        <v>1724.8459867520003</v>
      </c>
      <c r="I208" s="84">
        <v>8.695399999999999E-3</v>
      </c>
      <c r="J208" s="84">
        <f t="shared" si="3"/>
        <v>8.0126507532569382E-4</v>
      </c>
      <c r="K208" s="84">
        <f>H208/'סכום נכסי הקרן'!$C$42</f>
        <v>8.7860066207744679E-5</v>
      </c>
    </row>
    <row r="209" spans="2:11">
      <c r="B209" s="76" t="s">
        <v>2283</v>
      </c>
      <c r="C209" s="73">
        <v>8275</v>
      </c>
      <c r="D209" s="86" t="s">
        <v>129</v>
      </c>
      <c r="E209" s="94">
        <v>44256</v>
      </c>
      <c r="F209" s="83">
        <v>629809.58000000007</v>
      </c>
      <c r="G209" s="85">
        <v>114.9335</v>
      </c>
      <c r="H209" s="83">
        <v>2768.0490200000004</v>
      </c>
      <c r="I209" s="84">
        <v>1E-3</v>
      </c>
      <c r="J209" s="84">
        <f t="shared" si="3"/>
        <v>1.285877709401779E-3</v>
      </c>
      <c r="K209" s="84">
        <f>H209/'סכום נכסי הקרן'!$C$42</f>
        <v>1.4099865844917925E-4</v>
      </c>
    </row>
    <row r="210" spans="2:11">
      <c r="B210" s="76" t="s">
        <v>2284</v>
      </c>
      <c r="C210" s="73">
        <v>9667</v>
      </c>
      <c r="D210" s="86" t="s">
        <v>129</v>
      </c>
      <c r="E210" s="94">
        <v>44959</v>
      </c>
      <c r="F210" s="83">
        <v>1985803.3487660002</v>
      </c>
      <c r="G210" s="85">
        <v>100</v>
      </c>
      <c r="H210" s="83">
        <v>7593.7120055450014</v>
      </c>
      <c r="I210" s="84">
        <v>2.2648199999999999E-3</v>
      </c>
      <c r="J210" s="84">
        <f t="shared" si="3"/>
        <v>3.5276055189033444E-3</v>
      </c>
      <c r="K210" s="84">
        <f>H210/'סכום נכסי הקרן'!$C$42</f>
        <v>3.8680789165766705E-4</v>
      </c>
    </row>
    <row r="211" spans="2:11">
      <c r="B211" s="76" t="s">
        <v>2285</v>
      </c>
      <c r="C211" s="73">
        <v>8335</v>
      </c>
      <c r="D211" s="86" t="s">
        <v>129</v>
      </c>
      <c r="E211" s="94">
        <v>44412</v>
      </c>
      <c r="F211" s="83">
        <v>4896245.1500000013</v>
      </c>
      <c r="G211" s="85">
        <v>99.453599999999994</v>
      </c>
      <c r="H211" s="83">
        <v>18620.937670000007</v>
      </c>
      <c r="I211" s="84">
        <v>1.3999999999999999E-2</v>
      </c>
      <c r="J211" s="84">
        <f t="shared" si="3"/>
        <v>8.6502256661671779E-3</v>
      </c>
      <c r="K211" s="84">
        <f>H211/'סכום נכסי הקרן'!$C$42</f>
        <v>9.4851182604265656E-4</v>
      </c>
    </row>
    <row r="212" spans="2:11">
      <c r="B212" s="76" t="s">
        <v>2286</v>
      </c>
      <c r="C212" s="73">
        <v>6651</v>
      </c>
      <c r="D212" s="86" t="s">
        <v>131</v>
      </c>
      <c r="E212" s="94">
        <v>43465</v>
      </c>
      <c r="F212" s="83">
        <v>3604444.9800000004</v>
      </c>
      <c r="G212" s="85">
        <v>106.4761</v>
      </c>
      <c r="H212" s="83">
        <v>15555.280790000003</v>
      </c>
      <c r="I212" s="84">
        <v>1.49E-2</v>
      </c>
      <c r="J212" s="84">
        <f t="shared" si="3"/>
        <v>7.2260963179570769E-3</v>
      </c>
      <c r="K212" s="84">
        <f>H212/'סכום נכסי הקרן'!$C$42</f>
        <v>7.9235364234636607E-4</v>
      </c>
    </row>
    <row r="213" spans="2:11">
      <c r="B213" s="76" t="s">
        <v>2287</v>
      </c>
      <c r="C213" s="73">
        <v>8415</v>
      </c>
      <c r="D213" s="86" t="s">
        <v>131</v>
      </c>
      <c r="E213" s="94">
        <v>44440</v>
      </c>
      <c r="F213" s="83">
        <v>7655821.870000001</v>
      </c>
      <c r="G213" s="85">
        <v>117.5904</v>
      </c>
      <c r="H213" s="83">
        <v>36488.079600000005</v>
      </c>
      <c r="I213" s="84">
        <v>1.2800000000000001E-2</v>
      </c>
      <c r="J213" s="84">
        <f t="shared" si="3"/>
        <v>1.6950280821442162E-2</v>
      </c>
      <c r="K213" s="84">
        <f>H213/'סכום נכסי הקרן'!$C$42</f>
        <v>1.8586268652810436E-3</v>
      </c>
    </row>
    <row r="214" spans="2:11">
      <c r="B214" s="76" t="s">
        <v>2288</v>
      </c>
      <c r="C214" s="73">
        <v>87341</v>
      </c>
      <c r="D214" s="86" t="s">
        <v>129</v>
      </c>
      <c r="E214" s="94">
        <v>44421</v>
      </c>
      <c r="F214" s="83">
        <v>219474.01939999999</v>
      </c>
      <c r="G214" s="85">
        <v>100</v>
      </c>
      <c r="H214" s="83">
        <v>839.26865020000002</v>
      </c>
      <c r="I214" s="84">
        <v>9.4499999999999998E-4</v>
      </c>
      <c r="J214" s="84">
        <f t="shared" si="3"/>
        <v>3.8987635034436592E-4</v>
      </c>
      <c r="K214" s="84">
        <f>H214/'סכום נכסי הקרן'!$C$42</f>
        <v>4.275059903261882E-5</v>
      </c>
    </row>
    <row r="215" spans="2:11">
      <c r="B215" s="76" t="s">
        <v>2289</v>
      </c>
      <c r="C215" s="73">
        <v>8310</v>
      </c>
      <c r="D215" s="86" t="s">
        <v>129</v>
      </c>
      <c r="E215" s="94">
        <v>44377</v>
      </c>
      <c r="F215" s="83">
        <v>1607131.0000000002</v>
      </c>
      <c r="G215" s="85">
        <v>34.741199999999999</v>
      </c>
      <c r="H215" s="83">
        <v>2135.0791200000003</v>
      </c>
      <c r="I215" s="84">
        <v>4.1999999999999997E-3</v>
      </c>
      <c r="J215" s="84">
        <f t="shared" si="3"/>
        <v>9.9183599292514179E-4</v>
      </c>
      <c r="K215" s="84">
        <f>H215/'סכום נכסי הקרן'!$C$42</f>
        <v>1.0875648856928632E-4</v>
      </c>
    </row>
    <row r="216" spans="2:11">
      <c r="B216" s="76" t="s">
        <v>2290</v>
      </c>
      <c r="C216" s="73">
        <v>9695</v>
      </c>
      <c r="D216" s="86" t="s">
        <v>129</v>
      </c>
      <c r="E216" s="94">
        <v>45108</v>
      </c>
      <c r="F216" s="83">
        <v>3723381.734042001</v>
      </c>
      <c r="G216" s="85">
        <v>100</v>
      </c>
      <c r="H216" s="83">
        <v>14238.211750169001</v>
      </c>
      <c r="I216" s="84">
        <v>2.98804E-3</v>
      </c>
      <c r="J216" s="84">
        <f t="shared" si="3"/>
        <v>6.6142611561426775E-3</v>
      </c>
      <c r="K216" s="84">
        <f>H216/'סכום נכסי הקרן'!$C$42</f>
        <v>7.2526488547849824E-4</v>
      </c>
    </row>
    <row r="217" spans="2:11">
      <c r="B217" s="76" t="s">
        <v>2291</v>
      </c>
      <c r="C217" s="73">
        <v>87951</v>
      </c>
      <c r="D217" s="86" t="s">
        <v>131</v>
      </c>
      <c r="E217" s="94">
        <v>44771</v>
      </c>
      <c r="F217" s="83">
        <v>436570.15259999997</v>
      </c>
      <c r="G217" s="85">
        <v>100</v>
      </c>
      <c r="H217" s="83">
        <v>1769.4624860000001</v>
      </c>
      <c r="I217" s="84">
        <v>1.8679999999999999E-3</v>
      </c>
      <c r="J217" s="84">
        <f t="shared" si="3"/>
        <v>8.2199135634167969E-4</v>
      </c>
      <c r="K217" s="84">
        <f>H217/'סכום נכסי הקרן'!$C$42</f>
        <v>9.0132737859588042E-5</v>
      </c>
    </row>
    <row r="218" spans="2:11">
      <c r="B218" s="76" t="s">
        <v>2292</v>
      </c>
      <c r="C218" s="73">
        <v>7085</v>
      </c>
      <c r="D218" s="86" t="s">
        <v>129</v>
      </c>
      <c r="E218" s="94">
        <v>43983</v>
      </c>
      <c r="F218" s="83">
        <v>8738746.3622780014</v>
      </c>
      <c r="G218" s="85">
        <v>98.566800000000001</v>
      </c>
      <c r="H218" s="83">
        <v>32938.034132790002</v>
      </c>
      <c r="I218" s="84">
        <v>2.9119099999999998E-3</v>
      </c>
      <c r="J218" s="84">
        <f t="shared" si="3"/>
        <v>1.5301132160899959E-2</v>
      </c>
      <c r="K218" s="84">
        <f>H218/'סכום נכסי הקרן'!$C$42</f>
        <v>1.6777949346708696E-3</v>
      </c>
    </row>
    <row r="219" spans="2:11">
      <c r="B219" s="76" t="s">
        <v>2293</v>
      </c>
      <c r="C219" s="73">
        <v>8330</v>
      </c>
      <c r="D219" s="86" t="s">
        <v>129</v>
      </c>
      <c r="E219" s="94">
        <v>44002</v>
      </c>
      <c r="F219" s="83">
        <v>3829309.9900000007</v>
      </c>
      <c r="G219" s="85">
        <v>110.6713</v>
      </c>
      <c r="H219" s="83">
        <v>16205.909910000002</v>
      </c>
      <c r="I219" s="84">
        <v>1.09E-2</v>
      </c>
      <c r="J219" s="84">
        <f t="shared" si="3"/>
        <v>7.528341500918358E-3</v>
      </c>
      <c r="K219" s="84">
        <f>H219/'סכום נכסי הקרן'!$C$42</f>
        <v>8.2549533615494252E-4</v>
      </c>
    </row>
    <row r="220" spans="2:11">
      <c r="B220" s="76" t="s">
        <v>2294</v>
      </c>
      <c r="C220" s="73">
        <v>5331</v>
      </c>
      <c r="D220" s="86" t="s">
        <v>129</v>
      </c>
      <c r="E220" s="94">
        <v>43251</v>
      </c>
      <c r="F220" s="83">
        <v>423895.0400000001</v>
      </c>
      <c r="G220" s="85">
        <v>148.63829999999999</v>
      </c>
      <c r="H220" s="83">
        <v>2409.3891300000005</v>
      </c>
      <c r="I220" s="84">
        <v>8.9999999999999998E-4</v>
      </c>
      <c r="J220" s="84">
        <f t="shared" si="3"/>
        <v>1.1192647793289243E-3</v>
      </c>
      <c r="K220" s="84">
        <f>H220/'סכום נכסי הקרן'!$C$42</f>
        <v>1.2272926980607993E-4</v>
      </c>
    </row>
    <row r="221" spans="2:11">
      <c r="B221" s="76" t="s">
        <v>2295</v>
      </c>
      <c r="C221" s="73">
        <v>62178</v>
      </c>
      <c r="D221" s="86" t="s">
        <v>129</v>
      </c>
      <c r="E221" s="94">
        <v>42549</v>
      </c>
      <c r="F221" s="83">
        <v>57691.166250000002</v>
      </c>
      <c r="G221" s="85">
        <v>100</v>
      </c>
      <c r="H221" s="83">
        <v>220.61101980000001</v>
      </c>
      <c r="I221" s="84">
        <v>1.01E-4</v>
      </c>
      <c r="J221" s="84">
        <f t="shared" si="3"/>
        <v>1.0248329807729145E-4</v>
      </c>
      <c r="K221" s="84">
        <f>H221/'סכום נכסי הקרן'!$C$42</f>
        <v>1.1237466391005358E-5</v>
      </c>
    </row>
    <row r="222" spans="2:11">
      <c r="B222" s="76" t="s">
        <v>2296</v>
      </c>
      <c r="C222" s="73">
        <v>5320</v>
      </c>
      <c r="D222" s="86" t="s">
        <v>129</v>
      </c>
      <c r="E222" s="94">
        <v>42948</v>
      </c>
      <c r="F222" s="83">
        <v>1502902.5400000003</v>
      </c>
      <c r="G222" s="85">
        <v>144.01419999999999</v>
      </c>
      <c r="H222" s="83">
        <v>8276.6391400000011</v>
      </c>
      <c r="I222" s="84">
        <v>8.9999999999999998E-4</v>
      </c>
      <c r="J222" s="84">
        <f t="shared" si="3"/>
        <v>3.844854517384345E-3</v>
      </c>
      <c r="K222" s="84">
        <f>H222/'סכום נכסי הקרן'!$C$42</f>
        <v>4.2159477913002012E-4</v>
      </c>
    </row>
    <row r="223" spans="2:11">
      <c r="B223" s="76" t="s">
        <v>2297</v>
      </c>
      <c r="C223" s="73">
        <v>5287</v>
      </c>
      <c r="D223" s="86" t="s">
        <v>131</v>
      </c>
      <c r="E223" s="94">
        <v>42735</v>
      </c>
      <c r="F223" s="83">
        <v>3656385.2019860004</v>
      </c>
      <c r="G223" s="85">
        <v>24.521899999999999</v>
      </c>
      <c r="H223" s="83">
        <v>3634.0707555850004</v>
      </c>
      <c r="I223" s="84">
        <v>2.37901E-3</v>
      </c>
      <c r="J223" s="84">
        <f t="shared" si="3"/>
        <v>1.6881820174541675E-3</v>
      </c>
      <c r="K223" s="84">
        <f>H223/'סכום נכסי הקרן'!$C$42</f>
        <v>1.8511200399438018E-4</v>
      </c>
    </row>
    <row r="224" spans="2:11">
      <c r="B224" s="76" t="s">
        <v>2298</v>
      </c>
      <c r="C224" s="73">
        <v>7028</v>
      </c>
      <c r="D224" s="86" t="s">
        <v>131</v>
      </c>
      <c r="E224" s="94">
        <v>43754</v>
      </c>
      <c r="F224" s="83">
        <v>6076058.5000000009</v>
      </c>
      <c r="G224" s="85">
        <v>109.4756</v>
      </c>
      <c r="H224" s="83">
        <v>26960.416660000003</v>
      </c>
      <c r="I224" s="84">
        <v>7.000000000000001E-4</v>
      </c>
      <c r="J224" s="84">
        <f t="shared" si="3"/>
        <v>1.2524271994026448E-2</v>
      </c>
      <c r="K224" s="84">
        <f>H224/'סכום נכסי הקרן'!$C$42</f>
        <v>1.3733075364000965E-3</v>
      </c>
    </row>
    <row r="225" spans="2:11">
      <c r="B225" s="76" t="s">
        <v>2299</v>
      </c>
      <c r="C225" s="73">
        <v>8416</v>
      </c>
      <c r="D225" s="86" t="s">
        <v>131</v>
      </c>
      <c r="E225" s="94">
        <v>44713</v>
      </c>
      <c r="F225" s="83">
        <v>1230934.1000000003</v>
      </c>
      <c r="G225" s="85">
        <v>107.7308</v>
      </c>
      <c r="H225" s="83">
        <v>5374.7962500000012</v>
      </c>
      <c r="I225" s="84">
        <v>2.9999999999999997E-4</v>
      </c>
      <c r="J225" s="84">
        <f t="shared" si="3"/>
        <v>2.4968238064119515E-3</v>
      </c>
      <c r="K225" s="84">
        <f>H225/'סכום נכסי הקרן'!$C$42</f>
        <v>2.7378093928686259E-4</v>
      </c>
    </row>
    <row r="226" spans="2:11">
      <c r="B226" s="76" t="s">
        <v>2300</v>
      </c>
      <c r="C226" s="73">
        <v>5335</v>
      </c>
      <c r="D226" s="86" t="s">
        <v>129</v>
      </c>
      <c r="E226" s="94">
        <v>43306</v>
      </c>
      <c r="F226" s="83">
        <v>372962.88000000006</v>
      </c>
      <c r="G226" s="85">
        <v>146.36670000000001</v>
      </c>
      <c r="H226" s="83">
        <v>2087.4966000000004</v>
      </c>
      <c r="I226" s="84">
        <v>5.0000000000000001E-4</v>
      </c>
      <c r="J226" s="84">
        <f t="shared" si="3"/>
        <v>9.6973186782364198E-4</v>
      </c>
      <c r="K226" s="84">
        <f>H226/'סכום נכסי הקרן'!$C$42</f>
        <v>1.0633273399082469E-4</v>
      </c>
    </row>
    <row r="227" spans="2:11">
      <c r="B227" s="76" t="s">
        <v>2301</v>
      </c>
      <c r="C227" s="73">
        <v>87257</v>
      </c>
      <c r="D227" s="86" t="s">
        <v>129</v>
      </c>
      <c r="E227" s="94">
        <v>44469</v>
      </c>
      <c r="F227" s="83">
        <v>10332.279920000001</v>
      </c>
      <c r="G227" s="85">
        <v>100</v>
      </c>
      <c r="H227" s="83">
        <v>39.510638400000005</v>
      </c>
      <c r="I227" s="84">
        <v>5.6159999999999995E-3</v>
      </c>
      <c r="J227" s="84">
        <f t="shared" si="3"/>
        <v>1.8354389259621553E-5</v>
      </c>
      <c r="K227" s="84">
        <f>H227/'סכום נכסי הקרן'!$C$42</f>
        <v>2.0125897224430751E-6</v>
      </c>
    </row>
    <row r="228" spans="2:11">
      <c r="B228" s="76" t="s">
        <v>2302</v>
      </c>
      <c r="C228" s="73">
        <v>872510</v>
      </c>
      <c r="D228" s="86" t="s">
        <v>129</v>
      </c>
      <c r="E228" s="94">
        <v>44469</v>
      </c>
      <c r="F228" s="83">
        <v>21645.51353</v>
      </c>
      <c r="G228" s="85">
        <v>100</v>
      </c>
      <c r="H228" s="83">
        <v>82.77244374</v>
      </c>
      <c r="I228" s="84">
        <v>5.352E-3</v>
      </c>
      <c r="J228" s="84">
        <f t="shared" si="3"/>
        <v>3.8451356745834942E-5</v>
      </c>
      <c r="K228" s="84">
        <f>H228/'סכום נכסי הקרן'!$C$42</f>
        <v>4.2162560849085548E-6</v>
      </c>
    </row>
    <row r="229" spans="2:11">
      <c r="B229" s="76" t="s">
        <v>2303</v>
      </c>
      <c r="C229" s="73">
        <v>79693</v>
      </c>
      <c r="D229" s="86" t="s">
        <v>129</v>
      </c>
      <c r="E229" s="94">
        <v>43466</v>
      </c>
      <c r="F229" s="83">
        <v>91860.235159999997</v>
      </c>
      <c r="G229" s="85">
        <v>100</v>
      </c>
      <c r="H229" s="83">
        <v>351.27353929999998</v>
      </c>
      <c r="I229" s="84">
        <v>4.0959999999999998E-3</v>
      </c>
      <c r="J229" s="84">
        <f t="shared" si="3"/>
        <v>1.6318165279043348E-4</v>
      </c>
      <c r="K229" s="84">
        <f>H229/'סכום נכסי הקרן'!$C$42</f>
        <v>1.7893143304953116E-5</v>
      </c>
    </row>
    <row r="230" spans="2:11">
      <c r="B230" s="76" t="s">
        <v>2304</v>
      </c>
      <c r="C230" s="73">
        <v>8339</v>
      </c>
      <c r="D230" s="86" t="s">
        <v>129</v>
      </c>
      <c r="E230" s="94">
        <v>44539</v>
      </c>
      <c r="F230" s="83">
        <v>832613.02932800015</v>
      </c>
      <c r="G230" s="85">
        <v>98.844399999999993</v>
      </c>
      <c r="H230" s="83">
        <v>3147.1189302090006</v>
      </c>
      <c r="I230" s="84">
        <v>2.03644E-3</v>
      </c>
      <c r="J230" s="84">
        <f t="shared" si="3"/>
        <v>1.4619719708548102E-3</v>
      </c>
      <c r="K230" s="84">
        <f>H230/'סכום נכסי הקרן'!$C$42</f>
        <v>1.6030769106086321E-4</v>
      </c>
    </row>
    <row r="231" spans="2:11">
      <c r="B231" s="76" t="s">
        <v>2305</v>
      </c>
      <c r="C231" s="73">
        <v>7013</v>
      </c>
      <c r="D231" s="86" t="s">
        <v>131</v>
      </c>
      <c r="E231" s="94">
        <v>43507</v>
      </c>
      <c r="F231" s="83">
        <v>4890970.7776350006</v>
      </c>
      <c r="G231" s="85">
        <v>94.651300000000006</v>
      </c>
      <c r="H231" s="83">
        <v>18763.289100999998</v>
      </c>
      <c r="I231" s="84">
        <v>4.0728700000000001E-3</v>
      </c>
      <c r="J231" s="84">
        <f t="shared" si="3"/>
        <v>8.7163540225300047E-3</v>
      </c>
      <c r="K231" s="84">
        <f>H231/'סכום נכסי הקרן'!$C$42</f>
        <v>9.5576291179088506E-4</v>
      </c>
    </row>
    <row r="232" spans="2:11">
      <c r="B232" s="76" t="s">
        <v>2306</v>
      </c>
      <c r="C232" s="73">
        <v>8112</v>
      </c>
      <c r="D232" s="86" t="s">
        <v>129</v>
      </c>
      <c r="E232" s="94">
        <v>44440</v>
      </c>
      <c r="F232" s="83">
        <v>843044.81000000017</v>
      </c>
      <c r="G232" s="85">
        <v>76.177899999999994</v>
      </c>
      <c r="H232" s="83">
        <v>2455.8256800000008</v>
      </c>
      <c r="I232" s="84">
        <v>5.0000000000000001E-4</v>
      </c>
      <c r="J232" s="84">
        <f t="shared" si="3"/>
        <v>1.1408365521245237E-3</v>
      </c>
      <c r="K232" s="84">
        <f>H232/'סכום נכסי הקרן'!$C$42</f>
        <v>1.2509465105680948E-4</v>
      </c>
    </row>
    <row r="233" spans="2:11">
      <c r="B233" s="76" t="s">
        <v>2307</v>
      </c>
      <c r="C233" s="73">
        <v>8317</v>
      </c>
      <c r="D233" s="86" t="s">
        <v>129</v>
      </c>
      <c r="E233" s="94">
        <v>44378</v>
      </c>
      <c r="F233" s="83">
        <v>810772.87000000011</v>
      </c>
      <c r="G233" s="85">
        <v>115.0716</v>
      </c>
      <c r="H233" s="83">
        <v>3567.6746400000006</v>
      </c>
      <c r="I233" s="84">
        <v>2.0000000000000001E-4</v>
      </c>
      <c r="J233" s="84">
        <f t="shared" si="3"/>
        <v>1.6573381688067129E-3</v>
      </c>
      <c r="K233" s="84">
        <f>H233/'סכום נכסי הקרן'!$C$42</f>
        <v>1.8172992399648997E-4</v>
      </c>
    </row>
    <row r="234" spans="2:11">
      <c r="B234" s="76" t="s">
        <v>2308</v>
      </c>
      <c r="C234" s="73">
        <v>9377</v>
      </c>
      <c r="D234" s="86" t="s">
        <v>129</v>
      </c>
      <c r="E234" s="94">
        <v>44502</v>
      </c>
      <c r="F234" s="83">
        <v>4138206.8300000005</v>
      </c>
      <c r="G234" s="85">
        <v>100.67440000000001</v>
      </c>
      <c r="H234" s="83">
        <v>15931.223380000003</v>
      </c>
      <c r="I234" s="84">
        <v>1.11E-2</v>
      </c>
      <c r="J234" s="84">
        <f t="shared" si="3"/>
        <v>7.4007378047959808E-3</v>
      </c>
      <c r="K234" s="84">
        <f>H234/'סכום נכסי הקרן'!$C$42</f>
        <v>8.1150337577265842E-4</v>
      </c>
    </row>
    <row r="235" spans="2:11">
      <c r="B235" s="76" t="s">
        <v>2309</v>
      </c>
      <c r="C235" s="73">
        <v>7043</v>
      </c>
      <c r="D235" s="86" t="s">
        <v>131</v>
      </c>
      <c r="E235" s="94">
        <v>43860</v>
      </c>
      <c r="F235" s="83">
        <v>10401666.977344003</v>
      </c>
      <c r="G235" s="85">
        <v>93.243600000000001</v>
      </c>
      <c r="H235" s="83">
        <v>39310.565987540009</v>
      </c>
      <c r="I235" s="84">
        <v>3.2164300000000002E-3</v>
      </c>
      <c r="J235" s="84">
        <f t="shared" si="3"/>
        <v>1.8261447027172018E-2</v>
      </c>
      <c r="K235" s="84">
        <f>H235/'סכום נכסי הקרן'!$C$42</f>
        <v>2.0023984499815957E-3</v>
      </c>
    </row>
    <row r="236" spans="2:11">
      <c r="B236" s="76" t="s">
        <v>2310</v>
      </c>
      <c r="C236" s="73">
        <v>5304</v>
      </c>
      <c r="D236" s="86" t="s">
        <v>131</v>
      </c>
      <c r="E236" s="94">
        <v>42928</v>
      </c>
      <c r="F236" s="83">
        <v>5556522.6653829999</v>
      </c>
      <c r="G236" s="85">
        <v>56.848599999999998</v>
      </c>
      <c r="H236" s="83">
        <v>12802.953940740001</v>
      </c>
      <c r="I236" s="84">
        <v>1.0277300000000001E-3</v>
      </c>
      <c r="J236" s="84">
        <f t="shared" si="3"/>
        <v>5.9475222324260821E-3</v>
      </c>
      <c r="K236" s="84">
        <f>H236/'סכום נכסי הקרן'!$C$42</f>
        <v>6.5215583856638947E-4</v>
      </c>
    </row>
    <row r="237" spans="2:11">
      <c r="B237" s="76" t="s">
        <v>2311</v>
      </c>
      <c r="C237" s="73">
        <v>5284</v>
      </c>
      <c r="D237" s="86" t="s">
        <v>131</v>
      </c>
      <c r="E237" s="94">
        <v>42531</v>
      </c>
      <c r="F237" s="83">
        <v>22472.340000000004</v>
      </c>
      <c r="G237" s="85">
        <v>43.971299999999999</v>
      </c>
      <c r="H237" s="83">
        <v>40.050220000000003</v>
      </c>
      <c r="I237" s="84">
        <v>2.4969266666666673E-4</v>
      </c>
      <c r="J237" s="84">
        <f t="shared" si="3"/>
        <v>1.8605048097969491E-5</v>
      </c>
      <c r="K237" s="84">
        <f>H237/'סכום נכסי הקרן'!$C$42</f>
        <v>2.0400748866053273E-6</v>
      </c>
    </row>
    <row r="238" spans="2:11">
      <c r="B238" s="76" t="s">
        <v>2312</v>
      </c>
      <c r="C238" s="73">
        <v>85891</v>
      </c>
      <c r="D238" s="86" t="s">
        <v>129</v>
      </c>
      <c r="E238" s="94">
        <v>44395</v>
      </c>
      <c r="F238" s="83">
        <v>9659598.2369999997</v>
      </c>
      <c r="G238" s="85">
        <v>100</v>
      </c>
      <c r="H238" s="83">
        <v>36938.303659999998</v>
      </c>
      <c r="I238" s="84">
        <v>5.1939999999999998E-3</v>
      </c>
      <c r="J238" s="84">
        <f t="shared" si="3"/>
        <v>1.7159429242878124E-2</v>
      </c>
      <c r="K238" s="84">
        <f>H238/'סכום נכסי הקרן'!$C$42</f>
        <v>1.8815603422544904E-3</v>
      </c>
    </row>
    <row r="239" spans="2:11">
      <c r="B239" s="76" t="s">
        <v>2313</v>
      </c>
      <c r="C239" s="73">
        <v>87256</v>
      </c>
      <c r="D239" s="86" t="s">
        <v>129</v>
      </c>
      <c r="E239" s="94">
        <v>44469</v>
      </c>
      <c r="F239" s="83">
        <v>139593.84640000001</v>
      </c>
      <c r="G239" s="85">
        <v>100</v>
      </c>
      <c r="H239" s="83">
        <v>533.80686880000007</v>
      </c>
      <c r="I239" s="84">
        <v>2.7600000000000003E-3</v>
      </c>
      <c r="J239" s="84">
        <f t="shared" si="3"/>
        <v>2.4797622757254491E-4</v>
      </c>
      <c r="K239" s="84">
        <f>H239/'סכום נכסי הקרן'!$C$42</f>
        <v>2.71910113686343E-5</v>
      </c>
    </row>
    <row r="240" spans="2:11">
      <c r="B240" s="76" t="s">
        <v>2314</v>
      </c>
      <c r="C240" s="73">
        <v>87258</v>
      </c>
      <c r="D240" s="86" t="s">
        <v>129</v>
      </c>
      <c r="E240" s="94">
        <v>44469</v>
      </c>
      <c r="F240" s="83">
        <v>79764.388720000003</v>
      </c>
      <c r="G240" s="85">
        <v>100</v>
      </c>
      <c r="H240" s="83">
        <v>305.01902250000001</v>
      </c>
      <c r="I240" s="84">
        <v>2.7200000000000002E-3</v>
      </c>
      <c r="J240" s="84">
        <f t="shared" si="3"/>
        <v>1.4169444223797366E-4</v>
      </c>
      <c r="K240" s="84">
        <f>H240/'סכום נכסי הקרן'!$C$42</f>
        <v>1.5537034446731011E-5</v>
      </c>
    </row>
    <row r="241" spans="2:11">
      <c r="B241" s="76" t="s">
        <v>2315</v>
      </c>
      <c r="C241" s="73">
        <v>7041</v>
      </c>
      <c r="D241" s="86" t="s">
        <v>129</v>
      </c>
      <c r="E241" s="94">
        <v>43516</v>
      </c>
      <c r="F241" s="83">
        <v>4070679.1600000006</v>
      </c>
      <c r="G241" s="85">
        <v>81.414699999999996</v>
      </c>
      <c r="H241" s="83">
        <v>12673.237789999999</v>
      </c>
      <c r="I241" s="84">
        <v>2.7000000000000001E-3</v>
      </c>
      <c r="J241" s="84">
        <f t="shared" si="3"/>
        <v>5.8872635066662439E-3</v>
      </c>
      <c r="K241" s="84">
        <f>H241/'סכום נכסי הקרן'!$C$42</f>
        <v>6.4554836770825709E-4</v>
      </c>
    </row>
    <row r="242" spans="2:11">
      <c r="B242" s="76" t="s">
        <v>2316</v>
      </c>
      <c r="C242" s="73">
        <v>7054</v>
      </c>
      <c r="D242" s="86" t="s">
        <v>129</v>
      </c>
      <c r="E242" s="94">
        <v>43973</v>
      </c>
      <c r="F242" s="83">
        <v>1475253.0200000003</v>
      </c>
      <c r="G242" s="85">
        <v>105.489</v>
      </c>
      <c r="H242" s="83">
        <v>5951.0221799999999</v>
      </c>
      <c r="I242" s="84">
        <v>4.5999999999999999E-3</v>
      </c>
      <c r="J242" s="84">
        <f t="shared" si="3"/>
        <v>2.7645055106060149E-3</v>
      </c>
      <c r="K242" s="84">
        <f>H242/'סכום נכסי הקרן'!$C$42</f>
        <v>3.0313268938470965E-4</v>
      </c>
    </row>
    <row r="243" spans="2:11">
      <c r="B243" s="76" t="s">
        <v>2317</v>
      </c>
      <c r="C243" s="73">
        <v>7071</v>
      </c>
      <c r="D243" s="86" t="s">
        <v>129</v>
      </c>
      <c r="E243" s="94">
        <v>44055</v>
      </c>
      <c r="F243" s="83">
        <v>1971834.0300000003</v>
      </c>
      <c r="G243" s="85">
        <v>0</v>
      </c>
      <c r="H243" s="85">
        <v>0</v>
      </c>
      <c r="I243" s="84">
        <v>6.0671816307692316E-3</v>
      </c>
      <c r="J243" s="84">
        <f t="shared" si="3"/>
        <v>0</v>
      </c>
      <c r="K243" s="84">
        <f>H243/'סכום נכסי הקרן'!$C$42</f>
        <v>0</v>
      </c>
    </row>
    <row r="244" spans="2:11">
      <c r="B244" s="76" t="s">
        <v>2318</v>
      </c>
      <c r="C244" s="73">
        <v>83111</v>
      </c>
      <c r="D244" s="86" t="s">
        <v>129</v>
      </c>
      <c r="E244" s="94">
        <v>44256</v>
      </c>
      <c r="F244" s="83">
        <v>674414.93389999995</v>
      </c>
      <c r="G244" s="85">
        <v>100</v>
      </c>
      <c r="H244" s="83">
        <v>2578.9627070000001</v>
      </c>
      <c r="I244" s="84">
        <v>6.7000000000000002E-4</v>
      </c>
      <c r="J244" s="84">
        <f t="shared" si="3"/>
        <v>1.1980389922103948E-3</v>
      </c>
      <c r="K244" s="84">
        <f>H244/'סכום נכסי הקרן'!$C$42</f>
        <v>1.3136699503878862E-4</v>
      </c>
    </row>
    <row r="245" spans="2:11">
      <c r="B245" s="76" t="s">
        <v>2319</v>
      </c>
      <c r="C245" s="73">
        <v>5327</v>
      </c>
      <c r="D245" s="86" t="s">
        <v>129</v>
      </c>
      <c r="E245" s="94">
        <v>43244</v>
      </c>
      <c r="F245" s="83">
        <v>1361876.3200000003</v>
      </c>
      <c r="G245" s="85">
        <v>174.14150000000001</v>
      </c>
      <c r="H245" s="83">
        <v>9068.9672800000008</v>
      </c>
      <c r="I245" s="84">
        <v>2.3E-3</v>
      </c>
      <c r="J245" s="84">
        <f t="shared" si="3"/>
        <v>4.2129249837656703E-3</v>
      </c>
      <c r="K245" s="84">
        <f>H245/'סכום נכסי הקרן'!$C$42</f>
        <v>4.619543262277566E-4</v>
      </c>
    </row>
    <row r="246" spans="2:11">
      <c r="B246" s="76" t="s">
        <v>2320</v>
      </c>
      <c r="C246" s="73">
        <v>5288</v>
      </c>
      <c r="D246" s="86" t="s">
        <v>129</v>
      </c>
      <c r="E246" s="94">
        <v>42649</v>
      </c>
      <c r="F246" s="83">
        <v>46793.320000000007</v>
      </c>
      <c r="G246" s="85">
        <v>274.30450000000002</v>
      </c>
      <c r="H246" s="83">
        <v>490.83399000000003</v>
      </c>
      <c r="I246" s="84">
        <v>1E-4</v>
      </c>
      <c r="J246" s="84">
        <f t="shared" si="3"/>
        <v>2.2801347887897434E-4</v>
      </c>
      <c r="K246" s="84">
        <f>H246/'סכום נכסי הקרן'!$C$42</f>
        <v>2.5002062323035684E-5</v>
      </c>
    </row>
    <row r="247" spans="2:11">
      <c r="B247" s="76" t="s">
        <v>2321</v>
      </c>
      <c r="C247" s="73">
        <v>7068</v>
      </c>
      <c r="D247" s="86" t="s">
        <v>129</v>
      </c>
      <c r="E247" s="94">
        <v>43885</v>
      </c>
      <c r="F247" s="83">
        <v>3702869.4600000004</v>
      </c>
      <c r="G247" s="85">
        <v>107.2679</v>
      </c>
      <c r="H247" s="83">
        <v>15188.890940000003</v>
      </c>
      <c r="I247" s="84">
        <v>5.0000000000000001E-3</v>
      </c>
      <c r="J247" s="84">
        <f t="shared" si="3"/>
        <v>7.0558924893174878E-3</v>
      </c>
      <c r="K247" s="84">
        <f>H247/'סכום נכסי הקרן'!$C$42</f>
        <v>7.736905056222209E-4</v>
      </c>
    </row>
    <row r="248" spans="2:11">
      <c r="B248" s="76" t="s">
        <v>2322</v>
      </c>
      <c r="C248" s="73">
        <v>62179</v>
      </c>
      <c r="D248" s="86" t="s">
        <v>129</v>
      </c>
      <c r="E248" s="94">
        <v>42549</v>
      </c>
      <c r="F248" s="83">
        <v>117702.06170000001</v>
      </c>
      <c r="G248" s="85">
        <v>100</v>
      </c>
      <c r="H248" s="83">
        <v>450.09268400000002</v>
      </c>
      <c r="I248" s="84">
        <v>6.0000000000000002E-5</v>
      </c>
      <c r="J248" s="84">
        <f t="shared" si="3"/>
        <v>2.0908739163890192E-4</v>
      </c>
      <c r="K248" s="84">
        <f>H248/'סכום נכסי הקרן'!$C$42</f>
        <v>2.2926784953320788E-5</v>
      </c>
    </row>
    <row r="249" spans="2:11">
      <c r="B249" s="76" t="s">
        <v>2323</v>
      </c>
      <c r="C249" s="73">
        <v>6646</v>
      </c>
      <c r="D249" s="86" t="s">
        <v>131</v>
      </c>
      <c r="E249" s="94">
        <v>42947</v>
      </c>
      <c r="F249" s="83">
        <v>3919072.9900000007</v>
      </c>
      <c r="G249" s="85">
        <v>67.285799999999995</v>
      </c>
      <c r="H249" s="83">
        <v>10687.942050000003</v>
      </c>
      <c r="I249" s="84">
        <v>3.0999999999999999E-3</v>
      </c>
      <c r="J249" s="84">
        <f t="shared" si="3"/>
        <v>4.965008329756008E-3</v>
      </c>
      <c r="K249" s="84">
        <f>H249/'סכום נכסי הקרן'!$C$42</f>
        <v>5.4442153290788569E-4</v>
      </c>
    </row>
    <row r="250" spans="2:11">
      <c r="B250" s="76" t="s">
        <v>2324</v>
      </c>
      <c r="C250" s="73">
        <v>621710</v>
      </c>
      <c r="D250" s="86" t="s">
        <v>129</v>
      </c>
      <c r="E250" s="94">
        <v>42549</v>
      </c>
      <c r="F250" s="83">
        <v>144707.5208</v>
      </c>
      <c r="G250" s="85">
        <v>100</v>
      </c>
      <c r="H250" s="83">
        <v>553.3615595</v>
      </c>
      <c r="I250" s="84">
        <v>4.4000000000000006E-5</v>
      </c>
      <c r="J250" s="84">
        <f t="shared" si="3"/>
        <v>2.5706022164334938E-4</v>
      </c>
      <c r="K250" s="84">
        <f>H250/'סכום נכסי הקרן'!$C$42</f>
        <v>2.8187086631451947E-5</v>
      </c>
    </row>
    <row r="251" spans="2:11">
      <c r="B251" s="76" t="s">
        <v>2325</v>
      </c>
      <c r="C251" s="73">
        <v>6647</v>
      </c>
      <c r="D251" s="86" t="s">
        <v>129</v>
      </c>
      <c r="E251" s="94">
        <v>43454</v>
      </c>
      <c r="F251" s="83">
        <v>5440577.9000000013</v>
      </c>
      <c r="G251" s="85">
        <v>133.69300000000001</v>
      </c>
      <c r="H251" s="83">
        <v>27814.521000000004</v>
      </c>
      <c r="I251" s="84">
        <v>4.0000000000000002E-4</v>
      </c>
      <c r="J251" s="84">
        <f t="shared" si="3"/>
        <v>1.2921040159753991E-2</v>
      </c>
      <c r="K251" s="84">
        <f>H251/'סכום נכסי הקרן'!$C$42</f>
        <v>1.4168138346070632E-3</v>
      </c>
    </row>
    <row r="252" spans="2:11">
      <c r="B252" s="76" t="s">
        <v>2326</v>
      </c>
      <c r="C252" s="73">
        <v>8000</v>
      </c>
      <c r="D252" s="86" t="s">
        <v>129</v>
      </c>
      <c r="E252" s="94">
        <v>44228</v>
      </c>
      <c r="F252" s="83">
        <v>4655261.290000001</v>
      </c>
      <c r="G252" s="85">
        <v>112.9675</v>
      </c>
      <c r="H252" s="83">
        <v>20110.157120000003</v>
      </c>
      <c r="I252" s="84">
        <v>2.9999999999999997E-4</v>
      </c>
      <c r="J252" s="84">
        <f t="shared" si="3"/>
        <v>9.3420320905933506E-3</v>
      </c>
      <c r="K252" s="84">
        <f>H252/'סכום נכסי הקרן'!$C$42</f>
        <v>1.0243695666640362E-3</v>
      </c>
    </row>
    <row r="253" spans="2:11">
      <c r="B253" s="76" t="s">
        <v>2327</v>
      </c>
      <c r="C253" s="73">
        <v>9618</v>
      </c>
      <c r="D253" s="86" t="s">
        <v>133</v>
      </c>
      <c r="E253" s="94">
        <v>45020</v>
      </c>
      <c r="F253" s="83">
        <v>6352121.279500002</v>
      </c>
      <c r="G253" s="85">
        <v>102.5916</v>
      </c>
      <c r="H253" s="83">
        <v>16144.578749948003</v>
      </c>
      <c r="I253" s="84">
        <v>9.7623199999999997E-3</v>
      </c>
      <c r="J253" s="84">
        <f t="shared" si="3"/>
        <v>7.4998505417507993E-3</v>
      </c>
      <c r="K253" s="84">
        <f>H253/'סכום נכסי הקרן'!$C$42</f>
        <v>8.2237125445480555E-4</v>
      </c>
    </row>
    <row r="254" spans="2:11">
      <c r="B254" s="76" t="s">
        <v>2328</v>
      </c>
      <c r="C254" s="73">
        <v>8312</v>
      </c>
      <c r="D254" s="86" t="s">
        <v>131</v>
      </c>
      <c r="E254" s="94">
        <v>44377</v>
      </c>
      <c r="F254" s="83">
        <v>8117993.6500000013</v>
      </c>
      <c r="G254" s="85">
        <v>91.404399999999995</v>
      </c>
      <c r="H254" s="83">
        <v>30074.826360000003</v>
      </c>
      <c r="I254" s="84">
        <v>7.4000000000000003E-3</v>
      </c>
      <c r="J254" s="84">
        <f t="shared" si="3"/>
        <v>1.3971049121974378E-2</v>
      </c>
      <c r="K254" s="84">
        <f>H254/'סכום נכסי הקרן'!$C$42</f>
        <v>1.5319490873221646E-3</v>
      </c>
    </row>
    <row r="255" spans="2:11">
      <c r="B255" s="76" t="s">
        <v>2329</v>
      </c>
      <c r="C255" s="73">
        <v>5337</v>
      </c>
      <c r="D255" s="86" t="s">
        <v>129</v>
      </c>
      <c r="E255" s="94">
        <v>42985</v>
      </c>
      <c r="F255" s="83">
        <v>2778773.7900000005</v>
      </c>
      <c r="G255" s="85">
        <v>102.8734</v>
      </c>
      <c r="H255" s="83">
        <v>10931.359359999999</v>
      </c>
      <c r="I255" s="84">
        <v>5.9999999999999995E-4</v>
      </c>
      <c r="J255" s="84">
        <f t="shared" si="3"/>
        <v>5.0780861295890243E-3</v>
      </c>
      <c r="K255" s="84">
        <f>H255/'סכום נכסי הקרן'!$C$42</f>
        <v>5.5682070427563388E-4</v>
      </c>
    </row>
    <row r="256" spans="2:11">
      <c r="B256" s="76" t="s">
        <v>2330</v>
      </c>
      <c r="C256" s="73">
        <v>7049</v>
      </c>
      <c r="D256" s="86" t="s">
        <v>131</v>
      </c>
      <c r="E256" s="94">
        <v>43922</v>
      </c>
      <c r="F256" s="83">
        <v>1804226.8300000003</v>
      </c>
      <c r="G256" s="85">
        <v>156.39359999999999</v>
      </c>
      <c r="H256" s="83">
        <v>11436.613180000002</v>
      </c>
      <c r="I256" s="84">
        <v>3.5999999999999999E-3</v>
      </c>
      <c r="J256" s="84">
        <f t="shared" si="3"/>
        <v>5.3127982391050991E-3</v>
      </c>
      <c r="K256" s="84">
        <f>H256/'סכום נכסי הקרן'!$C$42</f>
        <v>5.8255728273995736E-4</v>
      </c>
    </row>
    <row r="257" spans="2:11">
      <c r="B257" s="76" t="s">
        <v>2331</v>
      </c>
      <c r="C257" s="73">
        <v>5333</v>
      </c>
      <c r="D257" s="86" t="s">
        <v>129</v>
      </c>
      <c r="E257" s="94">
        <v>43321</v>
      </c>
      <c r="F257" s="83">
        <v>2082146.6300000004</v>
      </c>
      <c r="G257" s="85">
        <v>162.12289999999999</v>
      </c>
      <c r="H257" s="83">
        <v>12908.433970000002</v>
      </c>
      <c r="I257" s="84">
        <v>1.1200000000000002E-2</v>
      </c>
      <c r="J257" s="84">
        <f t="shared" si="3"/>
        <v>5.9965222383625673E-3</v>
      </c>
      <c r="K257" s="84">
        <f>H257/'סכום נכסי הקרן'!$C$42</f>
        <v>6.575287718169864E-4</v>
      </c>
    </row>
    <row r="258" spans="2:11">
      <c r="B258" s="76" t="s">
        <v>2332</v>
      </c>
      <c r="C258" s="73">
        <v>8322</v>
      </c>
      <c r="D258" s="86" t="s">
        <v>129</v>
      </c>
      <c r="E258" s="94">
        <v>44197</v>
      </c>
      <c r="F258" s="83">
        <v>3666636.9200000004</v>
      </c>
      <c r="G258" s="85">
        <v>100.0003</v>
      </c>
      <c r="H258" s="83">
        <v>14021.261650000002</v>
      </c>
      <c r="I258" s="84">
        <v>1.8200000000000001E-2</v>
      </c>
      <c r="J258" s="84">
        <f t="shared" si="3"/>
        <v>6.513478512539134E-3</v>
      </c>
      <c r="K258" s="84">
        <f>H258/'סכום נכסי הקרן'!$C$42</f>
        <v>7.1421389871734479E-4</v>
      </c>
    </row>
    <row r="259" spans="2:11">
      <c r="B259" s="76" t="s">
        <v>2333</v>
      </c>
      <c r="C259" s="73">
        <v>9273</v>
      </c>
      <c r="D259" s="86" t="s">
        <v>129</v>
      </c>
      <c r="E259" s="94">
        <v>44852</v>
      </c>
      <c r="F259" s="83">
        <v>425164.85</v>
      </c>
      <c r="G259" s="85">
        <v>81.6875</v>
      </c>
      <c r="H259" s="83">
        <v>1328.1002100000003</v>
      </c>
      <c r="I259" s="84">
        <v>1.5900000000000001E-2</v>
      </c>
      <c r="J259" s="84">
        <f t="shared" ref="J259:J267" si="4">IFERROR(H259/$H$11,0)</f>
        <v>6.1695961435351374E-4</v>
      </c>
      <c r="K259" s="84">
        <f>H259/'סכום נכסי הקרן'!$C$42</f>
        <v>6.7650661727108158E-5</v>
      </c>
    </row>
    <row r="260" spans="2:11">
      <c r="B260" s="76" t="s">
        <v>2334</v>
      </c>
      <c r="C260" s="73">
        <v>7005</v>
      </c>
      <c r="D260" s="86" t="s">
        <v>129</v>
      </c>
      <c r="E260" s="94">
        <v>43621</v>
      </c>
      <c r="F260" s="83">
        <v>1857409.1000000003</v>
      </c>
      <c r="G260" s="85">
        <v>91.712100000000007</v>
      </c>
      <c r="H260" s="83">
        <v>6514.0650400000013</v>
      </c>
      <c r="I260" s="84">
        <v>8.0000000000000004E-4</v>
      </c>
      <c r="J260" s="84">
        <f t="shared" si="4"/>
        <v>3.026063112325015E-3</v>
      </c>
      <c r="K260" s="84">
        <f>H260/'סכום נכסי הקרן'!$C$42</f>
        <v>3.318129213227225E-4</v>
      </c>
    </row>
    <row r="261" spans="2:11">
      <c r="B261" s="76" t="s">
        <v>2335</v>
      </c>
      <c r="C261" s="73">
        <v>5286</v>
      </c>
      <c r="D261" s="86" t="s">
        <v>129</v>
      </c>
      <c r="E261" s="94">
        <v>42705</v>
      </c>
      <c r="F261" s="83">
        <v>61989.540000000008</v>
      </c>
      <c r="G261" s="85">
        <v>97.419600000000003</v>
      </c>
      <c r="H261" s="83">
        <v>230.93120000000005</v>
      </c>
      <c r="I261" s="84">
        <v>1.3475986956521741E-3</v>
      </c>
      <c r="J261" s="84">
        <f t="shared" si="4"/>
        <v>1.0727746522545475E-4</v>
      </c>
      <c r="K261" s="84">
        <f>H261/'סכום נכסי הקרן'!$C$42</f>
        <v>1.1763154900363399E-5</v>
      </c>
    </row>
    <row r="262" spans="2:11">
      <c r="B262" s="76" t="s">
        <v>2336</v>
      </c>
      <c r="C262" s="73">
        <v>8273</v>
      </c>
      <c r="D262" s="86" t="s">
        <v>129</v>
      </c>
      <c r="E262" s="94">
        <v>43922</v>
      </c>
      <c r="F262" s="83">
        <v>8585004.2500000019</v>
      </c>
      <c r="G262" s="85">
        <v>68.1708</v>
      </c>
      <c r="H262" s="83">
        <v>22379.830289999998</v>
      </c>
      <c r="I262" s="84">
        <v>2.3999999999999998E-3</v>
      </c>
      <c r="J262" s="84">
        <f t="shared" si="4"/>
        <v>1.0396392803081841E-2</v>
      </c>
      <c r="K262" s="84">
        <f>H262/'סכום נכסי הקרן'!$C$42</f>
        <v>1.1399819961318118E-3</v>
      </c>
    </row>
    <row r="263" spans="2:11">
      <c r="B263" s="76" t="s">
        <v>2337</v>
      </c>
      <c r="C263" s="73">
        <v>8321</v>
      </c>
      <c r="D263" s="86" t="s">
        <v>129</v>
      </c>
      <c r="E263" s="94">
        <v>44217</v>
      </c>
      <c r="F263" s="83">
        <v>4287514.28</v>
      </c>
      <c r="G263" s="85">
        <v>95.413300000000007</v>
      </c>
      <c r="H263" s="83">
        <v>15643.444280000003</v>
      </c>
      <c r="I263" s="84">
        <v>1.21E-2</v>
      </c>
      <c r="J263" s="84">
        <f t="shared" si="4"/>
        <v>7.2670520473372118E-3</v>
      </c>
      <c r="K263" s="84">
        <f>H263/'סכום נכסי הקרן'!$C$42</f>
        <v>7.9684450711226451E-4</v>
      </c>
    </row>
    <row r="264" spans="2:11">
      <c r="B264" s="76" t="s">
        <v>2338</v>
      </c>
      <c r="C264" s="73">
        <v>8509</v>
      </c>
      <c r="D264" s="86" t="s">
        <v>129</v>
      </c>
      <c r="E264" s="94">
        <v>44531</v>
      </c>
      <c r="F264" s="83">
        <v>6229825.8499999996</v>
      </c>
      <c r="G264" s="85">
        <v>74.639300000000006</v>
      </c>
      <c r="H264" s="83">
        <v>17781.211520000004</v>
      </c>
      <c r="I264" s="84">
        <v>3.2000000000000002E-3</v>
      </c>
      <c r="J264" s="84">
        <f t="shared" si="4"/>
        <v>8.2601367875075153E-3</v>
      </c>
      <c r="K264" s="84">
        <f>H264/'סכום נכסי הקרן'!$C$42</f>
        <v>9.0573792292200498E-4</v>
      </c>
    </row>
    <row r="265" spans="2:11">
      <c r="B265" s="76" t="s">
        <v>2339</v>
      </c>
      <c r="C265" s="73">
        <v>9409</v>
      </c>
      <c r="D265" s="86" t="s">
        <v>129</v>
      </c>
      <c r="E265" s="94">
        <v>44931</v>
      </c>
      <c r="F265" s="83">
        <v>1336018.8500000003</v>
      </c>
      <c r="G265" s="85">
        <v>94.820099999999996</v>
      </c>
      <c r="H265" s="83">
        <v>4844.2983000000004</v>
      </c>
      <c r="I265" s="84">
        <v>4.6999999999999993E-3</v>
      </c>
      <c r="J265" s="84">
        <f t="shared" si="4"/>
        <v>2.2503847138021175E-3</v>
      </c>
      <c r="K265" s="84">
        <f>H265/'סכום נכסי הקרן'!$C$42</f>
        <v>2.4675847735804895E-4</v>
      </c>
    </row>
    <row r="266" spans="2:11">
      <c r="B266" s="76" t="s">
        <v>2340</v>
      </c>
      <c r="C266" s="73">
        <v>6658</v>
      </c>
      <c r="D266" s="86" t="s">
        <v>129</v>
      </c>
      <c r="E266" s="94">
        <v>43356</v>
      </c>
      <c r="F266" s="83">
        <v>4971436.2400000012</v>
      </c>
      <c r="G266" s="85">
        <v>53.740699999999997</v>
      </c>
      <c r="H266" s="83">
        <v>10216.522030000002</v>
      </c>
      <c r="I266" s="84">
        <v>4.4000000000000003E-3</v>
      </c>
      <c r="J266" s="84">
        <f t="shared" si="4"/>
        <v>4.7460134741360953E-3</v>
      </c>
      <c r="K266" s="84">
        <f>H266/'סכום נכסי הקרן'!$C$42</f>
        <v>5.2040837782796399E-4</v>
      </c>
    </row>
    <row r="267" spans="2:11">
      <c r="B267" s="76" t="s">
        <v>2341</v>
      </c>
      <c r="C267" s="73">
        <v>79691</v>
      </c>
      <c r="D267" s="86" t="s">
        <v>129</v>
      </c>
      <c r="E267" s="94">
        <v>43466</v>
      </c>
      <c r="F267" s="83">
        <v>817612.67980000004</v>
      </c>
      <c r="G267" s="85">
        <v>100</v>
      </c>
      <c r="H267" s="83">
        <v>3126.5508879999998</v>
      </c>
      <c r="I267" s="84">
        <v>1.5544000000000001E-2</v>
      </c>
      <c r="J267" s="84">
        <f t="shared" si="4"/>
        <v>1.4524172314656252E-3</v>
      </c>
      <c r="K267" s="84">
        <f>H267/'סכום נכסי הקרן'!$C$42</f>
        <v>1.5925999778034638E-4</v>
      </c>
    </row>
    <row r="268" spans="2:11">
      <c r="B268" s="118"/>
      <c r="C268" s="119"/>
      <c r="D268" s="119"/>
      <c r="E268" s="119"/>
      <c r="F268" s="119"/>
      <c r="G268" s="119"/>
      <c r="H268" s="119"/>
      <c r="I268" s="119"/>
      <c r="J268" s="119"/>
      <c r="K268" s="119"/>
    </row>
    <row r="269" spans="2:11">
      <c r="B269" s="118"/>
      <c r="C269" s="119"/>
      <c r="D269" s="119"/>
      <c r="E269" s="119"/>
      <c r="F269" s="119"/>
      <c r="G269" s="119"/>
      <c r="H269" s="119"/>
      <c r="I269" s="119"/>
      <c r="J269" s="119"/>
      <c r="K269" s="119"/>
    </row>
    <row r="270" spans="2:11">
      <c r="B270" s="118"/>
      <c r="C270" s="119"/>
      <c r="D270" s="119"/>
      <c r="E270" s="119"/>
      <c r="F270" s="119"/>
      <c r="G270" s="119"/>
      <c r="H270" s="119"/>
      <c r="I270" s="119"/>
      <c r="J270" s="119"/>
      <c r="K270" s="119"/>
    </row>
    <row r="271" spans="2:11">
      <c r="B271" s="126" t="s">
        <v>109</v>
      </c>
      <c r="C271" s="119"/>
      <c r="D271" s="119"/>
      <c r="E271" s="119"/>
      <c r="F271" s="119"/>
      <c r="G271" s="119"/>
      <c r="H271" s="119"/>
      <c r="I271" s="119"/>
      <c r="J271" s="119"/>
      <c r="K271" s="119"/>
    </row>
    <row r="272" spans="2:11">
      <c r="B272" s="126" t="s">
        <v>203</v>
      </c>
      <c r="C272" s="119"/>
      <c r="D272" s="119"/>
      <c r="E272" s="119"/>
      <c r="F272" s="119"/>
      <c r="G272" s="119"/>
      <c r="H272" s="119"/>
      <c r="I272" s="119"/>
      <c r="J272" s="119"/>
      <c r="K272" s="119"/>
    </row>
    <row r="273" spans="2:11">
      <c r="B273" s="126" t="s">
        <v>211</v>
      </c>
      <c r="C273" s="119"/>
      <c r="D273" s="119"/>
      <c r="E273" s="119"/>
      <c r="F273" s="119"/>
      <c r="G273" s="119"/>
      <c r="H273" s="119"/>
      <c r="I273" s="119"/>
      <c r="J273" s="119"/>
      <c r="K273" s="119"/>
    </row>
    <row r="274" spans="2:11">
      <c r="B274" s="118"/>
      <c r="C274" s="119"/>
      <c r="D274" s="119"/>
      <c r="E274" s="119"/>
      <c r="F274" s="119"/>
      <c r="G274" s="119"/>
      <c r="H274" s="119"/>
      <c r="I274" s="119"/>
      <c r="J274" s="119"/>
      <c r="K274" s="119"/>
    </row>
    <row r="275" spans="2:11">
      <c r="B275" s="118"/>
      <c r="C275" s="119"/>
      <c r="D275" s="119"/>
      <c r="E275" s="119"/>
      <c r="F275" s="119"/>
      <c r="G275" s="119"/>
      <c r="H275" s="119"/>
      <c r="I275" s="119"/>
      <c r="J275" s="119"/>
      <c r="K275" s="119"/>
    </row>
    <row r="276" spans="2:11">
      <c r="B276" s="118"/>
      <c r="C276" s="119"/>
      <c r="D276" s="119"/>
      <c r="E276" s="119"/>
      <c r="F276" s="119"/>
      <c r="G276" s="119"/>
      <c r="H276" s="119"/>
      <c r="I276" s="119"/>
      <c r="J276" s="119"/>
      <c r="K276" s="119"/>
    </row>
    <row r="277" spans="2:11">
      <c r="B277" s="118"/>
      <c r="C277" s="119"/>
      <c r="D277" s="119"/>
      <c r="E277" s="119"/>
      <c r="F277" s="119"/>
      <c r="G277" s="119"/>
      <c r="H277" s="119"/>
      <c r="I277" s="119"/>
      <c r="J277" s="119"/>
      <c r="K277" s="119"/>
    </row>
    <row r="278" spans="2:11">
      <c r="B278" s="118"/>
      <c r="C278" s="119"/>
      <c r="D278" s="119"/>
      <c r="E278" s="119"/>
      <c r="F278" s="119"/>
      <c r="G278" s="119"/>
      <c r="H278" s="119"/>
      <c r="I278" s="119"/>
      <c r="J278" s="119"/>
      <c r="K278" s="119"/>
    </row>
    <row r="279" spans="2:11">
      <c r="B279" s="118"/>
      <c r="C279" s="119"/>
      <c r="D279" s="119"/>
      <c r="E279" s="119"/>
      <c r="F279" s="119"/>
      <c r="G279" s="119"/>
      <c r="H279" s="119"/>
      <c r="I279" s="119"/>
      <c r="J279" s="119"/>
      <c r="K279" s="119"/>
    </row>
    <row r="280" spans="2:11">
      <c r="B280" s="118"/>
      <c r="C280" s="119"/>
      <c r="D280" s="119"/>
      <c r="E280" s="119"/>
      <c r="F280" s="119"/>
      <c r="G280" s="119"/>
      <c r="H280" s="119"/>
      <c r="I280" s="119"/>
      <c r="J280" s="119"/>
      <c r="K280" s="119"/>
    </row>
    <row r="281" spans="2:11">
      <c r="B281" s="118"/>
      <c r="C281" s="119"/>
      <c r="D281" s="119"/>
      <c r="E281" s="119"/>
      <c r="F281" s="119"/>
      <c r="G281" s="119"/>
      <c r="H281" s="119"/>
      <c r="I281" s="119"/>
      <c r="J281" s="119"/>
      <c r="K281" s="119"/>
    </row>
    <row r="282" spans="2:11">
      <c r="B282" s="118"/>
      <c r="C282" s="119"/>
      <c r="D282" s="119"/>
      <c r="E282" s="119"/>
      <c r="F282" s="119"/>
      <c r="G282" s="119"/>
      <c r="H282" s="119"/>
      <c r="I282" s="119"/>
      <c r="J282" s="119"/>
      <c r="K282" s="119"/>
    </row>
    <row r="283" spans="2:11">
      <c r="B283" s="118"/>
      <c r="C283" s="119"/>
      <c r="D283" s="119"/>
      <c r="E283" s="119"/>
      <c r="F283" s="119"/>
      <c r="G283" s="119"/>
      <c r="H283" s="119"/>
      <c r="I283" s="119"/>
      <c r="J283" s="119"/>
      <c r="K283" s="119"/>
    </row>
    <row r="284" spans="2:11">
      <c r="B284" s="118"/>
      <c r="C284" s="119"/>
      <c r="D284" s="119"/>
      <c r="E284" s="119"/>
      <c r="F284" s="119"/>
      <c r="G284" s="119"/>
      <c r="H284" s="119"/>
      <c r="I284" s="119"/>
      <c r="J284" s="119"/>
      <c r="K284" s="119"/>
    </row>
    <row r="285" spans="2:11">
      <c r="B285" s="118"/>
      <c r="C285" s="119"/>
      <c r="D285" s="119"/>
      <c r="E285" s="119"/>
      <c r="F285" s="119"/>
      <c r="G285" s="119"/>
      <c r="H285" s="119"/>
      <c r="I285" s="119"/>
      <c r="J285" s="119"/>
      <c r="K285" s="119"/>
    </row>
    <row r="286" spans="2:11">
      <c r="B286" s="118"/>
      <c r="C286" s="119"/>
      <c r="D286" s="119"/>
      <c r="E286" s="119"/>
      <c r="F286" s="119"/>
      <c r="G286" s="119"/>
      <c r="H286" s="119"/>
      <c r="I286" s="119"/>
      <c r="J286" s="119"/>
      <c r="K286" s="119"/>
    </row>
    <row r="287" spans="2:11">
      <c r="B287" s="118"/>
      <c r="C287" s="119"/>
      <c r="D287" s="119"/>
      <c r="E287" s="119"/>
      <c r="F287" s="119"/>
      <c r="G287" s="119"/>
      <c r="H287" s="119"/>
      <c r="I287" s="119"/>
      <c r="J287" s="119"/>
      <c r="K287" s="119"/>
    </row>
    <row r="288" spans="2:11">
      <c r="B288" s="118"/>
      <c r="C288" s="119"/>
      <c r="D288" s="119"/>
      <c r="E288" s="119"/>
      <c r="F288" s="119"/>
      <c r="G288" s="119"/>
      <c r="H288" s="119"/>
      <c r="I288" s="119"/>
      <c r="J288" s="119"/>
      <c r="K288" s="119"/>
    </row>
    <row r="289" spans="2:11">
      <c r="B289" s="118"/>
      <c r="C289" s="119"/>
      <c r="D289" s="119"/>
      <c r="E289" s="119"/>
      <c r="F289" s="119"/>
      <c r="G289" s="119"/>
      <c r="H289" s="119"/>
      <c r="I289" s="119"/>
      <c r="J289" s="119"/>
      <c r="K289" s="119"/>
    </row>
    <row r="290" spans="2:11">
      <c r="B290" s="118"/>
      <c r="C290" s="119"/>
      <c r="D290" s="119"/>
      <c r="E290" s="119"/>
      <c r="F290" s="119"/>
      <c r="G290" s="119"/>
      <c r="H290" s="119"/>
      <c r="I290" s="119"/>
      <c r="J290" s="119"/>
      <c r="K290" s="119"/>
    </row>
    <row r="291" spans="2:11">
      <c r="B291" s="118"/>
      <c r="C291" s="119"/>
      <c r="D291" s="119"/>
      <c r="E291" s="119"/>
      <c r="F291" s="119"/>
      <c r="G291" s="119"/>
      <c r="H291" s="119"/>
      <c r="I291" s="119"/>
      <c r="J291" s="119"/>
      <c r="K291" s="119"/>
    </row>
    <row r="292" spans="2:11">
      <c r="B292" s="118"/>
      <c r="C292" s="119"/>
      <c r="D292" s="119"/>
      <c r="E292" s="119"/>
      <c r="F292" s="119"/>
      <c r="G292" s="119"/>
      <c r="H292" s="119"/>
      <c r="I292" s="119"/>
      <c r="J292" s="119"/>
      <c r="K292" s="119"/>
    </row>
    <row r="293" spans="2:11">
      <c r="B293" s="118"/>
      <c r="C293" s="119"/>
      <c r="D293" s="119"/>
      <c r="E293" s="119"/>
      <c r="F293" s="119"/>
      <c r="G293" s="119"/>
      <c r="H293" s="119"/>
      <c r="I293" s="119"/>
      <c r="J293" s="119"/>
      <c r="K293" s="119"/>
    </row>
    <row r="294" spans="2:11">
      <c r="B294" s="118"/>
      <c r="C294" s="119"/>
      <c r="D294" s="119"/>
      <c r="E294" s="119"/>
      <c r="F294" s="119"/>
      <c r="G294" s="119"/>
      <c r="H294" s="119"/>
      <c r="I294" s="119"/>
      <c r="J294" s="119"/>
      <c r="K294" s="119"/>
    </row>
    <row r="295" spans="2:11">
      <c r="B295" s="118"/>
      <c r="C295" s="119"/>
      <c r="D295" s="119"/>
      <c r="E295" s="119"/>
      <c r="F295" s="119"/>
      <c r="G295" s="119"/>
      <c r="H295" s="119"/>
      <c r="I295" s="119"/>
      <c r="J295" s="119"/>
      <c r="K295" s="119"/>
    </row>
    <row r="296" spans="2:11">
      <c r="B296" s="118"/>
      <c r="C296" s="119"/>
      <c r="D296" s="119"/>
      <c r="E296" s="119"/>
      <c r="F296" s="119"/>
      <c r="G296" s="119"/>
      <c r="H296" s="119"/>
      <c r="I296" s="119"/>
      <c r="J296" s="119"/>
      <c r="K296" s="119"/>
    </row>
    <row r="297" spans="2:11">
      <c r="B297" s="118"/>
      <c r="C297" s="119"/>
      <c r="D297" s="119"/>
      <c r="E297" s="119"/>
      <c r="F297" s="119"/>
      <c r="G297" s="119"/>
      <c r="H297" s="119"/>
      <c r="I297" s="119"/>
      <c r="J297" s="119"/>
      <c r="K297" s="119"/>
    </row>
    <row r="298" spans="2:11">
      <c r="B298" s="118"/>
      <c r="C298" s="119"/>
      <c r="D298" s="119"/>
      <c r="E298" s="119"/>
      <c r="F298" s="119"/>
      <c r="G298" s="119"/>
      <c r="H298" s="119"/>
      <c r="I298" s="119"/>
      <c r="J298" s="119"/>
      <c r="K298" s="119"/>
    </row>
    <row r="299" spans="2:11">
      <c r="B299" s="118"/>
      <c r="C299" s="119"/>
      <c r="D299" s="119"/>
      <c r="E299" s="119"/>
      <c r="F299" s="119"/>
      <c r="G299" s="119"/>
      <c r="H299" s="119"/>
      <c r="I299" s="119"/>
      <c r="J299" s="119"/>
      <c r="K299" s="119"/>
    </row>
    <row r="300" spans="2:11">
      <c r="B300" s="118"/>
      <c r="C300" s="119"/>
      <c r="D300" s="119"/>
      <c r="E300" s="119"/>
      <c r="F300" s="119"/>
      <c r="G300" s="119"/>
      <c r="H300" s="119"/>
      <c r="I300" s="119"/>
      <c r="J300" s="119"/>
      <c r="K300" s="119"/>
    </row>
    <row r="301" spans="2:11">
      <c r="B301" s="118"/>
      <c r="C301" s="119"/>
      <c r="D301" s="119"/>
      <c r="E301" s="119"/>
      <c r="F301" s="119"/>
      <c r="G301" s="119"/>
      <c r="H301" s="119"/>
      <c r="I301" s="119"/>
      <c r="J301" s="119"/>
      <c r="K301" s="119"/>
    </row>
    <row r="302" spans="2:11">
      <c r="B302" s="118"/>
      <c r="C302" s="119"/>
      <c r="D302" s="119"/>
      <c r="E302" s="119"/>
      <c r="F302" s="119"/>
      <c r="G302" s="119"/>
      <c r="H302" s="119"/>
      <c r="I302" s="119"/>
      <c r="J302" s="119"/>
      <c r="K302" s="119"/>
    </row>
    <row r="303" spans="2:11">
      <c r="B303" s="118"/>
      <c r="C303" s="119"/>
      <c r="D303" s="119"/>
      <c r="E303" s="119"/>
      <c r="F303" s="119"/>
      <c r="G303" s="119"/>
      <c r="H303" s="119"/>
      <c r="I303" s="119"/>
      <c r="J303" s="119"/>
      <c r="K303" s="119"/>
    </row>
    <row r="304" spans="2:11">
      <c r="B304" s="118"/>
      <c r="C304" s="119"/>
      <c r="D304" s="119"/>
      <c r="E304" s="119"/>
      <c r="F304" s="119"/>
      <c r="G304" s="119"/>
      <c r="H304" s="119"/>
      <c r="I304" s="119"/>
      <c r="J304" s="119"/>
      <c r="K304" s="119"/>
    </row>
    <row r="305" spans="2:11">
      <c r="B305" s="118"/>
      <c r="C305" s="119"/>
      <c r="D305" s="119"/>
      <c r="E305" s="119"/>
      <c r="F305" s="119"/>
      <c r="G305" s="119"/>
      <c r="H305" s="119"/>
      <c r="I305" s="119"/>
      <c r="J305" s="119"/>
      <c r="K305" s="119"/>
    </row>
    <row r="306" spans="2:11">
      <c r="B306" s="118"/>
      <c r="C306" s="119"/>
      <c r="D306" s="119"/>
      <c r="E306" s="119"/>
      <c r="F306" s="119"/>
      <c r="G306" s="119"/>
      <c r="H306" s="119"/>
      <c r="I306" s="119"/>
      <c r="J306" s="119"/>
      <c r="K306" s="119"/>
    </row>
    <row r="307" spans="2:11">
      <c r="B307" s="118"/>
      <c r="C307" s="119"/>
      <c r="D307" s="119"/>
      <c r="E307" s="119"/>
      <c r="F307" s="119"/>
      <c r="G307" s="119"/>
      <c r="H307" s="119"/>
      <c r="I307" s="119"/>
      <c r="J307" s="119"/>
      <c r="K307" s="119"/>
    </row>
    <row r="308" spans="2:11">
      <c r="B308" s="118"/>
      <c r="C308" s="119"/>
      <c r="D308" s="119"/>
      <c r="E308" s="119"/>
      <c r="F308" s="119"/>
      <c r="G308" s="119"/>
      <c r="H308" s="119"/>
      <c r="I308" s="119"/>
      <c r="J308" s="119"/>
      <c r="K308" s="119"/>
    </row>
    <row r="309" spans="2:11">
      <c r="B309" s="118"/>
      <c r="C309" s="119"/>
      <c r="D309" s="119"/>
      <c r="E309" s="119"/>
      <c r="F309" s="119"/>
      <c r="G309" s="119"/>
      <c r="H309" s="119"/>
      <c r="I309" s="119"/>
      <c r="J309" s="119"/>
      <c r="K309" s="119"/>
    </row>
    <row r="310" spans="2:11">
      <c r="B310" s="118"/>
      <c r="C310" s="119"/>
      <c r="D310" s="119"/>
      <c r="E310" s="119"/>
      <c r="F310" s="119"/>
      <c r="G310" s="119"/>
      <c r="H310" s="119"/>
      <c r="I310" s="119"/>
      <c r="J310" s="119"/>
      <c r="K310" s="119"/>
    </row>
    <row r="311" spans="2:11">
      <c r="B311" s="118"/>
      <c r="C311" s="119"/>
      <c r="D311" s="119"/>
      <c r="E311" s="119"/>
      <c r="F311" s="119"/>
      <c r="G311" s="119"/>
      <c r="H311" s="119"/>
      <c r="I311" s="119"/>
      <c r="J311" s="119"/>
      <c r="K311" s="119"/>
    </row>
    <row r="312" spans="2:11">
      <c r="B312" s="118"/>
      <c r="C312" s="119"/>
      <c r="D312" s="119"/>
      <c r="E312" s="119"/>
      <c r="F312" s="119"/>
      <c r="G312" s="119"/>
      <c r="H312" s="119"/>
      <c r="I312" s="119"/>
      <c r="J312" s="119"/>
      <c r="K312" s="119"/>
    </row>
    <row r="313" spans="2:11">
      <c r="B313" s="118"/>
      <c r="C313" s="119"/>
      <c r="D313" s="119"/>
      <c r="E313" s="119"/>
      <c r="F313" s="119"/>
      <c r="G313" s="119"/>
      <c r="H313" s="119"/>
      <c r="I313" s="119"/>
      <c r="J313" s="119"/>
      <c r="K313" s="119"/>
    </row>
    <row r="314" spans="2:11">
      <c r="B314" s="118"/>
      <c r="C314" s="119"/>
      <c r="D314" s="119"/>
      <c r="E314" s="119"/>
      <c r="F314" s="119"/>
      <c r="G314" s="119"/>
      <c r="H314" s="119"/>
      <c r="I314" s="119"/>
      <c r="J314" s="119"/>
      <c r="K314" s="119"/>
    </row>
    <row r="315" spans="2:11">
      <c r="B315" s="118"/>
      <c r="C315" s="119"/>
      <c r="D315" s="119"/>
      <c r="E315" s="119"/>
      <c r="F315" s="119"/>
      <c r="G315" s="119"/>
      <c r="H315" s="119"/>
      <c r="I315" s="119"/>
      <c r="J315" s="119"/>
      <c r="K315" s="119"/>
    </row>
    <row r="316" spans="2:11">
      <c r="B316" s="118"/>
      <c r="C316" s="119"/>
      <c r="D316" s="119"/>
      <c r="E316" s="119"/>
      <c r="F316" s="119"/>
      <c r="G316" s="119"/>
      <c r="H316" s="119"/>
      <c r="I316" s="119"/>
      <c r="J316" s="119"/>
      <c r="K316" s="119"/>
    </row>
    <row r="317" spans="2:11">
      <c r="B317" s="118"/>
      <c r="C317" s="119"/>
      <c r="D317" s="119"/>
      <c r="E317" s="119"/>
      <c r="F317" s="119"/>
      <c r="G317" s="119"/>
      <c r="H317" s="119"/>
      <c r="I317" s="119"/>
      <c r="J317" s="119"/>
      <c r="K317" s="119"/>
    </row>
    <row r="318" spans="2:11">
      <c r="B318" s="118"/>
      <c r="C318" s="119"/>
      <c r="D318" s="119"/>
      <c r="E318" s="119"/>
      <c r="F318" s="119"/>
      <c r="G318" s="119"/>
      <c r="H318" s="119"/>
      <c r="I318" s="119"/>
      <c r="J318" s="119"/>
      <c r="K318" s="119"/>
    </row>
    <row r="319" spans="2:11">
      <c r="B319" s="118"/>
      <c r="C319" s="119"/>
      <c r="D319" s="119"/>
      <c r="E319" s="119"/>
      <c r="F319" s="119"/>
      <c r="G319" s="119"/>
      <c r="H319" s="119"/>
      <c r="I319" s="119"/>
      <c r="J319" s="119"/>
      <c r="K319" s="119"/>
    </row>
    <row r="320" spans="2:11">
      <c r="B320" s="118"/>
      <c r="C320" s="119"/>
      <c r="D320" s="119"/>
      <c r="E320" s="119"/>
      <c r="F320" s="119"/>
      <c r="G320" s="119"/>
      <c r="H320" s="119"/>
      <c r="I320" s="119"/>
      <c r="J320" s="119"/>
      <c r="K320" s="119"/>
    </row>
    <row r="321" spans="2:11">
      <c r="B321" s="118"/>
      <c r="C321" s="119"/>
      <c r="D321" s="119"/>
      <c r="E321" s="119"/>
      <c r="F321" s="119"/>
      <c r="G321" s="119"/>
      <c r="H321" s="119"/>
      <c r="I321" s="119"/>
      <c r="J321" s="119"/>
      <c r="K321" s="119"/>
    </row>
    <row r="322" spans="2:11">
      <c r="B322" s="118"/>
      <c r="C322" s="119"/>
      <c r="D322" s="119"/>
      <c r="E322" s="119"/>
      <c r="F322" s="119"/>
      <c r="G322" s="119"/>
      <c r="H322" s="119"/>
      <c r="I322" s="119"/>
      <c r="J322" s="119"/>
      <c r="K322" s="119"/>
    </row>
    <row r="323" spans="2:11">
      <c r="B323" s="118"/>
      <c r="C323" s="119"/>
      <c r="D323" s="119"/>
      <c r="E323" s="119"/>
      <c r="F323" s="119"/>
      <c r="G323" s="119"/>
      <c r="H323" s="119"/>
      <c r="I323" s="119"/>
      <c r="J323" s="119"/>
      <c r="K323" s="119"/>
    </row>
    <row r="324" spans="2:11">
      <c r="B324" s="118"/>
      <c r="C324" s="119"/>
      <c r="D324" s="119"/>
      <c r="E324" s="119"/>
      <c r="F324" s="119"/>
      <c r="G324" s="119"/>
      <c r="H324" s="119"/>
      <c r="I324" s="119"/>
      <c r="J324" s="119"/>
      <c r="K324" s="119"/>
    </row>
    <row r="325" spans="2:11">
      <c r="B325" s="118"/>
      <c r="C325" s="119"/>
      <c r="D325" s="119"/>
      <c r="E325" s="119"/>
      <c r="F325" s="119"/>
      <c r="G325" s="119"/>
      <c r="H325" s="119"/>
      <c r="I325" s="119"/>
      <c r="J325" s="119"/>
      <c r="K325" s="119"/>
    </row>
    <row r="326" spans="2:11">
      <c r="B326" s="118"/>
      <c r="C326" s="119"/>
      <c r="D326" s="119"/>
      <c r="E326" s="119"/>
      <c r="F326" s="119"/>
      <c r="G326" s="119"/>
      <c r="H326" s="119"/>
      <c r="I326" s="119"/>
      <c r="J326" s="119"/>
      <c r="K326" s="119"/>
    </row>
    <row r="327" spans="2:11">
      <c r="B327" s="118"/>
      <c r="C327" s="119"/>
      <c r="D327" s="119"/>
      <c r="E327" s="119"/>
      <c r="F327" s="119"/>
      <c r="G327" s="119"/>
      <c r="H327" s="119"/>
      <c r="I327" s="119"/>
      <c r="J327" s="119"/>
      <c r="K327" s="119"/>
    </row>
    <row r="328" spans="2:11">
      <c r="B328" s="118"/>
      <c r="C328" s="119"/>
      <c r="D328" s="119"/>
      <c r="E328" s="119"/>
      <c r="F328" s="119"/>
      <c r="G328" s="119"/>
      <c r="H328" s="119"/>
      <c r="I328" s="119"/>
      <c r="J328" s="119"/>
      <c r="K328" s="119"/>
    </row>
    <row r="329" spans="2:11">
      <c r="B329" s="118"/>
      <c r="C329" s="119"/>
      <c r="D329" s="119"/>
      <c r="E329" s="119"/>
      <c r="F329" s="119"/>
      <c r="G329" s="119"/>
      <c r="H329" s="119"/>
      <c r="I329" s="119"/>
      <c r="J329" s="119"/>
      <c r="K329" s="119"/>
    </row>
    <row r="330" spans="2:11">
      <c r="B330" s="118"/>
      <c r="C330" s="119"/>
      <c r="D330" s="119"/>
      <c r="E330" s="119"/>
      <c r="F330" s="119"/>
      <c r="G330" s="119"/>
      <c r="H330" s="119"/>
      <c r="I330" s="119"/>
      <c r="J330" s="119"/>
      <c r="K330" s="119"/>
    </row>
    <row r="331" spans="2:11">
      <c r="B331" s="118"/>
      <c r="C331" s="119"/>
      <c r="D331" s="119"/>
      <c r="E331" s="119"/>
      <c r="F331" s="119"/>
      <c r="G331" s="119"/>
      <c r="H331" s="119"/>
      <c r="I331" s="119"/>
      <c r="J331" s="119"/>
      <c r="K331" s="119"/>
    </row>
    <row r="332" spans="2:11">
      <c r="B332" s="118"/>
      <c r="C332" s="119"/>
      <c r="D332" s="119"/>
      <c r="E332" s="119"/>
      <c r="F332" s="119"/>
      <c r="G332" s="119"/>
      <c r="H332" s="119"/>
      <c r="I332" s="119"/>
      <c r="J332" s="119"/>
      <c r="K332" s="119"/>
    </row>
    <row r="333" spans="2:11">
      <c r="B333" s="118"/>
      <c r="C333" s="119"/>
      <c r="D333" s="119"/>
      <c r="E333" s="119"/>
      <c r="F333" s="119"/>
      <c r="G333" s="119"/>
      <c r="H333" s="119"/>
      <c r="I333" s="119"/>
      <c r="J333" s="119"/>
      <c r="K333" s="119"/>
    </row>
    <row r="334" spans="2:11">
      <c r="B334" s="118"/>
      <c r="C334" s="119"/>
      <c r="D334" s="119"/>
      <c r="E334" s="119"/>
      <c r="F334" s="119"/>
      <c r="G334" s="119"/>
      <c r="H334" s="119"/>
      <c r="I334" s="119"/>
      <c r="J334" s="119"/>
      <c r="K334" s="119"/>
    </row>
    <row r="335" spans="2:11">
      <c r="B335" s="118"/>
      <c r="C335" s="119"/>
      <c r="D335" s="119"/>
      <c r="E335" s="119"/>
      <c r="F335" s="119"/>
      <c r="G335" s="119"/>
      <c r="H335" s="119"/>
      <c r="I335" s="119"/>
      <c r="J335" s="119"/>
      <c r="K335" s="119"/>
    </row>
    <row r="336" spans="2:11">
      <c r="B336" s="118"/>
      <c r="C336" s="119"/>
      <c r="D336" s="119"/>
      <c r="E336" s="119"/>
      <c r="F336" s="119"/>
      <c r="G336" s="119"/>
      <c r="H336" s="119"/>
      <c r="I336" s="119"/>
      <c r="J336" s="119"/>
      <c r="K336" s="119"/>
    </row>
    <row r="337" spans="2:11">
      <c r="B337" s="118"/>
      <c r="C337" s="119"/>
      <c r="D337" s="119"/>
      <c r="E337" s="119"/>
      <c r="F337" s="119"/>
      <c r="G337" s="119"/>
      <c r="H337" s="119"/>
      <c r="I337" s="119"/>
      <c r="J337" s="119"/>
      <c r="K337" s="119"/>
    </row>
    <row r="338" spans="2:11">
      <c r="B338" s="118"/>
      <c r="C338" s="119"/>
      <c r="D338" s="119"/>
      <c r="E338" s="119"/>
      <c r="F338" s="119"/>
      <c r="G338" s="119"/>
      <c r="H338" s="119"/>
      <c r="I338" s="119"/>
      <c r="J338" s="119"/>
      <c r="K338" s="119"/>
    </row>
    <row r="339" spans="2:11">
      <c r="B339" s="118"/>
      <c r="C339" s="119"/>
      <c r="D339" s="119"/>
      <c r="E339" s="119"/>
      <c r="F339" s="119"/>
      <c r="G339" s="119"/>
      <c r="H339" s="119"/>
      <c r="I339" s="119"/>
      <c r="J339" s="119"/>
      <c r="K339" s="119"/>
    </row>
    <row r="340" spans="2:11">
      <c r="B340" s="118"/>
      <c r="C340" s="119"/>
      <c r="D340" s="119"/>
      <c r="E340" s="119"/>
      <c r="F340" s="119"/>
      <c r="G340" s="119"/>
      <c r="H340" s="119"/>
      <c r="I340" s="119"/>
      <c r="J340" s="119"/>
      <c r="K340" s="119"/>
    </row>
    <row r="341" spans="2:11">
      <c r="B341" s="118"/>
      <c r="C341" s="119"/>
      <c r="D341" s="119"/>
      <c r="E341" s="119"/>
      <c r="F341" s="119"/>
      <c r="G341" s="119"/>
      <c r="H341" s="119"/>
      <c r="I341" s="119"/>
      <c r="J341" s="119"/>
      <c r="K341" s="119"/>
    </row>
    <row r="342" spans="2:11">
      <c r="B342" s="118"/>
      <c r="C342" s="119"/>
      <c r="D342" s="119"/>
      <c r="E342" s="119"/>
      <c r="F342" s="119"/>
      <c r="G342" s="119"/>
      <c r="H342" s="119"/>
      <c r="I342" s="119"/>
      <c r="J342" s="119"/>
      <c r="K342" s="119"/>
    </row>
    <row r="343" spans="2:11">
      <c r="B343" s="118"/>
      <c r="C343" s="119"/>
      <c r="D343" s="119"/>
      <c r="E343" s="119"/>
      <c r="F343" s="119"/>
      <c r="G343" s="119"/>
      <c r="H343" s="119"/>
      <c r="I343" s="119"/>
      <c r="J343" s="119"/>
      <c r="K343" s="119"/>
    </row>
    <row r="344" spans="2:11">
      <c r="B344" s="118"/>
      <c r="C344" s="119"/>
      <c r="D344" s="119"/>
      <c r="E344" s="119"/>
      <c r="F344" s="119"/>
      <c r="G344" s="119"/>
      <c r="H344" s="119"/>
      <c r="I344" s="119"/>
      <c r="J344" s="119"/>
      <c r="K344" s="119"/>
    </row>
    <row r="345" spans="2:11">
      <c r="B345" s="118"/>
      <c r="C345" s="119"/>
      <c r="D345" s="119"/>
      <c r="E345" s="119"/>
      <c r="F345" s="119"/>
      <c r="G345" s="119"/>
      <c r="H345" s="119"/>
      <c r="I345" s="119"/>
      <c r="J345" s="119"/>
      <c r="K345" s="119"/>
    </row>
    <row r="346" spans="2:11">
      <c r="B346" s="118"/>
      <c r="C346" s="119"/>
      <c r="D346" s="119"/>
      <c r="E346" s="119"/>
      <c r="F346" s="119"/>
      <c r="G346" s="119"/>
      <c r="H346" s="119"/>
      <c r="I346" s="119"/>
      <c r="J346" s="119"/>
      <c r="K346" s="119"/>
    </row>
    <row r="347" spans="2:11">
      <c r="B347" s="118"/>
      <c r="C347" s="119"/>
      <c r="D347" s="119"/>
      <c r="E347" s="119"/>
      <c r="F347" s="119"/>
      <c r="G347" s="119"/>
      <c r="H347" s="119"/>
      <c r="I347" s="119"/>
      <c r="J347" s="119"/>
      <c r="K347" s="119"/>
    </row>
    <row r="348" spans="2:11">
      <c r="B348" s="118"/>
      <c r="C348" s="119"/>
      <c r="D348" s="119"/>
      <c r="E348" s="119"/>
      <c r="F348" s="119"/>
      <c r="G348" s="119"/>
      <c r="H348" s="119"/>
      <c r="I348" s="119"/>
      <c r="J348" s="119"/>
      <c r="K348" s="119"/>
    </row>
    <row r="349" spans="2:11">
      <c r="B349" s="118"/>
      <c r="C349" s="119"/>
      <c r="D349" s="119"/>
      <c r="E349" s="119"/>
      <c r="F349" s="119"/>
      <c r="G349" s="119"/>
      <c r="H349" s="119"/>
      <c r="I349" s="119"/>
      <c r="J349" s="119"/>
      <c r="K349" s="119"/>
    </row>
    <row r="350" spans="2:11">
      <c r="B350" s="118"/>
      <c r="C350" s="119"/>
      <c r="D350" s="119"/>
      <c r="E350" s="119"/>
      <c r="F350" s="119"/>
      <c r="G350" s="119"/>
      <c r="H350" s="119"/>
      <c r="I350" s="119"/>
      <c r="J350" s="119"/>
      <c r="K350" s="119"/>
    </row>
    <row r="351" spans="2:11">
      <c r="B351" s="118"/>
      <c r="C351" s="119"/>
      <c r="D351" s="119"/>
      <c r="E351" s="119"/>
      <c r="F351" s="119"/>
      <c r="G351" s="119"/>
      <c r="H351" s="119"/>
      <c r="I351" s="119"/>
      <c r="J351" s="119"/>
      <c r="K351" s="119"/>
    </row>
    <row r="352" spans="2:11">
      <c r="B352" s="118"/>
      <c r="C352" s="119"/>
      <c r="D352" s="119"/>
      <c r="E352" s="119"/>
      <c r="F352" s="119"/>
      <c r="G352" s="119"/>
      <c r="H352" s="119"/>
      <c r="I352" s="119"/>
      <c r="J352" s="119"/>
      <c r="K352" s="119"/>
    </row>
    <row r="353" spans="2:11">
      <c r="B353" s="118"/>
      <c r="C353" s="119"/>
      <c r="D353" s="119"/>
      <c r="E353" s="119"/>
      <c r="F353" s="119"/>
      <c r="G353" s="119"/>
      <c r="H353" s="119"/>
      <c r="I353" s="119"/>
      <c r="J353" s="119"/>
      <c r="K353" s="119"/>
    </row>
    <row r="354" spans="2:11">
      <c r="B354" s="118"/>
      <c r="C354" s="119"/>
      <c r="D354" s="119"/>
      <c r="E354" s="119"/>
      <c r="F354" s="119"/>
      <c r="G354" s="119"/>
      <c r="H354" s="119"/>
      <c r="I354" s="119"/>
      <c r="J354" s="119"/>
      <c r="K354" s="119"/>
    </row>
    <row r="355" spans="2:11">
      <c r="B355" s="118"/>
      <c r="C355" s="119"/>
      <c r="D355" s="119"/>
      <c r="E355" s="119"/>
      <c r="F355" s="119"/>
      <c r="G355" s="119"/>
      <c r="H355" s="119"/>
      <c r="I355" s="119"/>
      <c r="J355" s="119"/>
      <c r="K355" s="119"/>
    </row>
    <row r="356" spans="2:11">
      <c r="B356" s="118"/>
      <c r="C356" s="119"/>
      <c r="D356" s="119"/>
      <c r="E356" s="119"/>
      <c r="F356" s="119"/>
      <c r="G356" s="119"/>
      <c r="H356" s="119"/>
      <c r="I356" s="119"/>
      <c r="J356" s="119"/>
      <c r="K356" s="119"/>
    </row>
    <row r="357" spans="2:11">
      <c r="B357" s="118"/>
      <c r="C357" s="119"/>
      <c r="D357" s="119"/>
      <c r="E357" s="119"/>
      <c r="F357" s="119"/>
      <c r="G357" s="119"/>
      <c r="H357" s="119"/>
      <c r="I357" s="119"/>
      <c r="J357" s="119"/>
      <c r="K357" s="119"/>
    </row>
    <row r="358" spans="2:11">
      <c r="B358" s="118"/>
      <c r="C358" s="119"/>
      <c r="D358" s="119"/>
      <c r="E358" s="119"/>
      <c r="F358" s="119"/>
      <c r="G358" s="119"/>
      <c r="H358" s="119"/>
      <c r="I358" s="119"/>
      <c r="J358" s="119"/>
      <c r="K358" s="119"/>
    </row>
    <row r="359" spans="2:11">
      <c r="B359" s="118"/>
      <c r="C359" s="119"/>
      <c r="D359" s="119"/>
      <c r="E359" s="119"/>
      <c r="F359" s="119"/>
      <c r="G359" s="119"/>
      <c r="H359" s="119"/>
      <c r="I359" s="119"/>
      <c r="J359" s="119"/>
      <c r="K359" s="119"/>
    </row>
    <row r="360" spans="2:11">
      <c r="B360" s="118"/>
      <c r="C360" s="119"/>
      <c r="D360" s="119"/>
      <c r="E360" s="119"/>
      <c r="F360" s="119"/>
      <c r="G360" s="119"/>
      <c r="H360" s="119"/>
      <c r="I360" s="119"/>
      <c r="J360" s="119"/>
      <c r="K360" s="119"/>
    </row>
    <row r="361" spans="2:11">
      <c r="B361" s="118"/>
      <c r="C361" s="119"/>
      <c r="D361" s="119"/>
      <c r="E361" s="119"/>
      <c r="F361" s="119"/>
      <c r="G361" s="119"/>
      <c r="H361" s="119"/>
      <c r="I361" s="119"/>
      <c r="J361" s="119"/>
      <c r="K361" s="119"/>
    </row>
    <row r="362" spans="2:11">
      <c r="B362" s="118"/>
      <c r="C362" s="119"/>
      <c r="D362" s="119"/>
      <c r="E362" s="119"/>
      <c r="F362" s="119"/>
      <c r="G362" s="119"/>
      <c r="H362" s="119"/>
      <c r="I362" s="119"/>
      <c r="J362" s="119"/>
      <c r="K362" s="119"/>
    </row>
    <row r="363" spans="2:11">
      <c r="B363" s="118"/>
      <c r="C363" s="119"/>
      <c r="D363" s="119"/>
      <c r="E363" s="119"/>
      <c r="F363" s="119"/>
      <c r="G363" s="119"/>
      <c r="H363" s="119"/>
      <c r="I363" s="119"/>
      <c r="J363" s="119"/>
      <c r="K363" s="119"/>
    </row>
    <row r="364" spans="2:11">
      <c r="B364" s="118"/>
      <c r="C364" s="119"/>
      <c r="D364" s="119"/>
      <c r="E364" s="119"/>
      <c r="F364" s="119"/>
      <c r="G364" s="119"/>
      <c r="H364" s="119"/>
      <c r="I364" s="119"/>
      <c r="J364" s="119"/>
      <c r="K364" s="119"/>
    </row>
    <row r="365" spans="2:11">
      <c r="B365" s="118"/>
      <c r="C365" s="119"/>
      <c r="D365" s="119"/>
      <c r="E365" s="119"/>
      <c r="F365" s="119"/>
      <c r="G365" s="119"/>
      <c r="H365" s="119"/>
      <c r="I365" s="119"/>
      <c r="J365" s="119"/>
      <c r="K365" s="119"/>
    </row>
    <row r="366" spans="2:11">
      <c r="B366" s="118"/>
      <c r="C366" s="119"/>
      <c r="D366" s="119"/>
      <c r="E366" s="119"/>
      <c r="F366" s="119"/>
      <c r="G366" s="119"/>
      <c r="H366" s="119"/>
      <c r="I366" s="119"/>
      <c r="J366" s="119"/>
      <c r="K366" s="119"/>
    </row>
    <row r="367" spans="2:11">
      <c r="B367" s="118"/>
      <c r="C367" s="119"/>
      <c r="D367" s="119"/>
      <c r="E367" s="119"/>
      <c r="F367" s="119"/>
      <c r="G367" s="119"/>
      <c r="H367" s="119"/>
      <c r="I367" s="119"/>
      <c r="J367" s="119"/>
      <c r="K367" s="119"/>
    </row>
    <row r="368" spans="2:11">
      <c r="B368" s="118"/>
      <c r="C368" s="119"/>
      <c r="D368" s="119"/>
      <c r="E368" s="119"/>
      <c r="F368" s="119"/>
      <c r="G368" s="119"/>
      <c r="H368" s="119"/>
      <c r="I368" s="119"/>
      <c r="J368" s="119"/>
      <c r="K368" s="119"/>
    </row>
    <row r="369" spans="2:11">
      <c r="B369" s="118"/>
      <c r="C369" s="119"/>
      <c r="D369" s="119"/>
      <c r="E369" s="119"/>
      <c r="F369" s="119"/>
      <c r="G369" s="119"/>
      <c r="H369" s="119"/>
      <c r="I369" s="119"/>
      <c r="J369" s="119"/>
      <c r="K369" s="119"/>
    </row>
    <row r="370" spans="2:11">
      <c r="B370" s="118"/>
      <c r="C370" s="119"/>
      <c r="D370" s="119"/>
      <c r="E370" s="119"/>
      <c r="F370" s="119"/>
      <c r="G370" s="119"/>
      <c r="H370" s="119"/>
      <c r="I370" s="119"/>
      <c r="J370" s="119"/>
      <c r="K370" s="119"/>
    </row>
    <row r="371" spans="2:11">
      <c r="B371" s="118"/>
      <c r="C371" s="119"/>
      <c r="D371" s="119"/>
      <c r="E371" s="119"/>
      <c r="F371" s="119"/>
      <c r="G371" s="119"/>
      <c r="H371" s="119"/>
      <c r="I371" s="119"/>
      <c r="J371" s="119"/>
      <c r="K371" s="119"/>
    </row>
    <row r="372" spans="2:11">
      <c r="B372" s="118"/>
      <c r="C372" s="119"/>
      <c r="D372" s="119"/>
      <c r="E372" s="119"/>
      <c r="F372" s="119"/>
      <c r="G372" s="119"/>
      <c r="H372" s="119"/>
      <c r="I372" s="119"/>
      <c r="J372" s="119"/>
      <c r="K372" s="119"/>
    </row>
    <row r="373" spans="2:11">
      <c r="B373" s="118"/>
      <c r="C373" s="119"/>
      <c r="D373" s="119"/>
      <c r="E373" s="119"/>
      <c r="F373" s="119"/>
      <c r="G373" s="119"/>
      <c r="H373" s="119"/>
      <c r="I373" s="119"/>
      <c r="J373" s="119"/>
      <c r="K373" s="119"/>
    </row>
    <row r="374" spans="2:11">
      <c r="B374" s="118"/>
      <c r="C374" s="119"/>
      <c r="D374" s="119"/>
      <c r="E374" s="119"/>
      <c r="F374" s="119"/>
      <c r="G374" s="119"/>
      <c r="H374" s="119"/>
      <c r="I374" s="119"/>
      <c r="J374" s="119"/>
      <c r="K374" s="119"/>
    </row>
    <row r="375" spans="2:11">
      <c r="B375" s="118"/>
      <c r="C375" s="119"/>
      <c r="D375" s="119"/>
      <c r="E375" s="119"/>
      <c r="F375" s="119"/>
      <c r="G375" s="119"/>
      <c r="H375" s="119"/>
      <c r="I375" s="119"/>
      <c r="J375" s="119"/>
      <c r="K375" s="119"/>
    </row>
    <row r="376" spans="2:11">
      <c r="B376" s="118"/>
      <c r="C376" s="119"/>
      <c r="D376" s="119"/>
      <c r="E376" s="119"/>
      <c r="F376" s="119"/>
      <c r="G376" s="119"/>
      <c r="H376" s="119"/>
      <c r="I376" s="119"/>
      <c r="J376" s="119"/>
      <c r="K376" s="119"/>
    </row>
    <row r="377" spans="2:11">
      <c r="B377" s="118"/>
      <c r="C377" s="119"/>
      <c r="D377" s="119"/>
      <c r="E377" s="119"/>
      <c r="F377" s="119"/>
      <c r="G377" s="119"/>
      <c r="H377" s="119"/>
      <c r="I377" s="119"/>
      <c r="J377" s="119"/>
      <c r="K377" s="119"/>
    </row>
    <row r="378" spans="2:11">
      <c r="B378" s="118"/>
      <c r="C378" s="119"/>
      <c r="D378" s="119"/>
      <c r="E378" s="119"/>
      <c r="F378" s="119"/>
      <c r="G378" s="119"/>
      <c r="H378" s="119"/>
      <c r="I378" s="119"/>
      <c r="J378" s="119"/>
      <c r="K378" s="119"/>
    </row>
    <row r="379" spans="2:11">
      <c r="B379" s="118"/>
      <c r="C379" s="119"/>
      <c r="D379" s="119"/>
      <c r="E379" s="119"/>
      <c r="F379" s="119"/>
      <c r="G379" s="119"/>
      <c r="H379" s="119"/>
      <c r="I379" s="119"/>
      <c r="J379" s="119"/>
      <c r="K379" s="119"/>
    </row>
    <row r="380" spans="2:11">
      <c r="B380" s="118"/>
      <c r="C380" s="119"/>
      <c r="D380" s="119"/>
      <c r="E380" s="119"/>
      <c r="F380" s="119"/>
      <c r="G380" s="119"/>
      <c r="H380" s="119"/>
      <c r="I380" s="119"/>
      <c r="J380" s="119"/>
      <c r="K380" s="119"/>
    </row>
    <row r="381" spans="2:11">
      <c r="B381" s="118"/>
      <c r="C381" s="119"/>
      <c r="D381" s="119"/>
      <c r="E381" s="119"/>
      <c r="F381" s="119"/>
      <c r="G381" s="119"/>
      <c r="H381" s="119"/>
      <c r="I381" s="119"/>
      <c r="J381" s="119"/>
      <c r="K381" s="119"/>
    </row>
    <row r="382" spans="2:11">
      <c r="B382" s="118"/>
      <c r="C382" s="119"/>
      <c r="D382" s="119"/>
      <c r="E382" s="119"/>
      <c r="F382" s="119"/>
      <c r="G382" s="119"/>
      <c r="H382" s="119"/>
      <c r="I382" s="119"/>
      <c r="J382" s="119"/>
      <c r="K382" s="119"/>
    </row>
    <row r="383" spans="2:11">
      <c r="B383" s="118"/>
      <c r="C383" s="119"/>
      <c r="D383" s="119"/>
      <c r="E383" s="119"/>
      <c r="F383" s="119"/>
      <c r="G383" s="119"/>
      <c r="H383" s="119"/>
      <c r="I383" s="119"/>
      <c r="J383" s="119"/>
      <c r="K383" s="119"/>
    </row>
    <row r="384" spans="2:11">
      <c r="B384" s="118"/>
      <c r="C384" s="119"/>
      <c r="D384" s="119"/>
      <c r="E384" s="119"/>
      <c r="F384" s="119"/>
      <c r="G384" s="119"/>
      <c r="H384" s="119"/>
      <c r="I384" s="119"/>
      <c r="J384" s="119"/>
      <c r="K384" s="119"/>
    </row>
    <row r="385" spans="2:11">
      <c r="B385" s="118"/>
      <c r="C385" s="119"/>
      <c r="D385" s="119"/>
      <c r="E385" s="119"/>
      <c r="F385" s="119"/>
      <c r="G385" s="119"/>
      <c r="H385" s="119"/>
      <c r="I385" s="119"/>
      <c r="J385" s="119"/>
      <c r="K385" s="119"/>
    </row>
    <row r="386" spans="2:11">
      <c r="B386" s="118"/>
      <c r="C386" s="119"/>
      <c r="D386" s="119"/>
      <c r="E386" s="119"/>
      <c r="F386" s="119"/>
      <c r="G386" s="119"/>
      <c r="H386" s="119"/>
      <c r="I386" s="119"/>
      <c r="J386" s="119"/>
      <c r="K386" s="119"/>
    </row>
    <row r="387" spans="2:11">
      <c r="B387" s="118"/>
      <c r="C387" s="119"/>
      <c r="D387" s="119"/>
      <c r="E387" s="119"/>
      <c r="F387" s="119"/>
      <c r="G387" s="119"/>
      <c r="H387" s="119"/>
      <c r="I387" s="119"/>
      <c r="J387" s="119"/>
      <c r="K387" s="119"/>
    </row>
    <row r="388" spans="2:11">
      <c r="B388" s="118"/>
      <c r="C388" s="119"/>
      <c r="D388" s="119"/>
      <c r="E388" s="119"/>
      <c r="F388" s="119"/>
      <c r="G388" s="119"/>
      <c r="H388" s="119"/>
      <c r="I388" s="119"/>
      <c r="J388" s="119"/>
      <c r="K388" s="119"/>
    </row>
    <row r="389" spans="2:11">
      <c r="B389" s="118"/>
      <c r="C389" s="119"/>
      <c r="D389" s="119"/>
      <c r="E389" s="119"/>
      <c r="F389" s="119"/>
      <c r="G389" s="119"/>
      <c r="H389" s="119"/>
      <c r="I389" s="119"/>
      <c r="J389" s="119"/>
      <c r="K389" s="119"/>
    </row>
    <row r="390" spans="2:11">
      <c r="B390" s="118"/>
      <c r="C390" s="119"/>
      <c r="D390" s="119"/>
      <c r="E390" s="119"/>
      <c r="F390" s="119"/>
      <c r="G390" s="119"/>
      <c r="H390" s="119"/>
      <c r="I390" s="119"/>
      <c r="J390" s="119"/>
      <c r="K390" s="119"/>
    </row>
    <row r="391" spans="2:11">
      <c r="B391" s="118"/>
      <c r="C391" s="119"/>
      <c r="D391" s="119"/>
      <c r="E391" s="119"/>
      <c r="F391" s="119"/>
      <c r="G391" s="119"/>
      <c r="H391" s="119"/>
      <c r="I391" s="119"/>
      <c r="J391" s="119"/>
      <c r="K391" s="119"/>
    </row>
    <row r="392" spans="2:11">
      <c r="B392" s="118"/>
      <c r="C392" s="119"/>
      <c r="D392" s="119"/>
      <c r="E392" s="119"/>
      <c r="F392" s="119"/>
      <c r="G392" s="119"/>
      <c r="H392" s="119"/>
      <c r="I392" s="119"/>
      <c r="J392" s="119"/>
      <c r="K392" s="119"/>
    </row>
    <row r="393" spans="2:11">
      <c r="B393" s="118"/>
      <c r="C393" s="119"/>
      <c r="D393" s="119"/>
      <c r="E393" s="119"/>
      <c r="F393" s="119"/>
      <c r="G393" s="119"/>
      <c r="H393" s="119"/>
      <c r="I393" s="119"/>
      <c r="J393" s="119"/>
      <c r="K393" s="119"/>
    </row>
    <row r="394" spans="2:11">
      <c r="B394" s="118"/>
      <c r="C394" s="119"/>
      <c r="D394" s="119"/>
      <c r="E394" s="119"/>
      <c r="F394" s="119"/>
      <c r="G394" s="119"/>
      <c r="H394" s="119"/>
      <c r="I394" s="119"/>
      <c r="J394" s="119"/>
      <c r="K394" s="119"/>
    </row>
    <row r="395" spans="2:11">
      <c r="B395" s="118"/>
      <c r="C395" s="119"/>
      <c r="D395" s="119"/>
      <c r="E395" s="119"/>
      <c r="F395" s="119"/>
      <c r="G395" s="119"/>
      <c r="H395" s="119"/>
      <c r="I395" s="119"/>
      <c r="J395" s="119"/>
      <c r="K395" s="119"/>
    </row>
    <row r="396" spans="2:11">
      <c r="B396" s="118"/>
      <c r="C396" s="119"/>
      <c r="D396" s="119"/>
      <c r="E396" s="119"/>
      <c r="F396" s="119"/>
      <c r="G396" s="119"/>
      <c r="H396" s="119"/>
      <c r="I396" s="119"/>
      <c r="J396" s="119"/>
      <c r="K396" s="119"/>
    </row>
    <row r="397" spans="2:11">
      <c r="B397" s="118"/>
      <c r="C397" s="119"/>
      <c r="D397" s="119"/>
      <c r="E397" s="119"/>
      <c r="F397" s="119"/>
      <c r="G397" s="119"/>
      <c r="H397" s="119"/>
      <c r="I397" s="119"/>
      <c r="J397" s="119"/>
      <c r="K397" s="119"/>
    </row>
    <row r="398" spans="2:11">
      <c r="B398" s="118"/>
      <c r="C398" s="119"/>
      <c r="D398" s="119"/>
      <c r="E398" s="119"/>
      <c r="F398" s="119"/>
      <c r="G398" s="119"/>
      <c r="H398" s="119"/>
      <c r="I398" s="119"/>
      <c r="J398" s="119"/>
      <c r="K398" s="119"/>
    </row>
    <row r="399" spans="2:11">
      <c r="B399" s="118"/>
      <c r="C399" s="119"/>
      <c r="D399" s="119"/>
      <c r="E399" s="119"/>
      <c r="F399" s="119"/>
      <c r="G399" s="119"/>
      <c r="H399" s="119"/>
      <c r="I399" s="119"/>
      <c r="J399" s="119"/>
      <c r="K399" s="119"/>
    </row>
    <row r="400" spans="2:11">
      <c r="B400" s="118"/>
      <c r="C400" s="119"/>
      <c r="D400" s="119"/>
      <c r="E400" s="119"/>
      <c r="F400" s="119"/>
      <c r="G400" s="119"/>
      <c r="H400" s="119"/>
      <c r="I400" s="119"/>
      <c r="J400" s="119"/>
      <c r="K400" s="119"/>
    </row>
    <row r="401" spans="2:11">
      <c r="B401" s="118"/>
      <c r="C401" s="119"/>
      <c r="D401" s="119"/>
      <c r="E401" s="119"/>
      <c r="F401" s="119"/>
      <c r="G401" s="119"/>
      <c r="H401" s="119"/>
      <c r="I401" s="119"/>
      <c r="J401" s="119"/>
      <c r="K401" s="119"/>
    </row>
    <row r="402" spans="2:11">
      <c r="B402" s="118"/>
      <c r="C402" s="119"/>
      <c r="D402" s="119"/>
      <c r="E402" s="119"/>
      <c r="F402" s="119"/>
      <c r="G402" s="119"/>
      <c r="H402" s="119"/>
      <c r="I402" s="119"/>
      <c r="J402" s="119"/>
      <c r="K402" s="119"/>
    </row>
    <row r="403" spans="2:11">
      <c r="B403" s="118"/>
      <c r="C403" s="119"/>
      <c r="D403" s="119"/>
      <c r="E403" s="119"/>
      <c r="F403" s="119"/>
      <c r="G403" s="119"/>
      <c r="H403" s="119"/>
      <c r="I403" s="119"/>
      <c r="J403" s="119"/>
      <c r="K403" s="119"/>
    </row>
    <row r="404" spans="2:11">
      <c r="B404" s="118"/>
      <c r="C404" s="119"/>
      <c r="D404" s="119"/>
      <c r="E404" s="119"/>
      <c r="F404" s="119"/>
      <c r="G404" s="119"/>
      <c r="H404" s="119"/>
      <c r="I404" s="119"/>
      <c r="J404" s="119"/>
      <c r="K404" s="119"/>
    </row>
    <row r="405" spans="2:11">
      <c r="B405" s="118"/>
      <c r="C405" s="119"/>
      <c r="D405" s="119"/>
      <c r="E405" s="119"/>
      <c r="F405" s="119"/>
      <c r="G405" s="119"/>
      <c r="H405" s="119"/>
      <c r="I405" s="119"/>
      <c r="J405" s="119"/>
      <c r="K405" s="119"/>
    </row>
    <row r="406" spans="2:11">
      <c r="B406" s="118"/>
      <c r="C406" s="119"/>
      <c r="D406" s="119"/>
      <c r="E406" s="119"/>
      <c r="F406" s="119"/>
      <c r="G406" s="119"/>
      <c r="H406" s="119"/>
      <c r="I406" s="119"/>
      <c r="J406" s="119"/>
      <c r="K406" s="119"/>
    </row>
    <row r="407" spans="2:11">
      <c r="B407" s="118"/>
      <c r="C407" s="119"/>
      <c r="D407" s="119"/>
      <c r="E407" s="119"/>
      <c r="F407" s="119"/>
      <c r="G407" s="119"/>
      <c r="H407" s="119"/>
      <c r="I407" s="119"/>
      <c r="J407" s="119"/>
      <c r="K407" s="119"/>
    </row>
    <row r="408" spans="2:11">
      <c r="B408" s="118"/>
      <c r="C408" s="119"/>
      <c r="D408" s="119"/>
      <c r="E408" s="119"/>
      <c r="F408" s="119"/>
      <c r="G408" s="119"/>
      <c r="H408" s="119"/>
      <c r="I408" s="119"/>
      <c r="J408" s="119"/>
      <c r="K408" s="119"/>
    </row>
    <row r="409" spans="2:11">
      <c r="B409" s="118"/>
      <c r="C409" s="119"/>
      <c r="D409" s="119"/>
      <c r="E409" s="119"/>
      <c r="F409" s="119"/>
      <c r="G409" s="119"/>
      <c r="H409" s="119"/>
      <c r="I409" s="119"/>
      <c r="J409" s="119"/>
      <c r="K409" s="119"/>
    </row>
    <row r="410" spans="2:11">
      <c r="B410" s="118"/>
      <c r="C410" s="119"/>
      <c r="D410" s="119"/>
      <c r="E410" s="119"/>
      <c r="F410" s="119"/>
      <c r="G410" s="119"/>
      <c r="H410" s="119"/>
      <c r="I410" s="119"/>
      <c r="J410" s="119"/>
      <c r="K410" s="119"/>
    </row>
    <row r="411" spans="2:11">
      <c r="B411" s="118"/>
      <c r="C411" s="119"/>
      <c r="D411" s="119"/>
      <c r="E411" s="119"/>
      <c r="F411" s="119"/>
      <c r="G411" s="119"/>
      <c r="H411" s="119"/>
      <c r="I411" s="119"/>
      <c r="J411" s="119"/>
      <c r="K411" s="119"/>
    </row>
    <row r="412" spans="2:11">
      <c r="B412" s="118"/>
      <c r="C412" s="119"/>
      <c r="D412" s="119"/>
      <c r="E412" s="119"/>
      <c r="F412" s="119"/>
      <c r="G412" s="119"/>
      <c r="H412" s="119"/>
      <c r="I412" s="119"/>
      <c r="J412" s="119"/>
      <c r="K412" s="119"/>
    </row>
    <row r="413" spans="2:11">
      <c r="B413" s="118"/>
      <c r="C413" s="119"/>
      <c r="D413" s="119"/>
      <c r="E413" s="119"/>
      <c r="F413" s="119"/>
      <c r="G413" s="119"/>
      <c r="H413" s="119"/>
      <c r="I413" s="119"/>
      <c r="J413" s="119"/>
      <c r="K413" s="119"/>
    </row>
    <row r="414" spans="2:11">
      <c r="B414" s="118"/>
      <c r="C414" s="119"/>
      <c r="D414" s="119"/>
      <c r="E414" s="119"/>
      <c r="F414" s="119"/>
      <c r="G414" s="119"/>
      <c r="H414" s="119"/>
      <c r="I414" s="119"/>
      <c r="J414" s="119"/>
      <c r="K414" s="119"/>
    </row>
    <row r="415" spans="2:11">
      <c r="B415" s="118"/>
      <c r="C415" s="119"/>
      <c r="D415" s="119"/>
      <c r="E415" s="119"/>
      <c r="F415" s="119"/>
      <c r="G415" s="119"/>
      <c r="H415" s="119"/>
      <c r="I415" s="119"/>
      <c r="J415" s="119"/>
      <c r="K415" s="119"/>
    </row>
    <row r="416" spans="2:11">
      <c r="B416" s="118"/>
      <c r="C416" s="119"/>
      <c r="D416" s="119"/>
      <c r="E416" s="119"/>
      <c r="F416" s="119"/>
      <c r="G416" s="119"/>
      <c r="H416" s="119"/>
      <c r="I416" s="119"/>
      <c r="J416" s="119"/>
      <c r="K416" s="119"/>
    </row>
    <row r="417" spans="2:11">
      <c r="B417" s="118"/>
      <c r="C417" s="119"/>
      <c r="D417" s="119"/>
      <c r="E417" s="119"/>
      <c r="F417" s="119"/>
      <c r="G417" s="119"/>
      <c r="H417" s="119"/>
      <c r="I417" s="119"/>
      <c r="J417" s="119"/>
      <c r="K417" s="119"/>
    </row>
    <row r="418" spans="2:11">
      <c r="B418" s="118"/>
      <c r="C418" s="119"/>
      <c r="D418" s="119"/>
      <c r="E418" s="119"/>
      <c r="F418" s="119"/>
      <c r="G418" s="119"/>
      <c r="H418" s="119"/>
      <c r="I418" s="119"/>
      <c r="J418" s="119"/>
      <c r="K418" s="119"/>
    </row>
    <row r="419" spans="2:11">
      <c r="B419" s="118"/>
      <c r="C419" s="119"/>
      <c r="D419" s="119"/>
      <c r="E419" s="119"/>
      <c r="F419" s="119"/>
      <c r="G419" s="119"/>
      <c r="H419" s="119"/>
      <c r="I419" s="119"/>
      <c r="J419" s="119"/>
      <c r="K419" s="119"/>
    </row>
    <row r="420" spans="2:11">
      <c r="B420" s="118"/>
      <c r="C420" s="119"/>
      <c r="D420" s="119"/>
      <c r="E420" s="119"/>
      <c r="F420" s="119"/>
      <c r="G420" s="119"/>
      <c r="H420" s="119"/>
      <c r="I420" s="119"/>
      <c r="J420" s="119"/>
      <c r="K420" s="119"/>
    </row>
    <row r="421" spans="2:11">
      <c r="B421" s="118"/>
      <c r="C421" s="119"/>
      <c r="D421" s="119"/>
      <c r="E421" s="119"/>
      <c r="F421" s="119"/>
      <c r="G421" s="119"/>
      <c r="H421" s="119"/>
      <c r="I421" s="119"/>
      <c r="J421" s="119"/>
      <c r="K421" s="119"/>
    </row>
    <row r="422" spans="2:11">
      <c r="B422" s="118"/>
      <c r="C422" s="119"/>
      <c r="D422" s="119"/>
      <c r="E422" s="119"/>
      <c r="F422" s="119"/>
      <c r="G422" s="119"/>
      <c r="H422" s="119"/>
      <c r="I422" s="119"/>
      <c r="J422" s="119"/>
      <c r="K422" s="119"/>
    </row>
    <row r="423" spans="2:11">
      <c r="B423" s="118"/>
      <c r="C423" s="119"/>
      <c r="D423" s="119"/>
      <c r="E423" s="119"/>
      <c r="F423" s="119"/>
      <c r="G423" s="119"/>
      <c r="H423" s="119"/>
      <c r="I423" s="119"/>
      <c r="J423" s="119"/>
      <c r="K423" s="119"/>
    </row>
    <row r="424" spans="2:11">
      <c r="B424" s="118"/>
      <c r="C424" s="119"/>
      <c r="D424" s="119"/>
      <c r="E424" s="119"/>
      <c r="F424" s="119"/>
      <c r="G424" s="119"/>
      <c r="H424" s="119"/>
      <c r="I424" s="119"/>
      <c r="J424" s="119"/>
      <c r="K424" s="119"/>
    </row>
    <row r="425" spans="2:11">
      <c r="B425" s="118"/>
      <c r="C425" s="119"/>
      <c r="D425" s="119"/>
      <c r="E425" s="119"/>
      <c r="F425" s="119"/>
      <c r="G425" s="119"/>
      <c r="H425" s="119"/>
      <c r="I425" s="119"/>
      <c r="J425" s="119"/>
      <c r="K425" s="119"/>
    </row>
    <row r="426" spans="2:11">
      <c r="B426" s="118"/>
      <c r="C426" s="119"/>
      <c r="D426" s="119"/>
      <c r="E426" s="119"/>
      <c r="F426" s="119"/>
      <c r="G426" s="119"/>
      <c r="H426" s="119"/>
      <c r="I426" s="119"/>
      <c r="J426" s="119"/>
      <c r="K426" s="119"/>
    </row>
    <row r="427" spans="2:11">
      <c r="B427" s="118"/>
      <c r="C427" s="119"/>
      <c r="D427" s="119"/>
      <c r="E427" s="119"/>
      <c r="F427" s="119"/>
      <c r="G427" s="119"/>
      <c r="H427" s="119"/>
      <c r="I427" s="119"/>
      <c r="J427" s="119"/>
      <c r="K427" s="119"/>
    </row>
    <row r="428" spans="2:11">
      <c r="B428" s="118"/>
      <c r="C428" s="119"/>
      <c r="D428" s="119"/>
      <c r="E428" s="119"/>
      <c r="F428" s="119"/>
      <c r="G428" s="119"/>
      <c r="H428" s="119"/>
      <c r="I428" s="119"/>
      <c r="J428" s="119"/>
      <c r="K428" s="119"/>
    </row>
    <row r="429" spans="2:11">
      <c r="B429" s="118"/>
      <c r="C429" s="119"/>
      <c r="D429" s="119"/>
      <c r="E429" s="119"/>
      <c r="F429" s="119"/>
      <c r="G429" s="119"/>
      <c r="H429" s="119"/>
      <c r="I429" s="119"/>
      <c r="J429" s="119"/>
      <c r="K429" s="119"/>
    </row>
    <row r="430" spans="2:11">
      <c r="B430" s="118"/>
      <c r="C430" s="119"/>
      <c r="D430" s="119"/>
      <c r="E430" s="119"/>
      <c r="F430" s="119"/>
      <c r="G430" s="119"/>
      <c r="H430" s="119"/>
      <c r="I430" s="119"/>
      <c r="J430" s="119"/>
      <c r="K430" s="119"/>
    </row>
    <row r="431" spans="2:11">
      <c r="B431" s="118"/>
      <c r="C431" s="119"/>
      <c r="D431" s="119"/>
      <c r="E431" s="119"/>
      <c r="F431" s="119"/>
      <c r="G431" s="119"/>
      <c r="H431" s="119"/>
      <c r="I431" s="119"/>
      <c r="J431" s="119"/>
      <c r="K431" s="119"/>
    </row>
    <row r="432" spans="2:11">
      <c r="B432" s="118"/>
      <c r="C432" s="119"/>
      <c r="D432" s="119"/>
      <c r="E432" s="119"/>
      <c r="F432" s="119"/>
      <c r="G432" s="119"/>
      <c r="H432" s="119"/>
      <c r="I432" s="119"/>
      <c r="J432" s="119"/>
      <c r="K432" s="119"/>
    </row>
    <row r="433" spans="2:11">
      <c r="B433" s="118"/>
      <c r="C433" s="119"/>
      <c r="D433" s="119"/>
      <c r="E433" s="119"/>
      <c r="F433" s="119"/>
      <c r="G433" s="119"/>
      <c r="H433" s="119"/>
      <c r="I433" s="119"/>
      <c r="J433" s="119"/>
      <c r="K433" s="119"/>
    </row>
    <row r="434" spans="2:11">
      <c r="B434" s="118"/>
      <c r="C434" s="119"/>
      <c r="D434" s="119"/>
      <c r="E434" s="119"/>
      <c r="F434" s="119"/>
      <c r="G434" s="119"/>
      <c r="H434" s="119"/>
      <c r="I434" s="119"/>
      <c r="J434" s="119"/>
      <c r="K434" s="119"/>
    </row>
    <row r="435" spans="2:11">
      <c r="B435" s="118"/>
      <c r="C435" s="119"/>
      <c r="D435" s="119"/>
      <c r="E435" s="119"/>
      <c r="F435" s="119"/>
      <c r="G435" s="119"/>
      <c r="H435" s="119"/>
      <c r="I435" s="119"/>
      <c r="J435" s="119"/>
      <c r="K435" s="119"/>
    </row>
    <row r="436" spans="2:11">
      <c r="B436" s="118"/>
      <c r="C436" s="119"/>
      <c r="D436" s="119"/>
      <c r="E436" s="119"/>
      <c r="F436" s="119"/>
      <c r="G436" s="119"/>
      <c r="H436" s="119"/>
      <c r="I436" s="119"/>
      <c r="J436" s="119"/>
      <c r="K436" s="119"/>
    </row>
    <row r="437" spans="2:11">
      <c r="B437" s="118"/>
      <c r="C437" s="119"/>
      <c r="D437" s="119"/>
      <c r="E437" s="119"/>
      <c r="F437" s="119"/>
      <c r="G437" s="119"/>
      <c r="H437" s="119"/>
      <c r="I437" s="119"/>
      <c r="J437" s="119"/>
      <c r="K437" s="119"/>
    </row>
    <row r="438" spans="2:11">
      <c r="B438" s="118"/>
      <c r="C438" s="119"/>
      <c r="D438" s="119"/>
      <c r="E438" s="119"/>
      <c r="F438" s="119"/>
      <c r="G438" s="119"/>
      <c r="H438" s="119"/>
      <c r="I438" s="119"/>
      <c r="J438" s="119"/>
      <c r="K438" s="119"/>
    </row>
    <row r="439" spans="2:11">
      <c r="B439" s="118"/>
      <c r="C439" s="119"/>
      <c r="D439" s="119"/>
      <c r="E439" s="119"/>
      <c r="F439" s="119"/>
      <c r="G439" s="119"/>
      <c r="H439" s="119"/>
      <c r="I439" s="119"/>
      <c r="J439" s="119"/>
      <c r="K439" s="119"/>
    </row>
    <row r="440" spans="2:11">
      <c r="B440" s="118"/>
      <c r="C440" s="119"/>
      <c r="D440" s="119"/>
      <c r="E440" s="119"/>
      <c r="F440" s="119"/>
      <c r="G440" s="119"/>
      <c r="H440" s="119"/>
      <c r="I440" s="119"/>
      <c r="J440" s="119"/>
      <c r="K440" s="119"/>
    </row>
    <row r="441" spans="2:11">
      <c r="B441" s="118"/>
      <c r="C441" s="119"/>
      <c r="D441" s="119"/>
      <c r="E441" s="119"/>
      <c r="F441" s="119"/>
      <c r="G441" s="119"/>
      <c r="H441" s="119"/>
      <c r="I441" s="119"/>
      <c r="J441" s="119"/>
      <c r="K441" s="119"/>
    </row>
    <row r="442" spans="2:11">
      <c r="B442" s="118"/>
      <c r="C442" s="119"/>
      <c r="D442" s="119"/>
      <c r="E442" s="119"/>
      <c r="F442" s="119"/>
      <c r="G442" s="119"/>
      <c r="H442" s="119"/>
      <c r="I442" s="119"/>
      <c r="J442" s="119"/>
      <c r="K442" s="119"/>
    </row>
    <row r="443" spans="2:11">
      <c r="B443" s="118"/>
      <c r="C443" s="119"/>
      <c r="D443" s="119"/>
      <c r="E443" s="119"/>
      <c r="F443" s="119"/>
      <c r="G443" s="119"/>
      <c r="H443" s="119"/>
      <c r="I443" s="119"/>
      <c r="J443" s="119"/>
      <c r="K443" s="119"/>
    </row>
    <row r="444" spans="2:11">
      <c r="B444" s="118"/>
      <c r="C444" s="119"/>
      <c r="D444" s="119"/>
      <c r="E444" s="119"/>
      <c r="F444" s="119"/>
      <c r="G444" s="119"/>
      <c r="H444" s="119"/>
      <c r="I444" s="119"/>
      <c r="J444" s="119"/>
      <c r="K444" s="119"/>
    </row>
    <row r="445" spans="2:11">
      <c r="B445" s="118"/>
      <c r="C445" s="119"/>
      <c r="D445" s="119"/>
      <c r="E445" s="119"/>
      <c r="F445" s="119"/>
      <c r="G445" s="119"/>
      <c r="H445" s="119"/>
      <c r="I445" s="119"/>
      <c r="J445" s="119"/>
      <c r="K445" s="119"/>
    </row>
    <row r="446" spans="2:11">
      <c r="B446" s="118"/>
      <c r="C446" s="119"/>
      <c r="D446" s="119"/>
      <c r="E446" s="119"/>
      <c r="F446" s="119"/>
      <c r="G446" s="119"/>
      <c r="H446" s="119"/>
      <c r="I446" s="119"/>
      <c r="J446" s="119"/>
      <c r="K446" s="119"/>
    </row>
    <row r="447" spans="2:11">
      <c r="B447" s="118"/>
      <c r="C447" s="119"/>
      <c r="D447" s="119"/>
      <c r="E447" s="119"/>
      <c r="F447" s="119"/>
      <c r="G447" s="119"/>
      <c r="H447" s="119"/>
      <c r="I447" s="119"/>
      <c r="J447" s="119"/>
      <c r="K447" s="119"/>
    </row>
    <row r="448" spans="2:11">
      <c r="B448" s="118"/>
      <c r="C448" s="119"/>
      <c r="D448" s="119"/>
      <c r="E448" s="119"/>
      <c r="F448" s="119"/>
      <c r="G448" s="119"/>
      <c r="H448" s="119"/>
      <c r="I448" s="119"/>
      <c r="J448" s="119"/>
      <c r="K448" s="119"/>
    </row>
    <row r="449" spans="2:11">
      <c r="B449" s="118"/>
      <c r="C449" s="119"/>
      <c r="D449" s="119"/>
      <c r="E449" s="119"/>
      <c r="F449" s="119"/>
      <c r="G449" s="119"/>
      <c r="H449" s="119"/>
      <c r="I449" s="119"/>
      <c r="J449" s="119"/>
      <c r="K449" s="119"/>
    </row>
    <row r="450" spans="2:11">
      <c r="B450" s="118"/>
      <c r="C450" s="119"/>
      <c r="D450" s="119"/>
      <c r="E450" s="119"/>
      <c r="F450" s="119"/>
      <c r="G450" s="119"/>
      <c r="H450" s="119"/>
      <c r="I450" s="119"/>
      <c r="J450" s="119"/>
      <c r="K450" s="119"/>
    </row>
    <row r="451" spans="2:11">
      <c r="B451" s="118"/>
      <c r="C451" s="119"/>
      <c r="D451" s="119"/>
      <c r="E451" s="119"/>
      <c r="F451" s="119"/>
      <c r="G451" s="119"/>
      <c r="H451" s="119"/>
      <c r="I451" s="119"/>
      <c r="J451" s="119"/>
      <c r="K451" s="119"/>
    </row>
    <row r="452" spans="2:11">
      <c r="B452" s="118"/>
      <c r="C452" s="119"/>
      <c r="D452" s="119"/>
      <c r="E452" s="119"/>
      <c r="F452" s="119"/>
      <c r="G452" s="119"/>
      <c r="H452" s="119"/>
      <c r="I452" s="119"/>
      <c r="J452" s="119"/>
      <c r="K452" s="119"/>
    </row>
    <row r="453" spans="2:11">
      <c r="B453" s="118"/>
      <c r="C453" s="119"/>
      <c r="D453" s="119"/>
      <c r="E453" s="119"/>
      <c r="F453" s="119"/>
      <c r="G453" s="119"/>
      <c r="H453" s="119"/>
      <c r="I453" s="119"/>
      <c r="J453" s="119"/>
      <c r="K453" s="119"/>
    </row>
    <row r="454" spans="2:11">
      <c r="B454" s="118"/>
      <c r="C454" s="119"/>
      <c r="D454" s="119"/>
      <c r="E454" s="119"/>
      <c r="F454" s="119"/>
      <c r="G454" s="119"/>
      <c r="H454" s="119"/>
      <c r="I454" s="119"/>
      <c r="J454" s="119"/>
      <c r="K454" s="119"/>
    </row>
    <row r="455" spans="2:11">
      <c r="B455" s="118"/>
      <c r="C455" s="119"/>
      <c r="D455" s="119"/>
      <c r="E455" s="119"/>
      <c r="F455" s="119"/>
      <c r="G455" s="119"/>
      <c r="H455" s="119"/>
      <c r="I455" s="119"/>
      <c r="J455" s="119"/>
      <c r="K455" s="119"/>
    </row>
    <row r="456" spans="2:11">
      <c r="B456" s="118"/>
      <c r="C456" s="119"/>
      <c r="D456" s="119"/>
      <c r="E456" s="119"/>
      <c r="F456" s="119"/>
      <c r="G456" s="119"/>
      <c r="H456" s="119"/>
      <c r="I456" s="119"/>
      <c r="J456" s="119"/>
      <c r="K456" s="119"/>
    </row>
    <row r="457" spans="2:11">
      <c r="B457" s="118"/>
      <c r="C457" s="119"/>
      <c r="D457" s="119"/>
      <c r="E457" s="119"/>
      <c r="F457" s="119"/>
      <c r="G457" s="119"/>
      <c r="H457" s="119"/>
      <c r="I457" s="119"/>
      <c r="J457" s="119"/>
      <c r="K457" s="119"/>
    </row>
    <row r="458" spans="2:11">
      <c r="B458" s="118"/>
      <c r="C458" s="119"/>
      <c r="D458" s="119"/>
      <c r="E458" s="119"/>
      <c r="F458" s="119"/>
      <c r="G458" s="119"/>
      <c r="H458" s="119"/>
      <c r="I458" s="119"/>
      <c r="J458" s="119"/>
      <c r="K458" s="119"/>
    </row>
    <row r="459" spans="2:11">
      <c r="B459" s="118"/>
      <c r="C459" s="119"/>
      <c r="D459" s="119"/>
      <c r="E459" s="119"/>
      <c r="F459" s="119"/>
      <c r="G459" s="119"/>
      <c r="H459" s="119"/>
      <c r="I459" s="119"/>
      <c r="J459" s="119"/>
      <c r="K459" s="119"/>
    </row>
    <row r="460" spans="2:11">
      <c r="B460" s="118"/>
      <c r="C460" s="119"/>
      <c r="D460" s="119"/>
      <c r="E460" s="119"/>
      <c r="F460" s="119"/>
      <c r="G460" s="119"/>
      <c r="H460" s="119"/>
      <c r="I460" s="119"/>
      <c r="J460" s="119"/>
      <c r="K460" s="119"/>
    </row>
    <row r="461" spans="2:11">
      <c r="B461" s="118"/>
      <c r="C461" s="119"/>
      <c r="D461" s="119"/>
      <c r="E461" s="119"/>
      <c r="F461" s="119"/>
      <c r="G461" s="119"/>
      <c r="H461" s="119"/>
      <c r="I461" s="119"/>
      <c r="J461" s="119"/>
      <c r="K461" s="119"/>
    </row>
    <row r="462" spans="2:11">
      <c r="B462" s="118"/>
      <c r="C462" s="119"/>
      <c r="D462" s="119"/>
      <c r="E462" s="119"/>
      <c r="F462" s="119"/>
      <c r="G462" s="119"/>
      <c r="H462" s="119"/>
      <c r="I462" s="119"/>
      <c r="J462" s="119"/>
      <c r="K462" s="119"/>
    </row>
    <row r="463" spans="2:11">
      <c r="B463" s="118"/>
      <c r="C463" s="119"/>
      <c r="D463" s="119"/>
      <c r="E463" s="119"/>
      <c r="F463" s="119"/>
      <c r="G463" s="119"/>
      <c r="H463" s="119"/>
      <c r="I463" s="119"/>
      <c r="J463" s="119"/>
      <c r="K463" s="119"/>
    </row>
    <row r="464" spans="2:11">
      <c r="B464" s="118"/>
      <c r="C464" s="119"/>
      <c r="D464" s="119"/>
      <c r="E464" s="119"/>
      <c r="F464" s="119"/>
      <c r="G464" s="119"/>
      <c r="H464" s="119"/>
      <c r="I464" s="119"/>
      <c r="J464" s="119"/>
      <c r="K464" s="119"/>
    </row>
    <row r="465" spans="2:11">
      <c r="B465" s="118"/>
      <c r="C465" s="119"/>
      <c r="D465" s="119"/>
      <c r="E465" s="119"/>
      <c r="F465" s="119"/>
      <c r="G465" s="119"/>
      <c r="H465" s="119"/>
      <c r="I465" s="119"/>
      <c r="J465" s="119"/>
      <c r="K465" s="119"/>
    </row>
    <row r="466" spans="2:11">
      <c r="B466" s="118"/>
      <c r="C466" s="119"/>
      <c r="D466" s="119"/>
      <c r="E466" s="119"/>
      <c r="F466" s="119"/>
      <c r="G466" s="119"/>
      <c r="H466" s="119"/>
      <c r="I466" s="119"/>
      <c r="J466" s="119"/>
      <c r="K466" s="119"/>
    </row>
    <row r="467" spans="2:11">
      <c r="B467" s="118"/>
      <c r="C467" s="119"/>
      <c r="D467" s="119"/>
      <c r="E467" s="119"/>
      <c r="F467" s="119"/>
      <c r="G467" s="119"/>
      <c r="H467" s="119"/>
      <c r="I467" s="119"/>
      <c r="J467" s="119"/>
      <c r="K467" s="119"/>
    </row>
    <row r="468" spans="2:11">
      <c r="B468" s="118"/>
      <c r="C468" s="119"/>
      <c r="D468" s="119"/>
      <c r="E468" s="119"/>
      <c r="F468" s="119"/>
      <c r="G468" s="119"/>
      <c r="H468" s="119"/>
      <c r="I468" s="119"/>
      <c r="J468" s="119"/>
      <c r="K468" s="119"/>
    </row>
    <row r="469" spans="2:11">
      <c r="B469" s="118"/>
      <c r="C469" s="119"/>
      <c r="D469" s="119"/>
      <c r="E469" s="119"/>
      <c r="F469" s="119"/>
      <c r="G469" s="119"/>
      <c r="H469" s="119"/>
      <c r="I469" s="119"/>
      <c r="J469" s="119"/>
      <c r="K469" s="119"/>
    </row>
    <row r="470" spans="2:11">
      <c r="B470" s="118"/>
      <c r="C470" s="119"/>
      <c r="D470" s="119"/>
      <c r="E470" s="119"/>
      <c r="F470" s="119"/>
      <c r="G470" s="119"/>
      <c r="H470" s="119"/>
      <c r="I470" s="119"/>
      <c r="J470" s="119"/>
      <c r="K470" s="119"/>
    </row>
    <row r="471" spans="2:11">
      <c r="B471" s="118"/>
      <c r="C471" s="119"/>
      <c r="D471" s="119"/>
      <c r="E471" s="119"/>
      <c r="F471" s="119"/>
      <c r="G471" s="119"/>
      <c r="H471" s="119"/>
      <c r="I471" s="119"/>
      <c r="J471" s="119"/>
      <c r="K471" s="119"/>
    </row>
    <row r="472" spans="2:11">
      <c r="B472" s="118"/>
      <c r="C472" s="119"/>
      <c r="D472" s="119"/>
      <c r="E472" s="119"/>
      <c r="F472" s="119"/>
      <c r="G472" s="119"/>
      <c r="H472" s="119"/>
      <c r="I472" s="119"/>
      <c r="J472" s="119"/>
      <c r="K472" s="119"/>
    </row>
    <row r="473" spans="2:11">
      <c r="B473" s="118"/>
      <c r="C473" s="119"/>
      <c r="D473" s="119"/>
      <c r="E473" s="119"/>
      <c r="F473" s="119"/>
      <c r="G473" s="119"/>
      <c r="H473" s="119"/>
      <c r="I473" s="119"/>
      <c r="J473" s="119"/>
      <c r="K473" s="119"/>
    </row>
    <row r="474" spans="2:11">
      <c r="B474" s="118"/>
      <c r="C474" s="119"/>
      <c r="D474" s="119"/>
      <c r="E474" s="119"/>
      <c r="F474" s="119"/>
      <c r="G474" s="119"/>
      <c r="H474" s="119"/>
      <c r="I474" s="119"/>
      <c r="J474" s="119"/>
      <c r="K474" s="119"/>
    </row>
    <row r="475" spans="2:11">
      <c r="B475" s="118"/>
      <c r="C475" s="119"/>
      <c r="D475" s="119"/>
      <c r="E475" s="119"/>
      <c r="F475" s="119"/>
      <c r="G475" s="119"/>
      <c r="H475" s="119"/>
      <c r="I475" s="119"/>
      <c r="J475" s="119"/>
      <c r="K475" s="119"/>
    </row>
    <row r="476" spans="2:11">
      <c r="B476" s="118"/>
      <c r="C476" s="119"/>
      <c r="D476" s="119"/>
      <c r="E476" s="119"/>
      <c r="F476" s="119"/>
      <c r="G476" s="119"/>
      <c r="H476" s="119"/>
      <c r="I476" s="119"/>
      <c r="J476" s="119"/>
      <c r="K476" s="119"/>
    </row>
    <row r="477" spans="2:11">
      <c r="B477" s="118"/>
      <c r="C477" s="119"/>
      <c r="D477" s="119"/>
      <c r="E477" s="119"/>
      <c r="F477" s="119"/>
      <c r="G477" s="119"/>
      <c r="H477" s="119"/>
      <c r="I477" s="119"/>
      <c r="J477" s="119"/>
      <c r="K477" s="119"/>
    </row>
    <row r="478" spans="2:11">
      <c r="B478" s="118"/>
      <c r="C478" s="119"/>
      <c r="D478" s="119"/>
      <c r="E478" s="119"/>
      <c r="F478" s="119"/>
      <c r="G478" s="119"/>
      <c r="H478" s="119"/>
      <c r="I478" s="119"/>
      <c r="J478" s="119"/>
      <c r="K478" s="119"/>
    </row>
    <row r="479" spans="2:11">
      <c r="B479" s="118"/>
      <c r="C479" s="119"/>
      <c r="D479" s="119"/>
      <c r="E479" s="119"/>
      <c r="F479" s="119"/>
      <c r="G479" s="119"/>
      <c r="H479" s="119"/>
      <c r="I479" s="119"/>
      <c r="J479" s="119"/>
      <c r="K479" s="119"/>
    </row>
    <row r="480" spans="2:11">
      <c r="B480" s="118"/>
      <c r="C480" s="119"/>
      <c r="D480" s="119"/>
      <c r="E480" s="119"/>
      <c r="F480" s="119"/>
      <c r="G480" s="119"/>
      <c r="H480" s="119"/>
      <c r="I480" s="119"/>
      <c r="J480" s="119"/>
      <c r="K480" s="119"/>
    </row>
    <row r="481" spans="2:11">
      <c r="B481" s="118"/>
      <c r="C481" s="119"/>
      <c r="D481" s="119"/>
      <c r="E481" s="119"/>
      <c r="F481" s="119"/>
      <c r="G481" s="119"/>
      <c r="H481" s="119"/>
      <c r="I481" s="119"/>
      <c r="J481" s="119"/>
      <c r="K481" s="119"/>
    </row>
    <row r="482" spans="2:11">
      <c r="B482" s="118"/>
      <c r="C482" s="119"/>
      <c r="D482" s="119"/>
      <c r="E482" s="119"/>
      <c r="F482" s="119"/>
      <c r="G482" s="119"/>
      <c r="H482" s="119"/>
      <c r="I482" s="119"/>
      <c r="J482" s="119"/>
      <c r="K482" s="119"/>
    </row>
    <row r="483" spans="2:11">
      <c r="B483" s="118"/>
      <c r="C483" s="119"/>
      <c r="D483" s="119"/>
      <c r="E483" s="119"/>
      <c r="F483" s="119"/>
      <c r="G483" s="119"/>
      <c r="H483" s="119"/>
      <c r="I483" s="119"/>
      <c r="J483" s="119"/>
      <c r="K483" s="119"/>
    </row>
    <row r="484" spans="2:11">
      <c r="B484" s="118"/>
      <c r="C484" s="119"/>
      <c r="D484" s="119"/>
      <c r="E484" s="119"/>
      <c r="F484" s="119"/>
      <c r="G484" s="119"/>
      <c r="H484" s="119"/>
      <c r="I484" s="119"/>
      <c r="J484" s="119"/>
      <c r="K484" s="119"/>
    </row>
    <row r="485" spans="2:11">
      <c r="B485" s="118"/>
      <c r="C485" s="119"/>
      <c r="D485" s="119"/>
      <c r="E485" s="119"/>
      <c r="F485" s="119"/>
      <c r="G485" s="119"/>
      <c r="H485" s="119"/>
      <c r="I485" s="119"/>
      <c r="J485" s="119"/>
      <c r="K485" s="119"/>
    </row>
    <row r="486" spans="2:11">
      <c r="B486" s="118"/>
      <c r="C486" s="119"/>
      <c r="D486" s="119"/>
      <c r="E486" s="119"/>
      <c r="F486" s="119"/>
      <c r="G486" s="119"/>
      <c r="H486" s="119"/>
      <c r="I486" s="119"/>
      <c r="J486" s="119"/>
      <c r="K486" s="119"/>
    </row>
    <row r="487" spans="2:11">
      <c r="B487" s="118"/>
      <c r="C487" s="119"/>
      <c r="D487" s="119"/>
      <c r="E487" s="119"/>
      <c r="F487" s="119"/>
      <c r="G487" s="119"/>
      <c r="H487" s="119"/>
      <c r="I487" s="119"/>
      <c r="J487" s="119"/>
      <c r="K487" s="119"/>
    </row>
    <row r="488" spans="2:11">
      <c r="B488" s="118"/>
      <c r="C488" s="119"/>
      <c r="D488" s="119"/>
      <c r="E488" s="119"/>
      <c r="F488" s="119"/>
      <c r="G488" s="119"/>
      <c r="H488" s="119"/>
      <c r="I488" s="119"/>
      <c r="J488" s="119"/>
      <c r="K488" s="119"/>
    </row>
    <row r="489" spans="2:11">
      <c r="B489" s="118"/>
      <c r="C489" s="119"/>
      <c r="D489" s="119"/>
      <c r="E489" s="119"/>
      <c r="F489" s="119"/>
      <c r="G489" s="119"/>
      <c r="H489" s="119"/>
      <c r="I489" s="119"/>
      <c r="J489" s="119"/>
      <c r="K489" s="119"/>
    </row>
    <row r="490" spans="2:11">
      <c r="B490" s="118"/>
      <c r="C490" s="119"/>
      <c r="D490" s="119"/>
      <c r="E490" s="119"/>
      <c r="F490" s="119"/>
      <c r="G490" s="119"/>
      <c r="H490" s="119"/>
      <c r="I490" s="119"/>
      <c r="J490" s="119"/>
      <c r="K490" s="119"/>
    </row>
    <row r="491" spans="2:11">
      <c r="B491" s="118"/>
      <c r="C491" s="119"/>
      <c r="D491" s="119"/>
      <c r="E491" s="119"/>
      <c r="F491" s="119"/>
      <c r="G491" s="119"/>
      <c r="H491" s="119"/>
      <c r="I491" s="119"/>
      <c r="J491" s="119"/>
      <c r="K491" s="119"/>
    </row>
    <row r="492" spans="2:11">
      <c r="B492" s="118"/>
      <c r="C492" s="119"/>
      <c r="D492" s="119"/>
      <c r="E492" s="119"/>
      <c r="F492" s="119"/>
      <c r="G492" s="119"/>
      <c r="H492" s="119"/>
      <c r="I492" s="119"/>
      <c r="J492" s="119"/>
      <c r="K492" s="119"/>
    </row>
    <row r="493" spans="2:11">
      <c r="B493" s="118"/>
      <c r="C493" s="119"/>
      <c r="D493" s="119"/>
      <c r="E493" s="119"/>
      <c r="F493" s="119"/>
      <c r="G493" s="119"/>
      <c r="H493" s="119"/>
      <c r="I493" s="119"/>
      <c r="J493" s="119"/>
      <c r="K493" s="119"/>
    </row>
    <row r="494" spans="2:11">
      <c r="B494" s="118"/>
      <c r="C494" s="119"/>
      <c r="D494" s="119"/>
      <c r="E494" s="119"/>
      <c r="F494" s="119"/>
      <c r="G494" s="119"/>
      <c r="H494" s="119"/>
      <c r="I494" s="119"/>
      <c r="J494" s="119"/>
      <c r="K494" s="119"/>
    </row>
    <row r="495" spans="2:11">
      <c r="B495" s="118"/>
      <c r="C495" s="119"/>
      <c r="D495" s="119"/>
      <c r="E495" s="119"/>
      <c r="F495" s="119"/>
      <c r="G495" s="119"/>
      <c r="H495" s="119"/>
      <c r="I495" s="119"/>
      <c r="J495" s="119"/>
      <c r="K495" s="119"/>
    </row>
    <row r="496" spans="2:11">
      <c r="B496" s="118"/>
      <c r="C496" s="119"/>
      <c r="D496" s="119"/>
      <c r="E496" s="119"/>
      <c r="F496" s="119"/>
      <c r="G496" s="119"/>
      <c r="H496" s="119"/>
      <c r="I496" s="119"/>
      <c r="J496" s="119"/>
      <c r="K496" s="119"/>
    </row>
    <row r="497" spans="2:11">
      <c r="B497" s="118"/>
      <c r="C497" s="119"/>
      <c r="D497" s="119"/>
      <c r="E497" s="119"/>
      <c r="F497" s="119"/>
      <c r="G497" s="119"/>
      <c r="H497" s="119"/>
      <c r="I497" s="119"/>
      <c r="J497" s="119"/>
      <c r="K497" s="119"/>
    </row>
    <row r="498" spans="2:11">
      <c r="B498" s="118"/>
      <c r="C498" s="119"/>
      <c r="D498" s="119"/>
      <c r="E498" s="119"/>
      <c r="F498" s="119"/>
      <c r="G498" s="119"/>
      <c r="H498" s="119"/>
      <c r="I498" s="119"/>
      <c r="J498" s="119"/>
      <c r="K498" s="119"/>
    </row>
    <row r="499" spans="2:11">
      <c r="B499" s="118"/>
      <c r="C499" s="119"/>
      <c r="D499" s="119"/>
      <c r="E499" s="119"/>
      <c r="F499" s="119"/>
      <c r="G499" s="119"/>
      <c r="H499" s="119"/>
      <c r="I499" s="119"/>
      <c r="J499" s="119"/>
      <c r="K499" s="119"/>
    </row>
    <row r="500" spans="2:11">
      <c r="B500" s="118"/>
      <c r="C500" s="119"/>
      <c r="D500" s="119"/>
      <c r="E500" s="119"/>
      <c r="F500" s="119"/>
      <c r="G500" s="119"/>
      <c r="H500" s="119"/>
      <c r="I500" s="119"/>
      <c r="J500" s="119"/>
      <c r="K500" s="119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</sheetData>
  <sheetProtection sheet="1" objects="1" scenarios="1"/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D1048576 E24:E1048576 E1:E22 F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34.42578125" style="2" bestFit="1" customWidth="1"/>
    <col min="3" max="3" width="41.85546875" style="2" customWidth="1"/>
    <col min="4" max="4" width="14.42578125" style="2" bestFit="1" customWidth="1"/>
    <col min="5" max="5" width="12" style="1" bestFit="1" customWidth="1"/>
    <col min="6" max="7" width="11.28515625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143</v>
      </c>
      <c r="C1" s="67" t="s" vm="1">
        <v>229</v>
      </c>
    </row>
    <row r="2" spans="2:12">
      <c r="B2" s="46" t="s">
        <v>142</v>
      </c>
      <c r="C2" s="67" t="s">
        <v>230</v>
      </c>
    </row>
    <row r="3" spans="2:12">
      <c r="B3" s="46" t="s">
        <v>144</v>
      </c>
      <c r="C3" s="67" t="s">
        <v>231</v>
      </c>
    </row>
    <row r="4" spans="2:12">
      <c r="B4" s="46" t="s">
        <v>145</v>
      </c>
      <c r="C4" s="67">
        <v>8801</v>
      </c>
    </row>
    <row r="6" spans="2:12" ht="26.25" customHeight="1">
      <c r="B6" s="154" t="s">
        <v>172</v>
      </c>
      <c r="C6" s="155"/>
      <c r="D6" s="155"/>
      <c r="E6" s="155"/>
      <c r="F6" s="155"/>
      <c r="G6" s="155"/>
      <c r="H6" s="155"/>
      <c r="I6" s="155"/>
      <c r="J6" s="155"/>
      <c r="K6" s="155"/>
      <c r="L6" s="156"/>
    </row>
    <row r="7" spans="2:12" ht="26.25" customHeight="1">
      <c r="B7" s="154" t="s">
        <v>96</v>
      </c>
      <c r="C7" s="155"/>
      <c r="D7" s="155"/>
      <c r="E7" s="155"/>
      <c r="F7" s="155"/>
      <c r="G7" s="155"/>
      <c r="H7" s="155"/>
      <c r="I7" s="155"/>
      <c r="J7" s="155"/>
      <c r="K7" s="155"/>
      <c r="L7" s="156"/>
    </row>
    <row r="8" spans="2:12" s="3" customFormat="1" ht="78.75">
      <c r="B8" s="21" t="s">
        <v>113</v>
      </c>
      <c r="C8" s="29" t="s">
        <v>44</v>
      </c>
      <c r="D8" s="29" t="s">
        <v>64</v>
      </c>
      <c r="E8" s="29" t="s">
        <v>100</v>
      </c>
      <c r="F8" s="29" t="s">
        <v>101</v>
      </c>
      <c r="G8" s="29" t="s">
        <v>205</v>
      </c>
      <c r="H8" s="29" t="s">
        <v>204</v>
      </c>
      <c r="I8" s="29" t="s">
        <v>108</v>
      </c>
      <c r="J8" s="29" t="s">
        <v>57</v>
      </c>
      <c r="K8" s="29" t="s">
        <v>146</v>
      </c>
      <c r="L8" s="30" t="s">
        <v>148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212</v>
      </c>
      <c r="H9" s="15"/>
      <c r="I9" s="15" t="s">
        <v>208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8" t="s">
        <v>47</v>
      </c>
      <c r="C11" s="73"/>
      <c r="D11" s="73"/>
      <c r="E11" s="73"/>
      <c r="F11" s="73"/>
      <c r="G11" s="83"/>
      <c r="H11" s="85"/>
      <c r="I11" s="83">
        <v>10.530615889000002</v>
      </c>
      <c r="J11" s="73"/>
      <c r="K11" s="84">
        <f>IFERROR(I11/$I$11,0)</f>
        <v>1</v>
      </c>
      <c r="L11" s="84">
        <f>I11/'סכום נכסי הקרן'!$C$42</f>
        <v>5.364076655667792E-7</v>
      </c>
    </row>
    <row r="12" spans="2:12" ht="21" customHeight="1">
      <c r="B12" s="92" t="s">
        <v>2342</v>
      </c>
      <c r="C12" s="73"/>
      <c r="D12" s="73"/>
      <c r="E12" s="73"/>
      <c r="F12" s="73"/>
      <c r="G12" s="83"/>
      <c r="H12" s="85"/>
      <c r="I12" s="83">
        <v>0.43644588900000009</v>
      </c>
      <c r="J12" s="73"/>
      <c r="K12" s="84">
        <f t="shared" ref="K12:K16" si="0">IFERROR(I12/$I$11,0)</f>
        <v>4.1445428605548111E-2</v>
      </c>
      <c r="L12" s="84">
        <f>I12/'סכום נכסי הקרן'!$C$42</f>
        <v>2.2231645606716676E-8</v>
      </c>
    </row>
    <row r="13" spans="2:12">
      <c r="B13" s="72" t="s">
        <v>2343</v>
      </c>
      <c r="C13" s="73">
        <v>8944</v>
      </c>
      <c r="D13" s="86" t="s">
        <v>466</v>
      </c>
      <c r="E13" s="86" t="s">
        <v>130</v>
      </c>
      <c r="F13" s="94">
        <v>44607</v>
      </c>
      <c r="G13" s="83">
        <v>119600.00725000001</v>
      </c>
      <c r="H13" s="85">
        <v>0.3649</v>
      </c>
      <c r="I13" s="83">
        <v>0.43642042600000008</v>
      </c>
      <c r="J13" s="84">
        <v>7.1800186750113214E-4</v>
      </c>
      <c r="K13" s="84">
        <f t="shared" si="0"/>
        <v>4.1443010608322839E-2</v>
      </c>
      <c r="L13" s="84">
        <f>I13/'סכום נכסי הקרן'!$C$42</f>
        <v>2.2230348574469719E-8</v>
      </c>
    </row>
    <row r="14" spans="2:12">
      <c r="B14" s="72" t="s">
        <v>2344</v>
      </c>
      <c r="C14" s="73">
        <v>8731</v>
      </c>
      <c r="D14" s="86" t="s">
        <v>153</v>
      </c>
      <c r="E14" s="86" t="s">
        <v>130</v>
      </c>
      <c r="F14" s="94">
        <v>44537</v>
      </c>
      <c r="G14" s="83">
        <v>25463.227350000005</v>
      </c>
      <c r="H14" s="85">
        <v>1E-4</v>
      </c>
      <c r="I14" s="83">
        <v>2.5463000000000003E-5</v>
      </c>
      <c r="J14" s="84">
        <v>3.8914688830454639E-3</v>
      </c>
      <c r="K14" s="84">
        <f t="shared" si="0"/>
        <v>2.4179972252713127E-6</v>
      </c>
      <c r="L14" s="84">
        <f>I14/'סכום נכסי הקרן'!$C$42</f>
        <v>1.2970322469547346E-12</v>
      </c>
    </row>
    <row r="15" spans="2:12">
      <c r="B15" s="92" t="s">
        <v>198</v>
      </c>
      <c r="C15" s="73"/>
      <c r="D15" s="73"/>
      <c r="E15" s="73"/>
      <c r="F15" s="73"/>
      <c r="G15" s="83"/>
      <c r="H15" s="85"/>
      <c r="I15" s="83">
        <v>10.094170000000002</v>
      </c>
      <c r="J15" s="73"/>
      <c r="K15" s="84">
        <f t="shared" si="0"/>
        <v>0.95855457139445188</v>
      </c>
      <c r="L15" s="84">
        <f>I15/'סכום נכסי הקרן'!$C$42</f>
        <v>5.1417601996006253E-7</v>
      </c>
    </row>
    <row r="16" spans="2:12">
      <c r="B16" s="72" t="s">
        <v>2345</v>
      </c>
      <c r="C16" s="73">
        <v>9122</v>
      </c>
      <c r="D16" s="86" t="s">
        <v>1144</v>
      </c>
      <c r="E16" s="86" t="s">
        <v>129</v>
      </c>
      <c r="F16" s="94">
        <v>44742</v>
      </c>
      <c r="G16" s="83">
        <v>15853.970000000003</v>
      </c>
      <c r="H16" s="85">
        <v>16.649999999999999</v>
      </c>
      <c r="I16" s="83">
        <v>10.094170000000002</v>
      </c>
      <c r="J16" s="84">
        <v>1.9059028015622041E-3</v>
      </c>
      <c r="K16" s="84">
        <f t="shared" si="0"/>
        <v>0.95855457139445188</v>
      </c>
      <c r="L16" s="84">
        <f>I16/'סכום נכסי הקרן'!$C$42</f>
        <v>5.1417601996006253E-7</v>
      </c>
    </row>
    <row r="17" spans="2:12">
      <c r="B17" s="88"/>
      <c r="C17" s="73"/>
      <c r="D17" s="73"/>
      <c r="E17" s="73"/>
      <c r="F17" s="73"/>
      <c r="G17" s="83"/>
      <c r="H17" s="85"/>
      <c r="I17" s="73"/>
      <c r="J17" s="73"/>
      <c r="K17" s="84"/>
      <c r="L17" s="73"/>
    </row>
    <row r="18" spans="2:12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121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121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121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118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</row>
    <row r="118" spans="2:12">
      <c r="B118" s="118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</row>
    <row r="119" spans="2:12">
      <c r="B119" s="118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</row>
    <row r="120" spans="2:12">
      <c r="B120" s="118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</row>
    <row r="121" spans="2:12">
      <c r="B121" s="118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</row>
    <row r="122" spans="2:12">
      <c r="B122" s="118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</row>
    <row r="123" spans="2:12">
      <c r="B123" s="118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</row>
    <row r="124" spans="2:12">
      <c r="B124" s="118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</row>
    <row r="125" spans="2:12">
      <c r="B125" s="118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</row>
    <row r="126" spans="2:12">
      <c r="B126" s="118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</row>
    <row r="127" spans="2:12">
      <c r="B127" s="118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</row>
    <row r="128" spans="2:12">
      <c r="B128" s="118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</row>
    <row r="129" spans="2:12">
      <c r="B129" s="118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</row>
    <row r="130" spans="2:12">
      <c r="B130" s="118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</row>
    <row r="131" spans="2:12">
      <c r="B131" s="118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</row>
    <row r="132" spans="2:12">
      <c r="B132" s="118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</row>
    <row r="133" spans="2:12">
      <c r="B133" s="118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</row>
    <row r="134" spans="2:12">
      <c r="B134" s="118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</row>
    <row r="135" spans="2:12">
      <c r="B135" s="118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</row>
    <row r="136" spans="2:12">
      <c r="B136" s="118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</row>
    <row r="137" spans="2:12">
      <c r="B137" s="118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</row>
    <row r="138" spans="2:12">
      <c r="B138" s="118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</row>
    <row r="139" spans="2:12">
      <c r="B139" s="118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</row>
    <row r="140" spans="2:12">
      <c r="B140" s="118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</row>
    <row r="141" spans="2:12">
      <c r="B141" s="118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</row>
    <row r="142" spans="2:12">
      <c r="B142" s="118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</row>
    <row r="143" spans="2:12">
      <c r="B143" s="118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</row>
    <row r="144" spans="2:12">
      <c r="B144" s="118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</row>
    <row r="145" spans="2:12">
      <c r="B145" s="118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</row>
    <row r="146" spans="2:12">
      <c r="B146" s="118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</row>
    <row r="147" spans="2:12">
      <c r="B147" s="118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</row>
    <row r="148" spans="2:12">
      <c r="B148" s="118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</row>
    <row r="149" spans="2:12">
      <c r="B149" s="118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</row>
    <row r="150" spans="2:12">
      <c r="B150" s="118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</row>
    <row r="151" spans="2:12">
      <c r="B151" s="118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</row>
    <row r="152" spans="2:12">
      <c r="B152" s="118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</row>
    <row r="153" spans="2:12">
      <c r="B153" s="118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</row>
    <row r="154" spans="2:12">
      <c r="B154" s="118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</row>
    <row r="155" spans="2:12">
      <c r="B155" s="118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</row>
    <row r="156" spans="2:12">
      <c r="B156" s="118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</row>
    <row r="157" spans="2:12">
      <c r="B157" s="118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</row>
    <row r="158" spans="2:12">
      <c r="B158" s="118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</row>
    <row r="159" spans="2:12">
      <c r="B159" s="118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</row>
    <row r="160" spans="2:12">
      <c r="B160" s="118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</row>
    <row r="161" spans="2:12">
      <c r="B161" s="118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</row>
    <row r="162" spans="2:12">
      <c r="B162" s="118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</row>
    <row r="163" spans="2:12">
      <c r="B163" s="118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</row>
    <row r="164" spans="2:12">
      <c r="B164" s="118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</row>
    <row r="165" spans="2:12">
      <c r="B165" s="118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</row>
    <row r="166" spans="2:12">
      <c r="B166" s="118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</row>
    <row r="167" spans="2:12">
      <c r="B167" s="118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</row>
    <row r="168" spans="2:12">
      <c r="B168" s="118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</row>
    <row r="169" spans="2:12">
      <c r="B169" s="118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</row>
    <row r="170" spans="2:12">
      <c r="B170" s="118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</row>
    <row r="171" spans="2:12">
      <c r="B171" s="118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</row>
    <row r="172" spans="2:12">
      <c r="B172" s="118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</row>
    <row r="173" spans="2:12">
      <c r="B173" s="118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</row>
    <row r="174" spans="2:12">
      <c r="B174" s="118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</row>
    <row r="175" spans="2:12">
      <c r="B175" s="118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</row>
    <row r="176" spans="2:12">
      <c r="B176" s="118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</row>
    <row r="177" spans="2:12">
      <c r="B177" s="118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</row>
    <row r="178" spans="2:12">
      <c r="B178" s="118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</row>
    <row r="179" spans="2:12">
      <c r="B179" s="118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</row>
    <row r="180" spans="2:12">
      <c r="B180" s="118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</row>
    <row r="181" spans="2:12">
      <c r="B181" s="118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</row>
    <row r="182" spans="2:12">
      <c r="B182" s="118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</row>
    <row r="183" spans="2:12">
      <c r="B183" s="118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</row>
    <row r="184" spans="2:12">
      <c r="B184" s="118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</row>
    <row r="185" spans="2:12">
      <c r="B185" s="118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</row>
    <row r="186" spans="2:12">
      <c r="B186" s="118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</row>
    <row r="187" spans="2:12">
      <c r="B187" s="118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</row>
    <row r="188" spans="2:12">
      <c r="B188" s="118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</row>
    <row r="189" spans="2:12">
      <c r="B189" s="118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</row>
    <row r="190" spans="2:12">
      <c r="B190" s="118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</row>
    <row r="191" spans="2:12">
      <c r="B191" s="118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</row>
    <row r="192" spans="2:12">
      <c r="B192" s="118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</row>
    <row r="193" spans="2:12">
      <c r="B193" s="118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</row>
    <row r="194" spans="2:12">
      <c r="B194" s="118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</row>
    <row r="195" spans="2:12">
      <c r="B195" s="118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</row>
    <row r="196" spans="2:12">
      <c r="B196" s="118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</row>
    <row r="197" spans="2:12">
      <c r="B197" s="118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</row>
    <row r="198" spans="2:12">
      <c r="B198" s="118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</row>
    <row r="199" spans="2:12">
      <c r="B199" s="118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</row>
    <row r="200" spans="2:12">
      <c r="B200" s="118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</row>
    <row r="201" spans="2:12">
      <c r="B201" s="118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</row>
    <row r="202" spans="2:12">
      <c r="B202" s="118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</row>
    <row r="203" spans="2:12">
      <c r="B203" s="118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</row>
    <row r="204" spans="2:12">
      <c r="B204" s="118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</row>
    <row r="205" spans="2:12">
      <c r="B205" s="118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</row>
    <row r="206" spans="2:12">
      <c r="B206" s="118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</row>
    <row r="207" spans="2:12">
      <c r="B207" s="118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</row>
    <row r="208" spans="2:12">
      <c r="B208" s="118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</row>
    <row r="209" spans="2:12">
      <c r="B209" s="118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</row>
    <row r="210" spans="2:12">
      <c r="B210" s="118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</row>
    <row r="211" spans="2:12">
      <c r="B211" s="118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</row>
    <row r="212" spans="2:12">
      <c r="B212" s="118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</row>
    <row r="213" spans="2:12">
      <c r="B213" s="118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</row>
    <row r="214" spans="2:12">
      <c r="B214" s="118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</row>
    <row r="215" spans="2:12">
      <c r="B215" s="118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</row>
    <row r="216" spans="2:12">
      <c r="B216" s="118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</row>
    <row r="217" spans="2:12">
      <c r="B217" s="118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</row>
    <row r="218" spans="2:12">
      <c r="B218" s="118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</row>
    <row r="219" spans="2:12">
      <c r="B219" s="118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</row>
    <row r="220" spans="2:12">
      <c r="B220" s="118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</row>
    <row r="221" spans="2:12">
      <c r="B221" s="118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</row>
    <row r="222" spans="2:12">
      <c r="B222" s="118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</row>
    <row r="223" spans="2:12">
      <c r="B223" s="118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</row>
    <row r="224" spans="2:12">
      <c r="B224" s="118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</row>
    <row r="225" spans="2:12">
      <c r="B225" s="118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</row>
    <row r="226" spans="2:12">
      <c r="B226" s="118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</row>
    <row r="227" spans="2:12">
      <c r="B227" s="118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</row>
    <row r="228" spans="2:12">
      <c r="B228" s="118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</row>
    <row r="229" spans="2:12">
      <c r="B229" s="118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</row>
    <row r="230" spans="2:12">
      <c r="B230" s="118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</row>
    <row r="231" spans="2:12">
      <c r="B231" s="118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</row>
    <row r="232" spans="2:12">
      <c r="B232" s="118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</row>
    <row r="233" spans="2:12">
      <c r="B233" s="118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</row>
    <row r="234" spans="2:12">
      <c r="B234" s="118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</row>
    <row r="235" spans="2:12">
      <c r="B235" s="118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</row>
    <row r="236" spans="2:12">
      <c r="B236" s="118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</row>
    <row r="237" spans="2:12">
      <c r="B237" s="118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</row>
    <row r="238" spans="2:12">
      <c r="B238" s="118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</row>
    <row r="239" spans="2:12">
      <c r="B239" s="118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</row>
    <row r="240" spans="2:12">
      <c r="B240" s="118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</row>
    <row r="241" spans="2:12">
      <c r="B241" s="118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</row>
    <row r="242" spans="2:12">
      <c r="B242" s="118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</row>
    <row r="243" spans="2:12">
      <c r="B243" s="118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</row>
    <row r="244" spans="2:12">
      <c r="B244" s="118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</row>
    <row r="245" spans="2:12">
      <c r="B245" s="118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</row>
    <row r="246" spans="2:12">
      <c r="B246" s="118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</row>
    <row r="247" spans="2:12">
      <c r="B247" s="118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</row>
    <row r="248" spans="2:12">
      <c r="B248" s="118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</row>
    <row r="249" spans="2:12">
      <c r="B249" s="118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</row>
    <row r="250" spans="2:12">
      <c r="B250" s="118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</row>
    <row r="251" spans="2:12">
      <c r="B251" s="118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</row>
    <row r="252" spans="2:12">
      <c r="B252" s="118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</row>
    <row r="253" spans="2:12">
      <c r="B253" s="118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</row>
    <row r="254" spans="2:12">
      <c r="B254" s="118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</row>
    <row r="255" spans="2:12">
      <c r="B255" s="118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</row>
    <row r="256" spans="2:12">
      <c r="B256" s="118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</row>
    <row r="257" spans="2:12">
      <c r="B257" s="118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</row>
    <row r="258" spans="2:12">
      <c r="B258" s="118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</row>
    <row r="259" spans="2:12">
      <c r="B259" s="118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</row>
    <row r="260" spans="2:12">
      <c r="B260" s="118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</row>
    <row r="261" spans="2:12">
      <c r="B261" s="118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</row>
    <row r="262" spans="2:12">
      <c r="B262" s="118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</row>
    <row r="263" spans="2:12">
      <c r="B263" s="118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</row>
    <row r="264" spans="2:12">
      <c r="B264" s="118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</row>
    <row r="265" spans="2:12">
      <c r="B265" s="118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</row>
    <row r="266" spans="2:12">
      <c r="B266" s="118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</row>
    <row r="267" spans="2:12">
      <c r="B267" s="118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</row>
    <row r="268" spans="2:12">
      <c r="B268" s="118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</row>
    <row r="269" spans="2:12">
      <c r="B269" s="118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</row>
    <row r="270" spans="2:12">
      <c r="B270" s="118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</row>
    <row r="271" spans="2:12">
      <c r="B271" s="118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</row>
    <row r="272" spans="2:12">
      <c r="B272" s="118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</row>
    <row r="273" spans="2:12">
      <c r="B273" s="118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</row>
    <row r="274" spans="2:12">
      <c r="B274" s="118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</row>
    <row r="275" spans="2:12">
      <c r="B275" s="118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</row>
    <row r="276" spans="2:12">
      <c r="B276" s="118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</row>
    <row r="277" spans="2:12">
      <c r="B277" s="118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</row>
    <row r="278" spans="2:12">
      <c r="B278" s="118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</row>
    <row r="279" spans="2:12">
      <c r="B279" s="118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</row>
    <row r="280" spans="2:12">
      <c r="B280" s="118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</row>
    <row r="281" spans="2:12">
      <c r="B281" s="118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</row>
    <row r="282" spans="2:12">
      <c r="B282" s="118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</row>
    <row r="283" spans="2:12">
      <c r="B283" s="118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</row>
    <row r="284" spans="2:12">
      <c r="B284" s="118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</row>
    <row r="285" spans="2:12">
      <c r="B285" s="118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</row>
    <row r="286" spans="2:12">
      <c r="B286" s="118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</row>
    <row r="287" spans="2:12">
      <c r="B287" s="118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</row>
    <row r="288" spans="2:12">
      <c r="B288" s="118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</row>
    <row r="289" spans="2:12">
      <c r="B289" s="118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</row>
    <row r="290" spans="2:12">
      <c r="B290" s="118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</row>
    <row r="291" spans="2:12">
      <c r="B291" s="118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</row>
    <row r="292" spans="2:12">
      <c r="B292" s="118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</row>
    <row r="293" spans="2:12">
      <c r="B293" s="118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</row>
    <row r="294" spans="2:12">
      <c r="B294" s="118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</row>
    <row r="295" spans="2:12">
      <c r="B295" s="118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</row>
    <row r="296" spans="2:12">
      <c r="B296" s="118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</row>
    <row r="297" spans="2:12">
      <c r="B297" s="118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</row>
    <row r="298" spans="2:12">
      <c r="B298" s="118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</row>
    <row r="299" spans="2:12">
      <c r="B299" s="118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</row>
    <row r="300" spans="2:12">
      <c r="B300" s="118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</row>
    <row r="301" spans="2:12">
      <c r="B301" s="118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</row>
    <row r="302" spans="2:12">
      <c r="B302" s="118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</row>
    <row r="303" spans="2:12">
      <c r="B303" s="118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</row>
    <row r="304" spans="2:12">
      <c r="B304" s="118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</row>
    <row r="305" spans="2:12">
      <c r="B305" s="118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</row>
    <row r="306" spans="2:12">
      <c r="B306" s="118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</row>
    <row r="307" spans="2:12">
      <c r="B307" s="118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</row>
    <row r="308" spans="2:12">
      <c r="B308" s="118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</row>
    <row r="309" spans="2:12">
      <c r="B309" s="118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</row>
    <row r="310" spans="2:12">
      <c r="B310" s="118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</row>
    <row r="311" spans="2:12">
      <c r="B311" s="118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</row>
    <row r="312" spans="2:12">
      <c r="B312" s="118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</row>
    <row r="313" spans="2:12">
      <c r="B313" s="118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</row>
    <row r="314" spans="2:12">
      <c r="B314" s="118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</row>
    <row r="315" spans="2:12">
      <c r="B315" s="118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</row>
    <row r="316" spans="2:12">
      <c r="B316" s="118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</row>
    <row r="317" spans="2:12">
      <c r="B317" s="118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</row>
    <row r="318" spans="2:12">
      <c r="B318" s="118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</row>
    <row r="319" spans="2:12">
      <c r="B319" s="118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</row>
    <row r="320" spans="2:12">
      <c r="B320" s="118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</row>
    <row r="321" spans="2:12">
      <c r="B321" s="118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</row>
    <row r="322" spans="2:12">
      <c r="B322" s="118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</row>
    <row r="323" spans="2:12">
      <c r="B323" s="118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</row>
    <row r="324" spans="2:12">
      <c r="B324" s="118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</row>
    <row r="325" spans="2:12">
      <c r="B325" s="118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</row>
    <row r="326" spans="2:12">
      <c r="B326" s="118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</row>
    <row r="327" spans="2:12">
      <c r="B327" s="118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</row>
    <row r="328" spans="2:12">
      <c r="B328" s="118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</row>
    <row r="329" spans="2:12">
      <c r="B329" s="118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</row>
    <row r="330" spans="2:12">
      <c r="B330" s="118"/>
      <c r="C330" s="119"/>
      <c r="D330" s="119"/>
      <c r="E330" s="119"/>
      <c r="F330" s="119"/>
      <c r="G330" s="119"/>
      <c r="H330" s="119"/>
      <c r="I330" s="119"/>
      <c r="J330" s="119"/>
      <c r="K330" s="119"/>
      <c r="L330" s="119"/>
    </row>
    <row r="331" spans="2:12">
      <c r="B331" s="118"/>
      <c r="C331" s="119"/>
      <c r="D331" s="119"/>
      <c r="E331" s="119"/>
      <c r="F331" s="119"/>
      <c r="G331" s="119"/>
      <c r="H331" s="119"/>
      <c r="I331" s="119"/>
      <c r="J331" s="119"/>
      <c r="K331" s="119"/>
      <c r="L331" s="119"/>
    </row>
    <row r="332" spans="2:12">
      <c r="B332" s="118"/>
      <c r="C332" s="119"/>
      <c r="D332" s="119"/>
      <c r="E332" s="119"/>
      <c r="F332" s="119"/>
      <c r="G332" s="119"/>
      <c r="H332" s="119"/>
      <c r="I332" s="119"/>
      <c r="J332" s="119"/>
      <c r="K332" s="119"/>
      <c r="L332" s="119"/>
    </row>
    <row r="333" spans="2:12">
      <c r="B333" s="118"/>
      <c r="C333" s="119"/>
      <c r="D333" s="119"/>
      <c r="E333" s="119"/>
      <c r="F333" s="119"/>
      <c r="G333" s="119"/>
      <c r="H333" s="119"/>
      <c r="I333" s="119"/>
      <c r="J333" s="119"/>
      <c r="K333" s="119"/>
      <c r="L333" s="119"/>
    </row>
    <row r="334" spans="2:12">
      <c r="B334" s="118"/>
      <c r="C334" s="119"/>
      <c r="D334" s="119"/>
      <c r="E334" s="119"/>
      <c r="F334" s="119"/>
      <c r="G334" s="119"/>
      <c r="H334" s="119"/>
      <c r="I334" s="119"/>
      <c r="J334" s="119"/>
      <c r="K334" s="119"/>
      <c r="L334" s="119"/>
    </row>
    <row r="335" spans="2:12">
      <c r="B335" s="118"/>
      <c r="C335" s="119"/>
      <c r="D335" s="119"/>
      <c r="E335" s="119"/>
      <c r="F335" s="119"/>
      <c r="G335" s="119"/>
      <c r="H335" s="119"/>
      <c r="I335" s="119"/>
      <c r="J335" s="119"/>
      <c r="K335" s="119"/>
      <c r="L335" s="119"/>
    </row>
    <row r="336" spans="2:12">
      <c r="B336" s="118"/>
      <c r="C336" s="119"/>
      <c r="D336" s="119"/>
      <c r="E336" s="119"/>
      <c r="F336" s="119"/>
      <c r="G336" s="119"/>
      <c r="H336" s="119"/>
      <c r="I336" s="119"/>
      <c r="J336" s="119"/>
      <c r="K336" s="119"/>
      <c r="L336" s="119"/>
    </row>
    <row r="337" spans="2:12">
      <c r="B337" s="118"/>
      <c r="C337" s="119"/>
      <c r="D337" s="119"/>
      <c r="E337" s="119"/>
      <c r="F337" s="119"/>
      <c r="G337" s="119"/>
      <c r="H337" s="119"/>
      <c r="I337" s="119"/>
      <c r="J337" s="119"/>
      <c r="K337" s="119"/>
      <c r="L337" s="119"/>
    </row>
    <row r="338" spans="2:12">
      <c r="B338" s="118"/>
      <c r="C338" s="119"/>
      <c r="D338" s="119"/>
      <c r="E338" s="119"/>
      <c r="F338" s="119"/>
      <c r="G338" s="119"/>
      <c r="H338" s="119"/>
      <c r="I338" s="119"/>
      <c r="J338" s="119"/>
      <c r="K338" s="119"/>
      <c r="L338" s="119"/>
    </row>
    <row r="339" spans="2:12">
      <c r="B339" s="118"/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</row>
    <row r="340" spans="2:12">
      <c r="B340" s="118"/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</row>
    <row r="341" spans="2:12">
      <c r="B341" s="118"/>
      <c r="C341" s="119"/>
      <c r="D341" s="119"/>
      <c r="E341" s="119"/>
      <c r="F341" s="119"/>
      <c r="G341" s="119"/>
      <c r="H341" s="119"/>
      <c r="I341" s="119"/>
      <c r="J341" s="119"/>
      <c r="K341" s="119"/>
      <c r="L341" s="119"/>
    </row>
    <row r="342" spans="2:12">
      <c r="B342" s="118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</row>
    <row r="343" spans="2:12">
      <c r="B343" s="118"/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</row>
    <row r="344" spans="2:12">
      <c r="B344" s="118"/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</row>
    <row r="345" spans="2:12">
      <c r="B345" s="118"/>
      <c r="C345" s="119"/>
      <c r="D345" s="119"/>
      <c r="E345" s="119"/>
      <c r="F345" s="119"/>
      <c r="G345" s="119"/>
      <c r="H345" s="119"/>
      <c r="I345" s="119"/>
      <c r="J345" s="119"/>
      <c r="K345" s="119"/>
      <c r="L345" s="119"/>
    </row>
    <row r="346" spans="2:12">
      <c r="B346" s="118"/>
      <c r="C346" s="119"/>
      <c r="D346" s="119"/>
      <c r="E346" s="119"/>
      <c r="F346" s="119"/>
      <c r="G346" s="119"/>
      <c r="H346" s="119"/>
      <c r="I346" s="119"/>
      <c r="J346" s="119"/>
      <c r="K346" s="119"/>
      <c r="L346" s="119"/>
    </row>
    <row r="347" spans="2:12">
      <c r="B347" s="118"/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</row>
    <row r="348" spans="2:12">
      <c r="B348" s="118"/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</row>
    <row r="349" spans="2:12">
      <c r="B349" s="118"/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</row>
    <row r="350" spans="2:12">
      <c r="B350" s="118"/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</row>
    <row r="351" spans="2:12">
      <c r="B351" s="118"/>
      <c r="C351" s="119"/>
      <c r="D351" s="119"/>
      <c r="E351" s="119"/>
      <c r="F351" s="119"/>
      <c r="G351" s="119"/>
      <c r="H351" s="119"/>
      <c r="I351" s="119"/>
      <c r="J351" s="119"/>
      <c r="K351" s="119"/>
      <c r="L351" s="119"/>
    </row>
    <row r="352" spans="2:12">
      <c r="B352" s="118"/>
      <c r="C352" s="119"/>
      <c r="D352" s="119"/>
      <c r="E352" s="119"/>
      <c r="F352" s="119"/>
      <c r="G352" s="119"/>
      <c r="H352" s="119"/>
      <c r="I352" s="119"/>
      <c r="J352" s="119"/>
      <c r="K352" s="119"/>
      <c r="L352" s="119"/>
    </row>
    <row r="353" spans="2:12">
      <c r="B353" s="118"/>
      <c r="C353" s="119"/>
      <c r="D353" s="119"/>
      <c r="E353" s="119"/>
      <c r="F353" s="119"/>
      <c r="G353" s="119"/>
      <c r="H353" s="119"/>
      <c r="I353" s="119"/>
      <c r="J353" s="119"/>
      <c r="K353" s="119"/>
      <c r="L353" s="119"/>
    </row>
    <row r="354" spans="2:12">
      <c r="B354" s="118"/>
      <c r="C354" s="119"/>
      <c r="D354" s="119"/>
      <c r="E354" s="119"/>
      <c r="F354" s="119"/>
      <c r="G354" s="119"/>
      <c r="H354" s="119"/>
      <c r="I354" s="119"/>
      <c r="J354" s="119"/>
      <c r="K354" s="119"/>
      <c r="L354" s="119"/>
    </row>
    <row r="355" spans="2:12">
      <c r="B355" s="118"/>
      <c r="C355" s="119"/>
      <c r="D355" s="119"/>
      <c r="E355" s="119"/>
      <c r="F355" s="119"/>
      <c r="G355" s="119"/>
      <c r="H355" s="119"/>
      <c r="I355" s="119"/>
      <c r="J355" s="119"/>
      <c r="K355" s="119"/>
      <c r="L355" s="119"/>
    </row>
    <row r="356" spans="2:12">
      <c r="B356" s="118"/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</row>
    <row r="357" spans="2:12">
      <c r="B357" s="118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</row>
    <row r="358" spans="2:12">
      <c r="B358" s="118"/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</row>
    <row r="359" spans="2:12">
      <c r="B359" s="118"/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</row>
    <row r="360" spans="2:12">
      <c r="B360" s="118"/>
      <c r="C360" s="119"/>
      <c r="D360" s="119"/>
      <c r="E360" s="119"/>
      <c r="F360" s="119"/>
      <c r="G360" s="119"/>
      <c r="H360" s="119"/>
      <c r="I360" s="119"/>
      <c r="J360" s="119"/>
      <c r="K360" s="119"/>
      <c r="L360" s="119"/>
    </row>
    <row r="361" spans="2:12">
      <c r="B361" s="118"/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</row>
    <row r="362" spans="2:12">
      <c r="B362" s="118"/>
      <c r="C362" s="119"/>
      <c r="D362" s="119"/>
      <c r="E362" s="119"/>
      <c r="F362" s="119"/>
      <c r="G362" s="119"/>
      <c r="H362" s="119"/>
      <c r="I362" s="119"/>
      <c r="J362" s="119"/>
      <c r="K362" s="119"/>
      <c r="L362" s="119"/>
    </row>
    <row r="363" spans="2:12">
      <c r="B363" s="118"/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</row>
    <row r="364" spans="2:12">
      <c r="B364" s="118"/>
      <c r="C364" s="119"/>
      <c r="D364" s="119"/>
      <c r="E364" s="119"/>
      <c r="F364" s="119"/>
      <c r="G364" s="119"/>
      <c r="H364" s="119"/>
      <c r="I364" s="119"/>
      <c r="J364" s="119"/>
      <c r="K364" s="119"/>
      <c r="L364" s="119"/>
    </row>
    <row r="365" spans="2:12">
      <c r="B365" s="118"/>
      <c r="C365" s="119"/>
      <c r="D365" s="119"/>
      <c r="E365" s="119"/>
      <c r="F365" s="119"/>
      <c r="G365" s="119"/>
      <c r="H365" s="119"/>
      <c r="I365" s="119"/>
      <c r="J365" s="119"/>
      <c r="K365" s="119"/>
      <c r="L365" s="119"/>
    </row>
    <row r="366" spans="2:12">
      <c r="B366" s="118"/>
      <c r="C366" s="119"/>
      <c r="D366" s="119"/>
      <c r="E366" s="119"/>
      <c r="F366" s="119"/>
      <c r="G366" s="119"/>
      <c r="H366" s="119"/>
      <c r="I366" s="119"/>
      <c r="J366" s="119"/>
      <c r="K366" s="119"/>
      <c r="L366" s="119"/>
    </row>
    <row r="367" spans="2:12">
      <c r="B367" s="118"/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</row>
    <row r="368" spans="2:12">
      <c r="B368" s="118"/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</row>
    <row r="369" spans="2:12">
      <c r="B369" s="118"/>
      <c r="C369" s="119"/>
      <c r="D369" s="119"/>
      <c r="E369" s="119"/>
      <c r="F369" s="119"/>
      <c r="G369" s="119"/>
      <c r="H369" s="119"/>
      <c r="I369" s="119"/>
      <c r="J369" s="119"/>
      <c r="K369" s="119"/>
      <c r="L369" s="119"/>
    </row>
    <row r="370" spans="2:12">
      <c r="B370" s="118"/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</row>
    <row r="371" spans="2:12">
      <c r="B371" s="118"/>
      <c r="C371" s="119"/>
      <c r="D371" s="119"/>
      <c r="E371" s="119"/>
      <c r="F371" s="119"/>
      <c r="G371" s="119"/>
      <c r="H371" s="119"/>
      <c r="I371" s="119"/>
      <c r="J371" s="119"/>
      <c r="K371" s="119"/>
      <c r="L371" s="119"/>
    </row>
    <row r="372" spans="2:12">
      <c r="B372" s="118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</row>
    <row r="373" spans="2:12">
      <c r="B373" s="118"/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</row>
    <row r="374" spans="2:12">
      <c r="B374" s="118"/>
      <c r="C374" s="119"/>
      <c r="D374" s="119"/>
      <c r="E374" s="119"/>
      <c r="F374" s="119"/>
      <c r="G374" s="119"/>
      <c r="H374" s="119"/>
      <c r="I374" s="119"/>
      <c r="J374" s="119"/>
      <c r="K374" s="119"/>
      <c r="L374" s="119"/>
    </row>
    <row r="375" spans="2:12">
      <c r="B375" s="118"/>
      <c r="C375" s="119"/>
      <c r="D375" s="119"/>
      <c r="E375" s="119"/>
      <c r="F375" s="119"/>
      <c r="G375" s="119"/>
      <c r="H375" s="119"/>
      <c r="I375" s="119"/>
      <c r="J375" s="119"/>
      <c r="K375" s="119"/>
      <c r="L375" s="119"/>
    </row>
    <row r="376" spans="2:12">
      <c r="B376" s="118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</row>
    <row r="377" spans="2:12">
      <c r="B377" s="118"/>
      <c r="C377" s="119"/>
      <c r="D377" s="119"/>
      <c r="E377" s="119"/>
      <c r="F377" s="119"/>
      <c r="G377" s="119"/>
      <c r="H377" s="119"/>
      <c r="I377" s="119"/>
      <c r="J377" s="119"/>
      <c r="K377" s="119"/>
      <c r="L377" s="119"/>
    </row>
    <row r="378" spans="2:12">
      <c r="B378" s="118"/>
      <c r="C378" s="119"/>
      <c r="D378" s="119"/>
      <c r="E378" s="119"/>
      <c r="F378" s="119"/>
      <c r="G378" s="119"/>
      <c r="H378" s="119"/>
      <c r="I378" s="119"/>
      <c r="J378" s="119"/>
      <c r="K378" s="119"/>
      <c r="L378" s="119"/>
    </row>
    <row r="379" spans="2:12">
      <c r="B379" s="118"/>
      <c r="C379" s="119"/>
      <c r="D379" s="119"/>
      <c r="E379" s="119"/>
      <c r="F379" s="119"/>
      <c r="G379" s="119"/>
      <c r="H379" s="119"/>
      <c r="I379" s="119"/>
      <c r="J379" s="119"/>
      <c r="K379" s="119"/>
      <c r="L379" s="119"/>
    </row>
    <row r="380" spans="2:12">
      <c r="B380" s="118"/>
      <c r="C380" s="119"/>
      <c r="D380" s="119"/>
      <c r="E380" s="119"/>
      <c r="F380" s="119"/>
      <c r="G380" s="119"/>
      <c r="H380" s="119"/>
      <c r="I380" s="119"/>
      <c r="J380" s="119"/>
      <c r="K380" s="119"/>
      <c r="L380" s="119"/>
    </row>
    <row r="381" spans="2:12">
      <c r="B381" s="118"/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</row>
    <row r="382" spans="2:12">
      <c r="B382" s="118"/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</row>
    <row r="383" spans="2:12">
      <c r="B383" s="118"/>
      <c r="C383" s="119"/>
      <c r="D383" s="119"/>
      <c r="E383" s="119"/>
      <c r="F383" s="119"/>
      <c r="G383" s="119"/>
      <c r="H383" s="119"/>
      <c r="I383" s="119"/>
      <c r="J383" s="119"/>
      <c r="K383" s="119"/>
      <c r="L383" s="119"/>
    </row>
    <row r="384" spans="2:12">
      <c r="B384" s="118"/>
      <c r="C384" s="119"/>
      <c r="D384" s="119"/>
      <c r="E384" s="119"/>
      <c r="F384" s="119"/>
      <c r="G384" s="119"/>
      <c r="H384" s="119"/>
      <c r="I384" s="119"/>
      <c r="J384" s="119"/>
      <c r="K384" s="119"/>
      <c r="L384" s="119"/>
    </row>
    <row r="385" spans="2:12">
      <c r="B385" s="118"/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</row>
    <row r="386" spans="2:12">
      <c r="B386" s="118"/>
      <c r="C386" s="119"/>
      <c r="D386" s="119"/>
      <c r="E386" s="119"/>
      <c r="F386" s="119"/>
      <c r="G386" s="119"/>
      <c r="H386" s="119"/>
      <c r="I386" s="119"/>
      <c r="J386" s="119"/>
      <c r="K386" s="119"/>
      <c r="L386" s="119"/>
    </row>
    <row r="387" spans="2:12">
      <c r="B387" s="118"/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</row>
    <row r="388" spans="2:12">
      <c r="B388" s="118"/>
      <c r="C388" s="119"/>
      <c r="D388" s="119"/>
      <c r="E388" s="119"/>
      <c r="F388" s="119"/>
      <c r="G388" s="119"/>
      <c r="H388" s="119"/>
      <c r="I388" s="119"/>
      <c r="J388" s="119"/>
      <c r="K388" s="119"/>
      <c r="L388" s="119"/>
    </row>
    <row r="389" spans="2:12">
      <c r="B389" s="118"/>
      <c r="C389" s="119"/>
      <c r="D389" s="119"/>
      <c r="E389" s="119"/>
      <c r="F389" s="119"/>
      <c r="G389" s="119"/>
      <c r="H389" s="119"/>
      <c r="I389" s="119"/>
      <c r="J389" s="119"/>
      <c r="K389" s="119"/>
      <c r="L389" s="119"/>
    </row>
    <row r="390" spans="2:12">
      <c r="B390" s="118"/>
      <c r="C390" s="119"/>
      <c r="D390" s="119"/>
      <c r="E390" s="119"/>
      <c r="F390" s="119"/>
      <c r="G390" s="119"/>
      <c r="H390" s="119"/>
      <c r="I390" s="119"/>
      <c r="J390" s="119"/>
      <c r="K390" s="119"/>
      <c r="L390" s="119"/>
    </row>
    <row r="391" spans="2:12">
      <c r="B391" s="118"/>
      <c r="C391" s="119"/>
      <c r="D391" s="119"/>
      <c r="E391" s="119"/>
      <c r="F391" s="119"/>
      <c r="G391" s="119"/>
      <c r="H391" s="119"/>
      <c r="I391" s="119"/>
      <c r="J391" s="119"/>
      <c r="K391" s="119"/>
      <c r="L391" s="119"/>
    </row>
    <row r="392" spans="2:12">
      <c r="B392" s="118"/>
      <c r="C392" s="119"/>
      <c r="D392" s="119"/>
      <c r="E392" s="119"/>
      <c r="F392" s="119"/>
      <c r="G392" s="119"/>
      <c r="H392" s="119"/>
      <c r="I392" s="119"/>
      <c r="J392" s="119"/>
      <c r="K392" s="119"/>
      <c r="L392" s="119"/>
    </row>
    <row r="393" spans="2:12">
      <c r="B393" s="118"/>
      <c r="C393" s="119"/>
      <c r="D393" s="119"/>
      <c r="E393" s="119"/>
      <c r="F393" s="119"/>
      <c r="G393" s="119"/>
      <c r="H393" s="119"/>
      <c r="I393" s="119"/>
      <c r="J393" s="119"/>
      <c r="K393" s="119"/>
      <c r="L393" s="119"/>
    </row>
    <row r="394" spans="2:12">
      <c r="B394" s="118"/>
      <c r="C394" s="119"/>
      <c r="D394" s="119"/>
      <c r="E394" s="119"/>
      <c r="F394" s="119"/>
      <c r="G394" s="119"/>
      <c r="H394" s="119"/>
      <c r="I394" s="119"/>
      <c r="J394" s="119"/>
      <c r="K394" s="119"/>
      <c r="L394" s="119"/>
    </row>
    <row r="395" spans="2:12">
      <c r="B395" s="118"/>
      <c r="C395" s="119"/>
      <c r="D395" s="119"/>
      <c r="E395" s="119"/>
      <c r="F395" s="119"/>
      <c r="G395" s="119"/>
      <c r="H395" s="119"/>
      <c r="I395" s="119"/>
      <c r="J395" s="119"/>
      <c r="K395" s="119"/>
      <c r="L395" s="119"/>
    </row>
    <row r="396" spans="2:12">
      <c r="B396" s="118"/>
      <c r="C396" s="119"/>
      <c r="D396" s="119"/>
      <c r="E396" s="119"/>
      <c r="F396" s="119"/>
      <c r="G396" s="119"/>
      <c r="H396" s="119"/>
      <c r="I396" s="119"/>
      <c r="J396" s="119"/>
      <c r="K396" s="119"/>
      <c r="L396" s="119"/>
    </row>
    <row r="397" spans="2:12">
      <c r="B397" s="118"/>
      <c r="C397" s="119"/>
      <c r="D397" s="119"/>
      <c r="E397" s="119"/>
      <c r="F397" s="119"/>
      <c r="G397" s="119"/>
      <c r="H397" s="119"/>
      <c r="I397" s="119"/>
      <c r="J397" s="119"/>
      <c r="K397" s="119"/>
      <c r="L397" s="119"/>
    </row>
    <row r="398" spans="2:12">
      <c r="B398" s="118"/>
      <c r="C398" s="119"/>
      <c r="D398" s="119"/>
      <c r="E398" s="119"/>
      <c r="F398" s="119"/>
      <c r="G398" s="119"/>
      <c r="H398" s="119"/>
      <c r="I398" s="119"/>
      <c r="J398" s="119"/>
      <c r="K398" s="119"/>
      <c r="L398" s="119"/>
    </row>
    <row r="399" spans="2:12">
      <c r="B399" s="118"/>
      <c r="C399" s="119"/>
      <c r="D399" s="119"/>
      <c r="E399" s="119"/>
      <c r="F399" s="119"/>
      <c r="G399" s="119"/>
      <c r="H399" s="119"/>
      <c r="I399" s="119"/>
      <c r="J399" s="119"/>
      <c r="K399" s="119"/>
      <c r="L399" s="119"/>
    </row>
    <row r="400" spans="2:12">
      <c r="B400" s="118"/>
      <c r="C400" s="119"/>
      <c r="D400" s="119"/>
      <c r="E400" s="119"/>
      <c r="F400" s="119"/>
      <c r="G400" s="119"/>
      <c r="H400" s="119"/>
      <c r="I400" s="119"/>
      <c r="J400" s="119"/>
      <c r="K400" s="119"/>
      <c r="L400" s="119"/>
    </row>
    <row r="401" spans="2:12">
      <c r="B401" s="118"/>
      <c r="C401" s="119"/>
      <c r="D401" s="119"/>
      <c r="E401" s="119"/>
      <c r="F401" s="119"/>
      <c r="G401" s="119"/>
      <c r="H401" s="119"/>
      <c r="I401" s="119"/>
      <c r="J401" s="119"/>
      <c r="K401" s="119"/>
      <c r="L401" s="119"/>
    </row>
    <row r="402" spans="2:12">
      <c r="B402" s="118"/>
      <c r="C402" s="119"/>
      <c r="D402" s="119"/>
      <c r="E402" s="119"/>
      <c r="F402" s="119"/>
      <c r="G402" s="119"/>
      <c r="H402" s="119"/>
      <c r="I402" s="119"/>
      <c r="J402" s="119"/>
      <c r="K402" s="119"/>
      <c r="L402" s="119"/>
    </row>
    <row r="403" spans="2:12">
      <c r="B403" s="118"/>
      <c r="C403" s="119"/>
      <c r="D403" s="119"/>
      <c r="E403" s="119"/>
      <c r="F403" s="119"/>
      <c r="G403" s="119"/>
      <c r="H403" s="119"/>
      <c r="I403" s="119"/>
      <c r="J403" s="119"/>
      <c r="K403" s="119"/>
      <c r="L403" s="119"/>
    </row>
    <row r="404" spans="2:12">
      <c r="B404" s="118"/>
      <c r="C404" s="119"/>
      <c r="D404" s="119"/>
      <c r="E404" s="119"/>
      <c r="F404" s="119"/>
      <c r="G404" s="119"/>
      <c r="H404" s="119"/>
      <c r="I404" s="119"/>
      <c r="J404" s="119"/>
      <c r="K404" s="119"/>
      <c r="L404" s="119"/>
    </row>
    <row r="405" spans="2:12">
      <c r="B405" s="118"/>
      <c r="C405" s="119"/>
      <c r="D405" s="119"/>
      <c r="E405" s="119"/>
      <c r="F405" s="119"/>
      <c r="G405" s="119"/>
      <c r="H405" s="119"/>
      <c r="I405" s="119"/>
      <c r="J405" s="119"/>
      <c r="K405" s="119"/>
      <c r="L405" s="119"/>
    </row>
    <row r="406" spans="2:12">
      <c r="B406" s="118"/>
      <c r="C406" s="119"/>
      <c r="D406" s="119"/>
      <c r="E406" s="119"/>
      <c r="F406" s="119"/>
      <c r="G406" s="119"/>
      <c r="H406" s="119"/>
      <c r="I406" s="119"/>
      <c r="J406" s="119"/>
      <c r="K406" s="119"/>
      <c r="L406" s="119"/>
    </row>
    <row r="407" spans="2:12">
      <c r="B407" s="118"/>
      <c r="C407" s="119"/>
      <c r="D407" s="119"/>
      <c r="E407" s="119"/>
      <c r="F407" s="119"/>
      <c r="G407" s="119"/>
      <c r="H407" s="119"/>
      <c r="I407" s="119"/>
      <c r="J407" s="119"/>
      <c r="K407" s="119"/>
      <c r="L407" s="119"/>
    </row>
    <row r="408" spans="2:12">
      <c r="B408" s="118"/>
      <c r="C408" s="119"/>
      <c r="D408" s="119"/>
      <c r="E408" s="119"/>
      <c r="F408" s="119"/>
      <c r="G408" s="119"/>
      <c r="H408" s="119"/>
      <c r="I408" s="119"/>
      <c r="J408" s="119"/>
      <c r="K408" s="119"/>
      <c r="L408" s="119"/>
    </row>
    <row r="409" spans="2:12">
      <c r="B409" s="118"/>
      <c r="C409" s="119"/>
      <c r="D409" s="119"/>
      <c r="E409" s="119"/>
      <c r="F409" s="119"/>
      <c r="G409" s="119"/>
      <c r="H409" s="119"/>
      <c r="I409" s="119"/>
      <c r="J409" s="119"/>
      <c r="K409" s="119"/>
      <c r="L409" s="119"/>
    </row>
    <row r="410" spans="2:12">
      <c r="B410" s="118"/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</row>
    <row r="411" spans="2:12">
      <c r="B411" s="118"/>
      <c r="C411" s="119"/>
      <c r="D411" s="119"/>
      <c r="E411" s="119"/>
      <c r="F411" s="119"/>
      <c r="G411" s="119"/>
      <c r="H411" s="119"/>
      <c r="I411" s="119"/>
      <c r="J411" s="119"/>
      <c r="K411" s="119"/>
      <c r="L411" s="119"/>
    </row>
    <row r="412" spans="2:12">
      <c r="B412" s="118"/>
      <c r="C412" s="119"/>
      <c r="D412" s="119"/>
      <c r="E412" s="119"/>
      <c r="F412" s="119"/>
      <c r="G412" s="119"/>
      <c r="H412" s="119"/>
      <c r="I412" s="119"/>
      <c r="J412" s="119"/>
      <c r="K412" s="119"/>
      <c r="L412" s="119"/>
    </row>
    <row r="413" spans="2:12">
      <c r="B413" s="118"/>
      <c r="C413" s="119"/>
      <c r="D413" s="119"/>
      <c r="E413" s="119"/>
      <c r="F413" s="119"/>
      <c r="G413" s="119"/>
      <c r="H413" s="119"/>
      <c r="I413" s="119"/>
      <c r="J413" s="119"/>
      <c r="K413" s="119"/>
      <c r="L413" s="119"/>
    </row>
    <row r="414" spans="2:12">
      <c r="B414" s="118"/>
      <c r="C414" s="119"/>
      <c r="D414" s="119"/>
      <c r="E414" s="119"/>
      <c r="F414" s="119"/>
      <c r="G414" s="119"/>
      <c r="H414" s="119"/>
      <c r="I414" s="119"/>
      <c r="J414" s="119"/>
      <c r="K414" s="119"/>
      <c r="L414" s="119"/>
    </row>
    <row r="415" spans="2:12">
      <c r="B415" s="118"/>
      <c r="C415" s="119"/>
      <c r="D415" s="119"/>
      <c r="E415" s="119"/>
      <c r="F415" s="119"/>
      <c r="G415" s="119"/>
      <c r="H415" s="119"/>
      <c r="I415" s="119"/>
      <c r="J415" s="119"/>
      <c r="K415" s="119"/>
      <c r="L415" s="119"/>
    </row>
    <row r="416" spans="2:12">
      <c r="B416" s="118"/>
      <c r="C416" s="119"/>
      <c r="D416" s="119"/>
      <c r="E416" s="119"/>
      <c r="F416" s="119"/>
      <c r="G416" s="119"/>
      <c r="H416" s="119"/>
      <c r="I416" s="119"/>
      <c r="J416" s="119"/>
      <c r="K416" s="119"/>
      <c r="L416" s="119"/>
    </row>
    <row r="417" spans="2:12">
      <c r="B417" s="118"/>
      <c r="C417" s="119"/>
      <c r="D417" s="119"/>
      <c r="E417" s="119"/>
      <c r="F417" s="119"/>
      <c r="G417" s="119"/>
      <c r="H417" s="119"/>
      <c r="I417" s="119"/>
      <c r="J417" s="119"/>
      <c r="K417" s="119"/>
      <c r="L417" s="119"/>
    </row>
    <row r="418" spans="2:12">
      <c r="B418" s="118"/>
      <c r="C418" s="119"/>
      <c r="D418" s="119"/>
      <c r="E418" s="119"/>
      <c r="F418" s="119"/>
      <c r="G418" s="119"/>
      <c r="H418" s="119"/>
      <c r="I418" s="119"/>
      <c r="J418" s="119"/>
      <c r="K418" s="119"/>
      <c r="L418" s="119"/>
    </row>
    <row r="419" spans="2:12">
      <c r="B419" s="118"/>
      <c r="C419" s="119"/>
      <c r="D419" s="119"/>
      <c r="E419" s="119"/>
      <c r="F419" s="119"/>
      <c r="G419" s="119"/>
      <c r="H419" s="119"/>
      <c r="I419" s="119"/>
      <c r="J419" s="119"/>
      <c r="K419" s="119"/>
      <c r="L419" s="119"/>
    </row>
    <row r="420" spans="2:12">
      <c r="B420" s="118"/>
      <c r="C420" s="119"/>
      <c r="D420" s="119"/>
      <c r="E420" s="119"/>
      <c r="F420" s="119"/>
      <c r="G420" s="119"/>
      <c r="H420" s="119"/>
      <c r="I420" s="119"/>
      <c r="J420" s="119"/>
      <c r="K420" s="119"/>
      <c r="L420" s="119"/>
    </row>
    <row r="421" spans="2:12">
      <c r="B421" s="118"/>
      <c r="C421" s="119"/>
      <c r="D421" s="119"/>
      <c r="E421" s="119"/>
      <c r="F421" s="119"/>
      <c r="G421" s="119"/>
      <c r="H421" s="119"/>
      <c r="I421" s="119"/>
      <c r="J421" s="119"/>
      <c r="K421" s="119"/>
      <c r="L421" s="119"/>
    </row>
    <row r="422" spans="2:12">
      <c r="B422" s="118"/>
      <c r="C422" s="119"/>
      <c r="D422" s="119"/>
      <c r="E422" s="119"/>
      <c r="F422" s="119"/>
      <c r="G422" s="119"/>
      <c r="H422" s="119"/>
      <c r="I422" s="119"/>
      <c r="J422" s="119"/>
      <c r="K422" s="119"/>
      <c r="L422" s="119"/>
    </row>
    <row r="423" spans="2:12">
      <c r="B423" s="118"/>
      <c r="C423" s="119"/>
      <c r="D423" s="119"/>
      <c r="E423" s="119"/>
      <c r="F423" s="119"/>
      <c r="G423" s="119"/>
      <c r="H423" s="119"/>
      <c r="I423" s="119"/>
      <c r="J423" s="119"/>
      <c r="K423" s="119"/>
      <c r="L423" s="119"/>
    </row>
    <row r="424" spans="2:12">
      <c r="B424" s="118"/>
      <c r="C424" s="119"/>
      <c r="D424" s="119"/>
      <c r="E424" s="119"/>
      <c r="F424" s="119"/>
      <c r="G424" s="119"/>
      <c r="H424" s="119"/>
      <c r="I424" s="119"/>
      <c r="J424" s="119"/>
      <c r="K424" s="119"/>
      <c r="L424" s="119"/>
    </row>
    <row r="425" spans="2:12">
      <c r="B425" s="118"/>
      <c r="C425" s="119"/>
      <c r="D425" s="119"/>
      <c r="E425" s="119"/>
      <c r="F425" s="119"/>
      <c r="G425" s="119"/>
      <c r="H425" s="119"/>
      <c r="I425" s="119"/>
      <c r="J425" s="119"/>
      <c r="K425" s="119"/>
      <c r="L425" s="119"/>
    </row>
    <row r="426" spans="2:12">
      <c r="B426" s="118"/>
      <c r="C426" s="119"/>
      <c r="D426" s="119"/>
      <c r="E426" s="119"/>
      <c r="F426" s="119"/>
      <c r="G426" s="119"/>
      <c r="H426" s="119"/>
      <c r="I426" s="119"/>
      <c r="J426" s="119"/>
      <c r="K426" s="119"/>
      <c r="L426" s="119"/>
    </row>
    <row r="427" spans="2:12">
      <c r="B427" s="118"/>
      <c r="C427" s="119"/>
      <c r="D427" s="119"/>
      <c r="E427" s="119"/>
      <c r="F427" s="119"/>
      <c r="G427" s="119"/>
      <c r="H427" s="119"/>
      <c r="I427" s="119"/>
      <c r="J427" s="119"/>
      <c r="K427" s="119"/>
      <c r="L427" s="119"/>
    </row>
    <row r="428" spans="2:12">
      <c r="B428" s="118"/>
      <c r="C428" s="119"/>
      <c r="D428" s="119"/>
      <c r="E428" s="119"/>
      <c r="F428" s="119"/>
      <c r="G428" s="119"/>
      <c r="H428" s="119"/>
      <c r="I428" s="119"/>
      <c r="J428" s="119"/>
      <c r="K428" s="119"/>
      <c r="L428" s="119"/>
    </row>
    <row r="429" spans="2:12">
      <c r="B429" s="118"/>
      <c r="C429" s="119"/>
      <c r="D429" s="119"/>
      <c r="E429" s="119"/>
      <c r="F429" s="119"/>
      <c r="G429" s="119"/>
      <c r="H429" s="119"/>
      <c r="I429" s="119"/>
      <c r="J429" s="119"/>
      <c r="K429" s="119"/>
      <c r="L429" s="119"/>
    </row>
    <row r="430" spans="2:12">
      <c r="B430" s="118"/>
      <c r="C430" s="119"/>
      <c r="D430" s="119"/>
      <c r="E430" s="119"/>
      <c r="F430" s="119"/>
      <c r="G430" s="119"/>
      <c r="H430" s="119"/>
      <c r="I430" s="119"/>
      <c r="J430" s="119"/>
      <c r="K430" s="119"/>
      <c r="L430" s="119"/>
    </row>
    <row r="431" spans="2:12">
      <c r="B431" s="118"/>
      <c r="C431" s="119"/>
      <c r="D431" s="119"/>
      <c r="E431" s="119"/>
      <c r="F431" s="119"/>
      <c r="G431" s="119"/>
      <c r="H431" s="119"/>
      <c r="I431" s="119"/>
      <c r="J431" s="119"/>
      <c r="K431" s="119"/>
      <c r="L431" s="119"/>
    </row>
    <row r="432" spans="2:12">
      <c r="B432" s="118"/>
      <c r="C432" s="119"/>
      <c r="D432" s="119"/>
      <c r="E432" s="119"/>
      <c r="F432" s="119"/>
      <c r="G432" s="119"/>
      <c r="H432" s="119"/>
      <c r="I432" s="119"/>
      <c r="J432" s="119"/>
      <c r="K432" s="119"/>
      <c r="L432" s="119"/>
    </row>
    <row r="433" spans="2:12">
      <c r="B433" s="118"/>
      <c r="C433" s="119"/>
      <c r="D433" s="119"/>
      <c r="E433" s="119"/>
      <c r="F433" s="119"/>
      <c r="G433" s="119"/>
      <c r="H433" s="119"/>
      <c r="I433" s="119"/>
      <c r="J433" s="119"/>
      <c r="K433" s="119"/>
      <c r="L433" s="119"/>
    </row>
    <row r="434" spans="2:12">
      <c r="B434" s="118"/>
      <c r="C434" s="119"/>
      <c r="D434" s="119"/>
      <c r="E434" s="119"/>
      <c r="F434" s="119"/>
      <c r="G434" s="119"/>
      <c r="H434" s="119"/>
      <c r="I434" s="119"/>
      <c r="J434" s="119"/>
      <c r="K434" s="119"/>
      <c r="L434" s="119"/>
    </row>
    <row r="435" spans="2:12">
      <c r="B435" s="118"/>
      <c r="C435" s="119"/>
      <c r="D435" s="119"/>
      <c r="E435" s="119"/>
      <c r="F435" s="119"/>
      <c r="G435" s="119"/>
      <c r="H435" s="119"/>
      <c r="I435" s="119"/>
      <c r="J435" s="119"/>
      <c r="K435" s="119"/>
      <c r="L435" s="119"/>
    </row>
    <row r="436" spans="2:12">
      <c r="B436" s="118"/>
      <c r="C436" s="119"/>
      <c r="D436" s="119"/>
      <c r="E436" s="119"/>
      <c r="F436" s="119"/>
      <c r="G436" s="119"/>
      <c r="H436" s="119"/>
      <c r="I436" s="119"/>
      <c r="J436" s="119"/>
      <c r="K436" s="119"/>
      <c r="L436" s="119"/>
    </row>
    <row r="437" spans="2:12">
      <c r="B437" s="118"/>
      <c r="C437" s="119"/>
      <c r="D437" s="119"/>
      <c r="E437" s="119"/>
      <c r="F437" s="119"/>
      <c r="G437" s="119"/>
      <c r="H437" s="119"/>
      <c r="I437" s="119"/>
      <c r="J437" s="119"/>
      <c r="K437" s="119"/>
      <c r="L437" s="119"/>
    </row>
    <row r="438" spans="2:12">
      <c r="B438" s="118"/>
      <c r="C438" s="119"/>
      <c r="D438" s="119"/>
      <c r="E438" s="119"/>
      <c r="F438" s="119"/>
      <c r="G438" s="119"/>
      <c r="H438" s="119"/>
      <c r="I438" s="119"/>
      <c r="J438" s="119"/>
      <c r="K438" s="119"/>
      <c r="L438" s="119"/>
    </row>
    <row r="439" spans="2:12">
      <c r="B439" s="118"/>
      <c r="C439" s="119"/>
      <c r="D439" s="119"/>
      <c r="E439" s="119"/>
      <c r="F439" s="119"/>
      <c r="G439" s="119"/>
      <c r="H439" s="119"/>
      <c r="I439" s="119"/>
      <c r="J439" s="119"/>
      <c r="K439" s="119"/>
      <c r="L439" s="119"/>
    </row>
    <row r="440" spans="2:12">
      <c r="B440" s="118"/>
      <c r="C440" s="119"/>
      <c r="D440" s="119"/>
      <c r="E440" s="119"/>
      <c r="F440" s="119"/>
      <c r="G440" s="119"/>
      <c r="H440" s="119"/>
      <c r="I440" s="119"/>
      <c r="J440" s="119"/>
      <c r="K440" s="119"/>
      <c r="L440" s="119"/>
    </row>
    <row r="441" spans="2:12">
      <c r="B441" s="118"/>
      <c r="C441" s="119"/>
      <c r="D441" s="119"/>
      <c r="E441" s="119"/>
      <c r="F441" s="119"/>
      <c r="G441" s="119"/>
      <c r="H441" s="119"/>
      <c r="I441" s="119"/>
      <c r="J441" s="119"/>
      <c r="K441" s="119"/>
      <c r="L441" s="119"/>
    </row>
    <row r="442" spans="2:12">
      <c r="B442" s="118"/>
      <c r="C442" s="119"/>
      <c r="D442" s="119"/>
      <c r="E442" s="119"/>
      <c r="F442" s="119"/>
      <c r="G442" s="119"/>
      <c r="H442" s="119"/>
      <c r="I442" s="119"/>
      <c r="J442" s="119"/>
      <c r="K442" s="119"/>
      <c r="L442" s="119"/>
    </row>
    <row r="443" spans="2:12">
      <c r="B443" s="118"/>
      <c r="C443" s="119"/>
      <c r="D443" s="119"/>
      <c r="E443" s="119"/>
      <c r="F443" s="119"/>
      <c r="G443" s="119"/>
      <c r="H443" s="119"/>
      <c r="I443" s="119"/>
      <c r="J443" s="119"/>
      <c r="K443" s="119"/>
      <c r="L443" s="119"/>
    </row>
    <row r="444" spans="2:12">
      <c r="B444" s="118"/>
      <c r="C444" s="119"/>
      <c r="D444" s="119"/>
      <c r="E444" s="119"/>
      <c r="F444" s="119"/>
      <c r="G444" s="119"/>
      <c r="H444" s="119"/>
      <c r="I444" s="119"/>
      <c r="J444" s="119"/>
      <c r="K444" s="119"/>
      <c r="L444" s="119"/>
    </row>
    <row r="445" spans="2:12">
      <c r="B445" s="118"/>
      <c r="C445" s="119"/>
      <c r="D445" s="119"/>
      <c r="E445" s="119"/>
      <c r="F445" s="119"/>
      <c r="G445" s="119"/>
      <c r="H445" s="119"/>
      <c r="I445" s="119"/>
      <c r="J445" s="119"/>
      <c r="K445" s="119"/>
      <c r="L445" s="119"/>
    </row>
    <row r="446" spans="2:12">
      <c r="B446" s="118"/>
      <c r="C446" s="119"/>
      <c r="D446" s="119"/>
      <c r="E446" s="119"/>
      <c r="F446" s="119"/>
      <c r="G446" s="119"/>
      <c r="H446" s="119"/>
      <c r="I446" s="119"/>
      <c r="J446" s="119"/>
      <c r="K446" s="119"/>
      <c r="L446" s="119"/>
    </row>
    <row r="447" spans="2:12">
      <c r="B447" s="118"/>
      <c r="C447" s="119"/>
      <c r="D447" s="119"/>
      <c r="E447" s="119"/>
      <c r="F447" s="119"/>
      <c r="G447" s="119"/>
      <c r="H447" s="119"/>
      <c r="I447" s="119"/>
      <c r="J447" s="119"/>
      <c r="K447" s="119"/>
      <c r="L447" s="119"/>
    </row>
    <row r="448" spans="2:12">
      <c r="B448" s="118"/>
      <c r="C448" s="119"/>
      <c r="D448" s="119"/>
      <c r="E448" s="119"/>
      <c r="F448" s="119"/>
      <c r="G448" s="119"/>
      <c r="H448" s="119"/>
      <c r="I448" s="119"/>
      <c r="J448" s="119"/>
      <c r="K448" s="119"/>
      <c r="L448" s="119"/>
    </row>
    <row r="449" spans="2:12">
      <c r="B449" s="118"/>
      <c r="C449" s="119"/>
      <c r="D449" s="119"/>
      <c r="E449" s="119"/>
      <c r="F449" s="119"/>
      <c r="G449" s="119"/>
      <c r="H449" s="119"/>
      <c r="I449" s="119"/>
      <c r="J449" s="119"/>
      <c r="K449" s="119"/>
      <c r="L449" s="119"/>
    </row>
    <row r="450" spans="2:12">
      <c r="B450" s="118"/>
      <c r="C450" s="119"/>
      <c r="D450" s="119"/>
      <c r="E450" s="119"/>
      <c r="F450" s="119"/>
      <c r="G450" s="119"/>
      <c r="H450" s="119"/>
      <c r="I450" s="119"/>
      <c r="J450" s="119"/>
      <c r="K450" s="119"/>
      <c r="L450" s="119"/>
    </row>
    <row r="451" spans="2:12">
      <c r="B451" s="118"/>
      <c r="C451" s="119"/>
      <c r="D451" s="119"/>
      <c r="E451" s="119"/>
      <c r="F451" s="119"/>
      <c r="G451" s="119"/>
      <c r="H451" s="119"/>
      <c r="I451" s="119"/>
      <c r="J451" s="119"/>
      <c r="K451" s="119"/>
      <c r="L451" s="119"/>
    </row>
    <row r="452" spans="2:12">
      <c r="B452" s="118"/>
      <c r="C452" s="119"/>
      <c r="D452" s="119"/>
      <c r="E452" s="119"/>
      <c r="F452" s="119"/>
      <c r="G452" s="119"/>
      <c r="H452" s="119"/>
      <c r="I452" s="119"/>
      <c r="J452" s="119"/>
      <c r="K452" s="119"/>
      <c r="L452" s="119"/>
    </row>
    <row r="453" spans="2:12">
      <c r="B453" s="118"/>
      <c r="C453" s="119"/>
      <c r="D453" s="119"/>
      <c r="E453" s="119"/>
      <c r="F453" s="119"/>
      <c r="G453" s="119"/>
      <c r="H453" s="119"/>
      <c r="I453" s="119"/>
      <c r="J453" s="119"/>
      <c r="K453" s="119"/>
      <c r="L453" s="119"/>
    </row>
    <row r="454" spans="2:12">
      <c r="B454" s="118"/>
      <c r="C454" s="119"/>
      <c r="D454" s="119"/>
      <c r="E454" s="119"/>
      <c r="F454" s="119"/>
      <c r="G454" s="119"/>
      <c r="H454" s="119"/>
      <c r="I454" s="119"/>
      <c r="J454" s="119"/>
      <c r="K454" s="119"/>
      <c r="L454" s="119"/>
    </row>
    <row r="455" spans="2:12">
      <c r="B455" s="118"/>
      <c r="C455" s="119"/>
      <c r="D455" s="119"/>
      <c r="E455" s="119"/>
      <c r="F455" s="119"/>
      <c r="G455" s="119"/>
      <c r="H455" s="119"/>
      <c r="I455" s="119"/>
      <c r="J455" s="119"/>
      <c r="K455" s="119"/>
      <c r="L455" s="119"/>
    </row>
    <row r="456" spans="2:12">
      <c r="B456" s="118"/>
      <c r="C456" s="119"/>
      <c r="D456" s="119"/>
      <c r="E456" s="119"/>
      <c r="F456" s="119"/>
      <c r="G456" s="119"/>
      <c r="H456" s="119"/>
      <c r="I456" s="119"/>
      <c r="J456" s="119"/>
      <c r="K456" s="119"/>
      <c r="L456" s="119"/>
    </row>
    <row r="457" spans="2:12">
      <c r="B457" s="118"/>
      <c r="C457" s="119"/>
      <c r="D457" s="119"/>
      <c r="E457" s="119"/>
      <c r="F457" s="119"/>
      <c r="G457" s="119"/>
      <c r="H457" s="119"/>
      <c r="I457" s="119"/>
      <c r="J457" s="119"/>
      <c r="K457" s="119"/>
      <c r="L457" s="119"/>
    </row>
    <row r="458" spans="2:12">
      <c r="B458" s="118"/>
      <c r="C458" s="119"/>
      <c r="D458" s="119"/>
      <c r="E458" s="119"/>
      <c r="F458" s="119"/>
      <c r="G458" s="119"/>
      <c r="H458" s="119"/>
      <c r="I458" s="119"/>
      <c r="J458" s="119"/>
      <c r="K458" s="119"/>
      <c r="L458" s="119"/>
    </row>
    <row r="459" spans="2:12">
      <c r="B459" s="118"/>
      <c r="C459" s="119"/>
      <c r="D459" s="119"/>
      <c r="E459" s="119"/>
      <c r="F459" s="119"/>
      <c r="G459" s="119"/>
      <c r="H459" s="119"/>
      <c r="I459" s="119"/>
      <c r="J459" s="119"/>
      <c r="K459" s="119"/>
      <c r="L459" s="119"/>
    </row>
    <row r="460" spans="2:12">
      <c r="B460" s="118"/>
      <c r="C460" s="119"/>
      <c r="D460" s="119"/>
      <c r="E460" s="119"/>
      <c r="F460" s="119"/>
      <c r="G460" s="119"/>
      <c r="H460" s="119"/>
      <c r="I460" s="119"/>
      <c r="J460" s="119"/>
      <c r="K460" s="119"/>
      <c r="L460" s="119"/>
    </row>
    <row r="461" spans="2:12">
      <c r="B461" s="118"/>
      <c r="C461" s="119"/>
      <c r="D461" s="119"/>
      <c r="E461" s="119"/>
      <c r="F461" s="119"/>
      <c r="G461" s="119"/>
      <c r="H461" s="119"/>
      <c r="I461" s="119"/>
      <c r="J461" s="119"/>
      <c r="K461" s="119"/>
      <c r="L461" s="119"/>
    </row>
    <row r="462" spans="2:12">
      <c r="B462" s="118"/>
      <c r="C462" s="119"/>
      <c r="D462" s="119"/>
      <c r="E462" s="119"/>
      <c r="F462" s="119"/>
      <c r="G462" s="119"/>
      <c r="H462" s="119"/>
      <c r="I462" s="119"/>
      <c r="J462" s="119"/>
      <c r="K462" s="119"/>
      <c r="L462" s="119"/>
    </row>
    <row r="463" spans="2:12">
      <c r="B463" s="118"/>
      <c r="C463" s="119"/>
      <c r="D463" s="119"/>
      <c r="E463" s="119"/>
      <c r="F463" s="119"/>
      <c r="G463" s="119"/>
      <c r="H463" s="119"/>
      <c r="I463" s="119"/>
      <c r="J463" s="119"/>
      <c r="K463" s="119"/>
      <c r="L463" s="119"/>
    </row>
    <row r="464" spans="2:12">
      <c r="B464" s="118"/>
      <c r="C464" s="119"/>
      <c r="D464" s="119"/>
      <c r="E464" s="119"/>
      <c r="F464" s="119"/>
      <c r="G464" s="119"/>
      <c r="H464" s="119"/>
      <c r="I464" s="119"/>
      <c r="J464" s="119"/>
      <c r="K464" s="119"/>
      <c r="L464" s="119"/>
    </row>
    <row r="465" spans="2:12">
      <c r="B465" s="118"/>
      <c r="C465" s="119"/>
      <c r="D465" s="119"/>
      <c r="E465" s="119"/>
      <c r="F465" s="119"/>
      <c r="G465" s="119"/>
      <c r="H465" s="119"/>
      <c r="I465" s="119"/>
      <c r="J465" s="119"/>
      <c r="K465" s="119"/>
      <c r="L465" s="119"/>
    </row>
    <row r="466" spans="2:12">
      <c r="B466" s="118"/>
      <c r="C466" s="119"/>
      <c r="D466" s="119"/>
      <c r="E466" s="119"/>
      <c r="F466" s="119"/>
      <c r="G466" s="119"/>
      <c r="H466" s="119"/>
      <c r="I466" s="119"/>
      <c r="J466" s="119"/>
      <c r="K466" s="119"/>
      <c r="L466" s="119"/>
    </row>
    <row r="467" spans="2:12">
      <c r="B467" s="118"/>
      <c r="C467" s="119"/>
      <c r="D467" s="119"/>
      <c r="E467" s="119"/>
      <c r="F467" s="119"/>
      <c r="G467" s="119"/>
      <c r="H467" s="119"/>
      <c r="I467" s="119"/>
      <c r="J467" s="119"/>
      <c r="K467" s="119"/>
      <c r="L467" s="119"/>
    </row>
    <row r="468" spans="2:12">
      <c r="B468" s="118"/>
      <c r="C468" s="119"/>
      <c r="D468" s="119"/>
      <c r="E468" s="119"/>
      <c r="F468" s="119"/>
      <c r="G468" s="119"/>
      <c r="H468" s="119"/>
      <c r="I468" s="119"/>
      <c r="J468" s="119"/>
      <c r="K468" s="119"/>
      <c r="L468" s="119"/>
    </row>
    <row r="469" spans="2:12">
      <c r="B469" s="118"/>
      <c r="C469" s="119"/>
      <c r="D469" s="119"/>
      <c r="E469" s="119"/>
      <c r="F469" s="119"/>
      <c r="G469" s="119"/>
      <c r="H469" s="119"/>
      <c r="I469" s="119"/>
      <c r="J469" s="119"/>
      <c r="K469" s="119"/>
      <c r="L469" s="119"/>
    </row>
    <row r="470" spans="2:12">
      <c r="B470" s="118"/>
      <c r="C470" s="119"/>
      <c r="D470" s="119"/>
      <c r="E470" s="119"/>
      <c r="F470" s="119"/>
      <c r="G470" s="119"/>
      <c r="H470" s="119"/>
      <c r="I470" s="119"/>
      <c r="J470" s="119"/>
      <c r="K470" s="119"/>
      <c r="L470" s="119"/>
    </row>
    <row r="471" spans="2:12">
      <c r="B471" s="118"/>
      <c r="C471" s="119"/>
      <c r="D471" s="119"/>
      <c r="E471" s="119"/>
      <c r="F471" s="119"/>
      <c r="G471" s="119"/>
      <c r="H471" s="119"/>
      <c r="I471" s="119"/>
      <c r="J471" s="119"/>
      <c r="K471" s="119"/>
      <c r="L471" s="119"/>
    </row>
    <row r="472" spans="2:12">
      <c r="B472" s="118"/>
      <c r="C472" s="119"/>
      <c r="D472" s="119"/>
      <c r="E472" s="119"/>
      <c r="F472" s="119"/>
      <c r="G472" s="119"/>
      <c r="H472" s="119"/>
      <c r="I472" s="119"/>
      <c r="J472" s="119"/>
      <c r="K472" s="119"/>
      <c r="L472" s="119"/>
    </row>
    <row r="473" spans="2:12">
      <c r="B473" s="118"/>
      <c r="C473" s="119"/>
      <c r="D473" s="119"/>
      <c r="E473" s="119"/>
      <c r="F473" s="119"/>
      <c r="G473" s="119"/>
      <c r="H473" s="119"/>
      <c r="I473" s="119"/>
      <c r="J473" s="119"/>
      <c r="K473" s="119"/>
      <c r="L473" s="119"/>
    </row>
    <row r="474" spans="2:12">
      <c r="B474" s="118"/>
      <c r="C474" s="119"/>
      <c r="D474" s="119"/>
      <c r="E474" s="119"/>
      <c r="F474" s="119"/>
      <c r="G474" s="119"/>
      <c r="H474" s="119"/>
      <c r="I474" s="119"/>
      <c r="J474" s="119"/>
      <c r="K474" s="119"/>
      <c r="L474" s="119"/>
    </row>
    <row r="475" spans="2:12">
      <c r="B475" s="118"/>
      <c r="C475" s="119"/>
      <c r="D475" s="119"/>
      <c r="E475" s="119"/>
      <c r="F475" s="119"/>
      <c r="G475" s="119"/>
      <c r="H475" s="119"/>
      <c r="I475" s="119"/>
      <c r="J475" s="119"/>
      <c r="K475" s="119"/>
      <c r="L475" s="119"/>
    </row>
    <row r="476" spans="2:12">
      <c r="B476" s="118"/>
      <c r="C476" s="119"/>
      <c r="D476" s="119"/>
      <c r="E476" s="119"/>
      <c r="F476" s="119"/>
      <c r="G476" s="119"/>
      <c r="H476" s="119"/>
      <c r="I476" s="119"/>
      <c r="J476" s="119"/>
      <c r="K476" s="119"/>
      <c r="L476" s="119"/>
    </row>
    <row r="477" spans="2:12">
      <c r="B477" s="118"/>
      <c r="C477" s="119"/>
      <c r="D477" s="119"/>
      <c r="E477" s="119"/>
      <c r="F477" s="119"/>
      <c r="G477" s="119"/>
      <c r="H477" s="119"/>
      <c r="I477" s="119"/>
      <c r="J477" s="119"/>
      <c r="K477" s="119"/>
      <c r="L477" s="119"/>
    </row>
    <row r="478" spans="2:12">
      <c r="B478" s="118"/>
      <c r="C478" s="119"/>
      <c r="D478" s="119"/>
      <c r="E478" s="119"/>
      <c r="F478" s="119"/>
      <c r="G478" s="119"/>
      <c r="H478" s="119"/>
      <c r="I478" s="119"/>
      <c r="J478" s="119"/>
      <c r="K478" s="119"/>
      <c r="L478" s="119"/>
    </row>
    <row r="479" spans="2:12">
      <c r="B479" s="118"/>
      <c r="C479" s="119"/>
      <c r="D479" s="119"/>
      <c r="E479" s="119"/>
      <c r="F479" s="119"/>
      <c r="G479" s="119"/>
      <c r="H479" s="119"/>
      <c r="I479" s="119"/>
      <c r="J479" s="119"/>
      <c r="K479" s="119"/>
      <c r="L479" s="119"/>
    </row>
    <row r="480" spans="2:12">
      <c r="B480" s="118"/>
      <c r="C480" s="119"/>
      <c r="D480" s="119"/>
      <c r="E480" s="119"/>
      <c r="F480" s="119"/>
      <c r="G480" s="119"/>
      <c r="H480" s="119"/>
      <c r="I480" s="119"/>
      <c r="J480" s="119"/>
      <c r="K480" s="119"/>
      <c r="L480" s="119"/>
    </row>
    <row r="481" spans="2:12">
      <c r="B481" s="118"/>
      <c r="C481" s="119"/>
      <c r="D481" s="119"/>
      <c r="E481" s="119"/>
      <c r="F481" s="119"/>
      <c r="G481" s="119"/>
      <c r="H481" s="119"/>
      <c r="I481" s="119"/>
      <c r="J481" s="119"/>
      <c r="K481" s="119"/>
      <c r="L481" s="119"/>
    </row>
    <row r="482" spans="2:12">
      <c r="B482" s="118"/>
      <c r="C482" s="119"/>
      <c r="D482" s="119"/>
      <c r="E482" s="119"/>
      <c r="F482" s="119"/>
      <c r="G482" s="119"/>
      <c r="H482" s="119"/>
      <c r="I482" s="119"/>
      <c r="J482" s="119"/>
      <c r="K482" s="119"/>
      <c r="L482" s="119"/>
    </row>
    <row r="483" spans="2:12">
      <c r="B483" s="118"/>
      <c r="C483" s="119"/>
      <c r="D483" s="119"/>
      <c r="E483" s="119"/>
      <c r="F483" s="119"/>
      <c r="G483" s="119"/>
      <c r="H483" s="119"/>
      <c r="I483" s="119"/>
      <c r="J483" s="119"/>
      <c r="K483" s="119"/>
      <c r="L483" s="119"/>
    </row>
    <row r="484" spans="2:12">
      <c r="B484" s="118"/>
      <c r="C484" s="119"/>
      <c r="D484" s="119"/>
      <c r="E484" s="119"/>
      <c r="F484" s="119"/>
      <c r="G484" s="119"/>
      <c r="H484" s="119"/>
      <c r="I484" s="119"/>
      <c r="J484" s="119"/>
      <c r="K484" s="119"/>
      <c r="L484" s="119"/>
    </row>
    <row r="485" spans="2:12">
      <c r="B485" s="118"/>
      <c r="C485" s="119"/>
      <c r="D485" s="119"/>
      <c r="E485" s="119"/>
      <c r="F485" s="119"/>
      <c r="G485" s="119"/>
      <c r="H485" s="119"/>
      <c r="I485" s="119"/>
      <c r="J485" s="119"/>
      <c r="K485" s="119"/>
      <c r="L485" s="119"/>
    </row>
    <row r="486" spans="2:12">
      <c r="B486" s="118"/>
      <c r="C486" s="119"/>
      <c r="D486" s="119"/>
      <c r="E486" s="119"/>
      <c r="F486" s="119"/>
      <c r="G486" s="119"/>
      <c r="H486" s="119"/>
      <c r="I486" s="119"/>
      <c r="J486" s="119"/>
      <c r="K486" s="119"/>
      <c r="L486" s="119"/>
    </row>
    <row r="487" spans="2:12">
      <c r="B487" s="118"/>
      <c r="C487" s="119"/>
      <c r="D487" s="119"/>
      <c r="E487" s="119"/>
      <c r="F487" s="119"/>
      <c r="G487" s="119"/>
      <c r="H487" s="119"/>
      <c r="I487" s="119"/>
      <c r="J487" s="119"/>
      <c r="K487" s="119"/>
      <c r="L487" s="119"/>
    </row>
    <row r="488" spans="2:12">
      <c r="B488" s="118"/>
      <c r="C488" s="119"/>
      <c r="D488" s="119"/>
      <c r="E488" s="119"/>
      <c r="F488" s="119"/>
      <c r="G488" s="119"/>
      <c r="H488" s="119"/>
      <c r="I488" s="119"/>
      <c r="J488" s="119"/>
      <c r="K488" s="119"/>
      <c r="L488" s="119"/>
    </row>
    <row r="489" spans="2:12">
      <c r="B489" s="118"/>
      <c r="C489" s="119"/>
      <c r="D489" s="119"/>
      <c r="E489" s="119"/>
      <c r="F489" s="119"/>
      <c r="G489" s="119"/>
      <c r="H489" s="119"/>
      <c r="I489" s="119"/>
      <c r="J489" s="119"/>
      <c r="K489" s="119"/>
      <c r="L489" s="119"/>
    </row>
    <row r="490" spans="2:12">
      <c r="B490" s="118"/>
      <c r="C490" s="119"/>
      <c r="D490" s="119"/>
      <c r="E490" s="119"/>
      <c r="F490" s="119"/>
      <c r="G490" s="119"/>
      <c r="H490" s="119"/>
      <c r="I490" s="119"/>
      <c r="J490" s="119"/>
      <c r="K490" s="119"/>
      <c r="L490" s="119"/>
    </row>
    <row r="491" spans="2:12">
      <c r="B491" s="118"/>
      <c r="C491" s="119"/>
      <c r="D491" s="119"/>
      <c r="E491" s="119"/>
      <c r="F491" s="119"/>
      <c r="G491" s="119"/>
      <c r="H491" s="119"/>
      <c r="I491" s="119"/>
      <c r="J491" s="119"/>
      <c r="K491" s="119"/>
      <c r="L491" s="119"/>
    </row>
    <row r="492" spans="2:12">
      <c r="B492" s="118"/>
      <c r="C492" s="119"/>
      <c r="D492" s="119"/>
      <c r="E492" s="119"/>
      <c r="F492" s="119"/>
      <c r="G492" s="119"/>
      <c r="H492" s="119"/>
      <c r="I492" s="119"/>
      <c r="J492" s="119"/>
      <c r="K492" s="119"/>
      <c r="L492" s="119"/>
    </row>
    <row r="493" spans="2:12">
      <c r="B493" s="118"/>
      <c r="C493" s="119"/>
      <c r="D493" s="119"/>
      <c r="E493" s="119"/>
      <c r="F493" s="119"/>
      <c r="G493" s="119"/>
      <c r="H493" s="119"/>
      <c r="I493" s="119"/>
      <c r="J493" s="119"/>
      <c r="K493" s="119"/>
      <c r="L493" s="119"/>
    </row>
    <row r="494" spans="2:12">
      <c r="B494" s="118"/>
      <c r="C494" s="119"/>
      <c r="D494" s="119"/>
      <c r="E494" s="119"/>
      <c r="F494" s="119"/>
      <c r="G494" s="119"/>
      <c r="H494" s="119"/>
      <c r="I494" s="119"/>
      <c r="J494" s="119"/>
      <c r="K494" s="119"/>
      <c r="L494" s="119"/>
    </row>
    <row r="495" spans="2:12">
      <c r="B495" s="118"/>
      <c r="C495" s="119"/>
      <c r="D495" s="119"/>
      <c r="E495" s="119"/>
      <c r="F495" s="119"/>
      <c r="G495" s="119"/>
      <c r="H495" s="119"/>
      <c r="I495" s="119"/>
      <c r="J495" s="119"/>
      <c r="K495" s="119"/>
      <c r="L495" s="119"/>
    </row>
    <row r="496" spans="2:12">
      <c r="B496" s="118"/>
      <c r="C496" s="119"/>
      <c r="D496" s="119"/>
      <c r="E496" s="119"/>
      <c r="F496" s="119"/>
      <c r="G496" s="119"/>
      <c r="H496" s="119"/>
      <c r="I496" s="119"/>
      <c r="J496" s="119"/>
      <c r="K496" s="119"/>
      <c r="L496" s="119"/>
    </row>
    <row r="497" spans="2:12">
      <c r="B497" s="118"/>
      <c r="C497" s="119"/>
      <c r="D497" s="119"/>
      <c r="E497" s="119"/>
      <c r="F497" s="119"/>
      <c r="G497" s="119"/>
      <c r="H497" s="119"/>
      <c r="I497" s="119"/>
      <c r="J497" s="119"/>
      <c r="K497" s="119"/>
      <c r="L497" s="119"/>
    </row>
    <row r="498" spans="2:12">
      <c r="B498" s="118"/>
      <c r="C498" s="119"/>
      <c r="D498" s="119"/>
      <c r="E498" s="119"/>
      <c r="F498" s="119"/>
      <c r="G498" s="119"/>
      <c r="H498" s="119"/>
      <c r="I498" s="119"/>
      <c r="J498" s="119"/>
      <c r="K498" s="119"/>
      <c r="L498" s="119"/>
    </row>
    <row r="499" spans="2:12">
      <c r="B499" s="118"/>
      <c r="C499" s="119"/>
      <c r="D499" s="119"/>
      <c r="E499" s="119"/>
      <c r="F499" s="119"/>
      <c r="G499" s="119"/>
      <c r="H499" s="119"/>
      <c r="I499" s="119"/>
      <c r="J499" s="119"/>
      <c r="K499" s="119"/>
      <c r="L499" s="119"/>
    </row>
    <row r="500" spans="2:12">
      <c r="B500" s="118"/>
      <c r="C500" s="119"/>
      <c r="D500" s="119"/>
      <c r="E500" s="119"/>
      <c r="F500" s="119"/>
      <c r="G500" s="119"/>
      <c r="H500" s="119"/>
      <c r="I500" s="119"/>
      <c r="J500" s="119"/>
      <c r="K500" s="119"/>
      <c r="L500" s="119"/>
    </row>
    <row r="501" spans="2:12">
      <c r="B501" s="118"/>
      <c r="C501" s="119"/>
      <c r="D501" s="119"/>
      <c r="E501" s="119"/>
      <c r="F501" s="119"/>
      <c r="G501" s="119"/>
      <c r="H501" s="119"/>
      <c r="I501" s="119"/>
      <c r="J501" s="119"/>
      <c r="K501" s="119"/>
      <c r="L501" s="119"/>
    </row>
    <row r="502" spans="2:12">
      <c r="B502" s="118"/>
      <c r="C502" s="119"/>
      <c r="D502" s="119"/>
      <c r="E502" s="119"/>
      <c r="F502" s="119"/>
      <c r="G502" s="119"/>
      <c r="H502" s="119"/>
      <c r="I502" s="119"/>
      <c r="J502" s="119"/>
      <c r="K502" s="119"/>
      <c r="L502" s="119"/>
    </row>
    <row r="503" spans="2:12">
      <c r="B503" s="118"/>
      <c r="C503" s="119"/>
      <c r="D503" s="119"/>
      <c r="E503" s="119"/>
      <c r="F503" s="119"/>
      <c r="G503" s="119"/>
      <c r="H503" s="119"/>
      <c r="I503" s="119"/>
      <c r="J503" s="119"/>
      <c r="K503" s="119"/>
      <c r="L503" s="119"/>
    </row>
    <row r="504" spans="2:12">
      <c r="B504" s="118"/>
      <c r="C504" s="119"/>
      <c r="D504" s="119"/>
      <c r="E504" s="119"/>
      <c r="F504" s="119"/>
      <c r="G504" s="119"/>
      <c r="H504" s="119"/>
      <c r="I504" s="119"/>
      <c r="J504" s="119"/>
      <c r="K504" s="119"/>
      <c r="L504" s="119"/>
    </row>
    <row r="505" spans="2:12">
      <c r="B505" s="118"/>
      <c r="C505" s="119"/>
      <c r="D505" s="119"/>
      <c r="E505" s="119"/>
      <c r="F505" s="119"/>
      <c r="G505" s="119"/>
      <c r="H505" s="119"/>
      <c r="I505" s="119"/>
      <c r="J505" s="119"/>
      <c r="K505" s="119"/>
      <c r="L505" s="119"/>
    </row>
    <row r="506" spans="2:12">
      <c r="B506" s="118"/>
      <c r="C506" s="119"/>
      <c r="D506" s="119"/>
      <c r="E506" s="119"/>
      <c r="F506" s="119"/>
      <c r="G506" s="119"/>
      <c r="H506" s="119"/>
      <c r="I506" s="119"/>
      <c r="J506" s="119"/>
      <c r="K506" s="119"/>
      <c r="L506" s="119"/>
    </row>
    <row r="507" spans="2:12">
      <c r="B507" s="118"/>
      <c r="C507" s="119"/>
      <c r="D507" s="119"/>
      <c r="E507" s="119"/>
      <c r="F507" s="119"/>
      <c r="G507" s="119"/>
      <c r="H507" s="119"/>
      <c r="I507" s="119"/>
      <c r="J507" s="119"/>
      <c r="K507" s="119"/>
      <c r="L507" s="119"/>
    </row>
    <row r="508" spans="2:12">
      <c r="B508" s="118"/>
      <c r="C508" s="119"/>
      <c r="D508" s="119"/>
      <c r="E508" s="119"/>
      <c r="F508" s="119"/>
      <c r="G508" s="119"/>
      <c r="H508" s="119"/>
      <c r="I508" s="119"/>
      <c r="J508" s="119"/>
      <c r="K508" s="119"/>
      <c r="L508" s="119"/>
    </row>
    <row r="509" spans="2:12">
      <c r="B509" s="118"/>
      <c r="C509" s="119"/>
      <c r="D509" s="119"/>
      <c r="E509" s="119"/>
      <c r="F509" s="119"/>
      <c r="G509" s="119"/>
      <c r="H509" s="119"/>
      <c r="I509" s="119"/>
      <c r="J509" s="119"/>
      <c r="K509" s="119"/>
      <c r="L509" s="119"/>
    </row>
    <row r="510" spans="2:12">
      <c r="B510" s="118"/>
      <c r="C510" s="119"/>
      <c r="D510" s="119"/>
      <c r="E510" s="119"/>
      <c r="F510" s="119"/>
      <c r="G510" s="119"/>
      <c r="H510" s="119"/>
      <c r="I510" s="119"/>
      <c r="J510" s="119"/>
      <c r="K510" s="119"/>
      <c r="L510" s="119"/>
    </row>
    <row r="511" spans="2:12">
      <c r="B511" s="118"/>
      <c r="C511" s="119"/>
      <c r="D511" s="119"/>
      <c r="E511" s="119"/>
      <c r="F511" s="119"/>
      <c r="G511" s="119"/>
      <c r="H511" s="119"/>
      <c r="I511" s="119"/>
      <c r="J511" s="119"/>
      <c r="K511" s="119"/>
      <c r="L511" s="119"/>
    </row>
    <row r="512" spans="2:12">
      <c r="B512" s="118"/>
      <c r="C512" s="119"/>
      <c r="D512" s="119"/>
      <c r="E512" s="119"/>
      <c r="F512" s="119"/>
      <c r="G512" s="119"/>
      <c r="H512" s="119"/>
      <c r="I512" s="119"/>
      <c r="J512" s="119"/>
      <c r="K512" s="119"/>
      <c r="L512" s="119"/>
    </row>
    <row r="513" spans="2:12">
      <c r="B513" s="118"/>
      <c r="C513" s="119"/>
      <c r="D513" s="119"/>
      <c r="E513" s="119"/>
      <c r="F513" s="119"/>
      <c r="G513" s="119"/>
      <c r="H513" s="119"/>
      <c r="I513" s="119"/>
      <c r="J513" s="119"/>
      <c r="K513" s="119"/>
      <c r="L513" s="119"/>
    </row>
    <row r="514" spans="2:12">
      <c r="B514" s="118"/>
      <c r="C514" s="119"/>
      <c r="D514" s="119"/>
      <c r="E514" s="119"/>
      <c r="F514" s="119"/>
      <c r="G514" s="119"/>
      <c r="H514" s="119"/>
      <c r="I514" s="119"/>
      <c r="J514" s="119"/>
      <c r="K514" s="119"/>
      <c r="L514" s="119"/>
    </row>
    <row r="515" spans="2:12">
      <c r="B515" s="118"/>
      <c r="C515" s="119"/>
      <c r="D515" s="119"/>
      <c r="E515" s="119"/>
      <c r="F515" s="119"/>
      <c r="G515" s="119"/>
      <c r="H515" s="119"/>
      <c r="I515" s="119"/>
      <c r="J515" s="119"/>
      <c r="K515" s="119"/>
      <c r="L515" s="119"/>
    </row>
    <row r="516" spans="2:12">
      <c r="B516" s="118"/>
      <c r="C516" s="119"/>
      <c r="D516" s="119"/>
      <c r="E516" s="119"/>
      <c r="F516" s="119"/>
      <c r="G516" s="119"/>
      <c r="H516" s="119"/>
      <c r="I516" s="119"/>
      <c r="J516" s="119"/>
      <c r="K516" s="119"/>
      <c r="L516" s="119"/>
    </row>
    <row r="517" spans="2:12">
      <c r="B517" s="118"/>
      <c r="C517" s="119"/>
      <c r="D517" s="119"/>
      <c r="E517" s="119"/>
      <c r="F517" s="119"/>
      <c r="G517" s="119"/>
      <c r="H517" s="119"/>
      <c r="I517" s="119"/>
      <c r="J517" s="119"/>
      <c r="K517" s="119"/>
      <c r="L517" s="119"/>
    </row>
    <row r="518" spans="2:12">
      <c r="B518" s="118"/>
      <c r="C518" s="119"/>
      <c r="D518" s="119"/>
      <c r="E518" s="119"/>
      <c r="F518" s="119"/>
      <c r="G518" s="119"/>
      <c r="H518" s="119"/>
      <c r="I518" s="119"/>
      <c r="J518" s="119"/>
      <c r="K518" s="119"/>
      <c r="L518" s="119"/>
    </row>
    <row r="519" spans="2:12">
      <c r="B519" s="118"/>
      <c r="C519" s="119"/>
      <c r="D519" s="119"/>
      <c r="E519" s="119"/>
      <c r="F519" s="119"/>
      <c r="G519" s="119"/>
      <c r="H519" s="119"/>
      <c r="I519" s="119"/>
      <c r="J519" s="119"/>
      <c r="K519" s="119"/>
      <c r="L519" s="119"/>
    </row>
    <row r="520" spans="2:12">
      <c r="B520" s="118"/>
      <c r="C520" s="119"/>
      <c r="D520" s="119"/>
      <c r="E520" s="119"/>
      <c r="F520" s="119"/>
      <c r="G520" s="119"/>
      <c r="H520" s="119"/>
      <c r="I520" s="119"/>
      <c r="J520" s="119"/>
      <c r="K520" s="119"/>
      <c r="L520" s="119"/>
    </row>
    <row r="521" spans="2:12">
      <c r="B521" s="118"/>
      <c r="C521" s="119"/>
      <c r="D521" s="119"/>
      <c r="E521" s="119"/>
      <c r="F521" s="119"/>
      <c r="G521" s="119"/>
      <c r="H521" s="119"/>
      <c r="I521" s="119"/>
      <c r="J521" s="119"/>
      <c r="K521" s="119"/>
      <c r="L521" s="119"/>
    </row>
    <row r="522" spans="2:12">
      <c r="B522" s="118"/>
      <c r="C522" s="119"/>
      <c r="D522" s="119"/>
      <c r="E522" s="119"/>
      <c r="F522" s="119"/>
      <c r="G522" s="119"/>
      <c r="H522" s="119"/>
      <c r="I522" s="119"/>
      <c r="J522" s="119"/>
      <c r="K522" s="119"/>
      <c r="L522" s="119"/>
    </row>
    <row r="523" spans="2:12">
      <c r="B523" s="118"/>
      <c r="C523" s="119"/>
      <c r="D523" s="119"/>
      <c r="E523" s="119"/>
      <c r="F523" s="119"/>
      <c r="G523" s="119"/>
      <c r="H523" s="119"/>
      <c r="I523" s="119"/>
      <c r="J523" s="119"/>
      <c r="K523" s="119"/>
      <c r="L523" s="119"/>
    </row>
    <row r="524" spans="2:12">
      <c r="B524" s="118"/>
      <c r="C524" s="119"/>
      <c r="D524" s="119"/>
      <c r="E524" s="119"/>
      <c r="F524" s="119"/>
      <c r="G524" s="119"/>
      <c r="H524" s="119"/>
      <c r="I524" s="119"/>
      <c r="J524" s="119"/>
      <c r="K524" s="119"/>
      <c r="L524" s="119"/>
    </row>
    <row r="525" spans="2:12">
      <c r="B525" s="118"/>
      <c r="C525" s="119"/>
      <c r="D525" s="119"/>
      <c r="E525" s="119"/>
      <c r="F525" s="119"/>
      <c r="G525" s="119"/>
      <c r="H525" s="119"/>
      <c r="I525" s="119"/>
      <c r="J525" s="119"/>
      <c r="K525" s="119"/>
      <c r="L525" s="119"/>
    </row>
    <row r="526" spans="2:12">
      <c r="B526" s="118"/>
      <c r="C526" s="119"/>
      <c r="D526" s="119"/>
      <c r="E526" s="119"/>
      <c r="F526" s="119"/>
      <c r="G526" s="119"/>
      <c r="H526" s="119"/>
      <c r="I526" s="119"/>
      <c r="J526" s="119"/>
      <c r="K526" s="119"/>
      <c r="L526" s="119"/>
    </row>
    <row r="527" spans="2:12">
      <c r="B527" s="118"/>
      <c r="C527" s="119"/>
      <c r="D527" s="119"/>
      <c r="E527" s="119"/>
      <c r="F527" s="119"/>
      <c r="G527" s="119"/>
      <c r="H527" s="119"/>
      <c r="I527" s="119"/>
      <c r="J527" s="119"/>
      <c r="K527" s="119"/>
      <c r="L527" s="119"/>
    </row>
    <row r="528" spans="2:12">
      <c r="B528" s="118"/>
      <c r="C528" s="119"/>
      <c r="D528" s="119"/>
      <c r="E528" s="119"/>
      <c r="F528" s="119"/>
      <c r="G528" s="119"/>
      <c r="H528" s="119"/>
      <c r="I528" s="119"/>
      <c r="J528" s="119"/>
      <c r="K528" s="119"/>
      <c r="L528" s="119"/>
    </row>
    <row r="529" spans="2:12">
      <c r="B529" s="118"/>
      <c r="C529" s="119"/>
      <c r="D529" s="119"/>
      <c r="E529" s="119"/>
      <c r="F529" s="119"/>
      <c r="G529" s="119"/>
      <c r="H529" s="119"/>
      <c r="I529" s="119"/>
      <c r="J529" s="119"/>
      <c r="K529" s="119"/>
      <c r="L529" s="119"/>
    </row>
    <row r="530" spans="2:12">
      <c r="B530" s="118"/>
      <c r="C530" s="119"/>
      <c r="D530" s="119"/>
      <c r="E530" s="119"/>
      <c r="F530" s="119"/>
      <c r="G530" s="119"/>
      <c r="H530" s="119"/>
      <c r="I530" s="119"/>
      <c r="J530" s="119"/>
      <c r="K530" s="119"/>
      <c r="L530" s="119"/>
    </row>
    <row r="531" spans="2:12">
      <c r="B531" s="118"/>
      <c r="C531" s="119"/>
      <c r="D531" s="119"/>
      <c r="E531" s="119"/>
      <c r="F531" s="119"/>
      <c r="G531" s="119"/>
      <c r="H531" s="119"/>
      <c r="I531" s="119"/>
      <c r="J531" s="119"/>
      <c r="K531" s="119"/>
      <c r="L531" s="119"/>
    </row>
    <row r="532" spans="2:12">
      <c r="B532" s="118"/>
      <c r="C532" s="119"/>
      <c r="D532" s="119"/>
      <c r="E532" s="119"/>
      <c r="F532" s="119"/>
      <c r="G532" s="119"/>
      <c r="H532" s="119"/>
      <c r="I532" s="119"/>
      <c r="J532" s="119"/>
      <c r="K532" s="119"/>
      <c r="L532" s="119"/>
    </row>
    <row r="533" spans="2:12">
      <c r="B533" s="118"/>
      <c r="C533" s="119"/>
      <c r="D533" s="119"/>
      <c r="E533" s="119"/>
      <c r="F533" s="119"/>
      <c r="G533" s="119"/>
      <c r="H533" s="119"/>
      <c r="I533" s="119"/>
      <c r="J533" s="119"/>
      <c r="K533" s="119"/>
      <c r="L533" s="119"/>
    </row>
    <row r="534" spans="2:12">
      <c r="B534" s="118"/>
      <c r="C534" s="119"/>
      <c r="D534" s="119"/>
      <c r="E534" s="119"/>
      <c r="F534" s="119"/>
      <c r="G534" s="119"/>
      <c r="H534" s="119"/>
      <c r="I534" s="119"/>
      <c r="J534" s="119"/>
      <c r="K534" s="119"/>
      <c r="L534" s="119"/>
    </row>
    <row r="535" spans="2:12">
      <c r="B535" s="118"/>
      <c r="C535" s="119"/>
      <c r="D535" s="119"/>
      <c r="E535" s="119"/>
      <c r="F535" s="119"/>
      <c r="G535" s="119"/>
      <c r="H535" s="119"/>
      <c r="I535" s="119"/>
      <c r="J535" s="119"/>
      <c r="K535" s="119"/>
      <c r="L535" s="119"/>
    </row>
    <row r="536" spans="2:12">
      <c r="B536" s="118"/>
      <c r="C536" s="119"/>
      <c r="D536" s="119"/>
      <c r="E536" s="119"/>
      <c r="F536" s="119"/>
      <c r="G536" s="119"/>
      <c r="H536" s="119"/>
      <c r="I536" s="119"/>
      <c r="J536" s="119"/>
      <c r="K536" s="119"/>
      <c r="L536" s="119"/>
    </row>
    <row r="537" spans="2:12">
      <c r="B537" s="118"/>
      <c r="C537" s="119"/>
      <c r="D537" s="119"/>
      <c r="E537" s="119"/>
      <c r="F537" s="119"/>
      <c r="G537" s="119"/>
      <c r="H537" s="119"/>
      <c r="I537" s="119"/>
      <c r="J537" s="119"/>
      <c r="K537" s="119"/>
      <c r="L537" s="119"/>
    </row>
    <row r="538" spans="2:12">
      <c r="B538" s="118"/>
      <c r="C538" s="119"/>
      <c r="D538" s="119"/>
      <c r="E538" s="119"/>
      <c r="F538" s="119"/>
      <c r="G538" s="119"/>
      <c r="H538" s="119"/>
      <c r="I538" s="119"/>
      <c r="J538" s="119"/>
      <c r="K538" s="119"/>
      <c r="L538" s="119"/>
    </row>
    <row r="539" spans="2:12">
      <c r="B539" s="118"/>
      <c r="C539" s="119"/>
      <c r="D539" s="119"/>
      <c r="E539" s="119"/>
      <c r="F539" s="119"/>
      <c r="G539" s="119"/>
      <c r="H539" s="119"/>
      <c r="I539" s="119"/>
      <c r="J539" s="119"/>
      <c r="K539" s="119"/>
      <c r="L539" s="119"/>
    </row>
    <row r="540" spans="2:12">
      <c r="B540" s="118"/>
      <c r="C540" s="119"/>
      <c r="D540" s="119"/>
      <c r="E540" s="119"/>
      <c r="F540" s="119"/>
      <c r="G540" s="119"/>
      <c r="H540" s="119"/>
      <c r="I540" s="119"/>
      <c r="J540" s="119"/>
      <c r="K540" s="119"/>
      <c r="L540" s="119"/>
    </row>
    <row r="541" spans="2:12">
      <c r="B541" s="118"/>
      <c r="C541" s="119"/>
      <c r="D541" s="119"/>
      <c r="E541" s="119"/>
      <c r="F541" s="119"/>
      <c r="G541" s="119"/>
      <c r="H541" s="119"/>
      <c r="I541" s="119"/>
      <c r="J541" s="119"/>
      <c r="K541" s="119"/>
      <c r="L541" s="119"/>
    </row>
    <row r="542" spans="2:12">
      <c r="B542" s="118"/>
      <c r="C542" s="119"/>
      <c r="D542" s="119"/>
      <c r="E542" s="119"/>
      <c r="F542" s="119"/>
      <c r="G542" s="119"/>
      <c r="H542" s="119"/>
      <c r="I542" s="119"/>
      <c r="J542" s="119"/>
      <c r="K542" s="119"/>
      <c r="L542" s="119"/>
    </row>
    <row r="543" spans="2:12">
      <c r="B543" s="118"/>
      <c r="C543" s="119"/>
      <c r="D543" s="119"/>
      <c r="E543" s="119"/>
      <c r="F543" s="119"/>
      <c r="G543" s="119"/>
      <c r="H543" s="119"/>
      <c r="I543" s="119"/>
      <c r="J543" s="119"/>
      <c r="K543" s="119"/>
      <c r="L543" s="119"/>
    </row>
    <row r="544" spans="2:12">
      <c r="B544" s="118"/>
      <c r="C544" s="119"/>
      <c r="D544" s="119"/>
      <c r="E544" s="119"/>
      <c r="F544" s="119"/>
      <c r="G544" s="119"/>
      <c r="H544" s="119"/>
      <c r="I544" s="119"/>
      <c r="J544" s="119"/>
      <c r="K544" s="119"/>
      <c r="L544" s="119"/>
    </row>
    <row r="545" spans="2:12">
      <c r="B545" s="118"/>
      <c r="C545" s="119"/>
      <c r="D545" s="119"/>
      <c r="E545" s="119"/>
      <c r="F545" s="119"/>
      <c r="G545" s="119"/>
      <c r="H545" s="119"/>
      <c r="I545" s="119"/>
      <c r="J545" s="119"/>
      <c r="K545" s="119"/>
      <c r="L545" s="119"/>
    </row>
    <row r="546" spans="2:12">
      <c r="B546" s="118"/>
      <c r="C546" s="119"/>
      <c r="D546" s="119"/>
      <c r="E546" s="119"/>
      <c r="F546" s="119"/>
      <c r="G546" s="119"/>
      <c r="H546" s="119"/>
      <c r="I546" s="119"/>
      <c r="J546" s="119"/>
      <c r="K546" s="119"/>
      <c r="L546" s="119"/>
    </row>
    <row r="547" spans="2:12">
      <c r="B547" s="118"/>
      <c r="C547" s="119"/>
      <c r="D547" s="119"/>
      <c r="E547" s="119"/>
      <c r="F547" s="119"/>
      <c r="G547" s="119"/>
      <c r="H547" s="119"/>
      <c r="I547" s="119"/>
      <c r="J547" s="119"/>
      <c r="K547" s="119"/>
      <c r="L547" s="119"/>
    </row>
    <row r="548" spans="2:12">
      <c r="B548" s="118"/>
      <c r="C548" s="119"/>
      <c r="D548" s="119"/>
      <c r="E548" s="119"/>
      <c r="F548" s="119"/>
      <c r="G548" s="119"/>
      <c r="H548" s="119"/>
      <c r="I548" s="119"/>
      <c r="J548" s="119"/>
      <c r="K548" s="119"/>
      <c r="L548" s="119"/>
    </row>
    <row r="549" spans="2:12">
      <c r="B549" s="118"/>
      <c r="C549" s="119"/>
      <c r="D549" s="119"/>
      <c r="E549" s="119"/>
      <c r="F549" s="119"/>
      <c r="G549" s="119"/>
      <c r="H549" s="119"/>
      <c r="I549" s="119"/>
      <c r="J549" s="119"/>
      <c r="K549" s="119"/>
      <c r="L549" s="119"/>
    </row>
    <row r="550" spans="2:12">
      <c r="B550" s="118"/>
      <c r="C550" s="119"/>
      <c r="D550" s="119"/>
      <c r="E550" s="119"/>
      <c r="F550" s="119"/>
      <c r="G550" s="119"/>
      <c r="H550" s="119"/>
      <c r="I550" s="119"/>
      <c r="J550" s="119"/>
      <c r="K550" s="119"/>
      <c r="L550" s="119"/>
    </row>
    <row r="551" spans="2:12">
      <c r="B551" s="118"/>
      <c r="C551" s="119"/>
      <c r="D551" s="119"/>
      <c r="E551" s="119"/>
      <c r="F551" s="119"/>
      <c r="G551" s="119"/>
      <c r="H551" s="119"/>
      <c r="I551" s="119"/>
      <c r="J551" s="119"/>
      <c r="K551" s="119"/>
      <c r="L551" s="119"/>
    </row>
    <row r="552" spans="2:12">
      <c r="B552" s="118"/>
      <c r="C552" s="119"/>
      <c r="D552" s="119"/>
      <c r="E552" s="119"/>
      <c r="F552" s="119"/>
      <c r="G552" s="119"/>
      <c r="H552" s="119"/>
      <c r="I552" s="119"/>
      <c r="J552" s="119"/>
      <c r="K552" s="119"/>
      <c r="L552" s="119"/>
    </row>
    <row r="553" spans="2:12">
      <c r="B553" s="118"/>
      <c r="C553" s="119"/>
      <c r="D553" s="119"/>
      <c r="E553" s="119"/>
      <c r="F553" s="119"/>
      <c r="G553" s="119"/>
      <c r="H553" s="119"/>
      <c r="I553" s="119"/>
      <c r="J553" s="119"/>
      <c r="K553" s="119"/>
      <c r="L553" s="119"/>
    </row>
    <row r="554" spans="2:12">
      <c r="B554" s="118"/>
      <c r="C554" s="119"/>
      <c r="D554" s="119"/>
      <c r="E554" s="119"/>
      <c r="F554" s="119"/>
      <c r="G554" s="119"/>
      <c r="H554" s="119"/>
      <c r="I554" s="119"/>
      <c r="J554" s="119"/>
      <c r="K554" s="119"/>
      <c r="L554" s="119"/>
    </row>
    <row r="555" spans="2:12">
      <c r="B555" s="118"/>
      <c r="C555" s="119"/>
      <c r="D555" s="119"/>
      <c r="E555" s="119"/>
      <c r="F555" s="119"/>
      <c r="G555" s="119"/>
      <c r="H555" s="119"/>
      <c r="I555" s="119"/>
      <c r="J555" s="119"/>
      <c r="K555" s="119"/>
      <c r="L555" s="119"/>
    </row>
    <row r="556" spans="2:12">
      <c r="B556" s="118"/>
      <c r="C556" s="119"/>
      <c r="D556" s="119"/>
      <c r="E556" s="119"/>
      <c r="F556" s="119"/>
      <c r="G556" s="119"/>
      <c r="H556" s="119"/>
      <c r="I556" s="119"/>
      <c r="J556" s="119"/>
      <c r="K556" s="119"/>
      <c r="L556" s="119"/>
    </row>
    <row r="557" spans="2:12">
      <c r="B557" s="118"/>
      <c r="C557" s="119"/>
      <c r="D557" s="119"/>
      <c r="E557" s="119"/>
      <c r="F557" s="119"/>
      <c r="G557" s="119"/>
      <c r="H557" s="119"/>
      <c r="I557" s="119"/>
      <c r="J557" s="119"/>
      <c r="K557" s="119"/>
      <c r="L557" s="119"/>
    </row>
    <row r="558" spans="2:12">
      <c r="B558" s="118"/>
      <c r="C558" s="119"/>
      <c r="D558" s="119"/>
      <c r="E558" s="119"/>
      <c r="F558" s="119"/>
      <c r="G558" s="119"/>
      <c r="H558" s="119"/>
      <c r="I558" s="119"/>
      <c r="J558" s="119"/>
      <c r="K558" s="119"/>
      <c r="L558" s="119"/>
    </row>
    <row r="559" spans="2:12">
      <c r="B559" s="118"/>
      <c r="C559" s="119"/>
      <c r="D559" s="119"/>
      <c r="E559" s="119"/>
      <c r="F559" s="119"/>
      <c r="G559" s="119"/>
      <c r="H559" s="119"/>
      <c r="I559" s="119"/>
      <c r="J559" s="119"/>
      <c r="K559" s="119"/>
      <c r="L559" s="119"/>
    </row>
    <row r="560" spans="2:12">
      <c r="B560" s="118"/>
      <c r="C560" s="119"/>
      <c r="D560" s="119"/>
      <c r="E560" s="119"/>
      <c r="F560" s="119"/>
      <c r="G560" s="119"/>
      <c r="H560" s="119"/>
      <c r="I560" s="119"/>
      <c r="J560" s="119"/>
      <c r="K560" s="119"/>
      <c r="L560" s="119"/>
    </row>
    <row r="561" spans="2:12">
      <c r="B561" s="118"/>
      <c r="C561" s="119"/>
      <c r="D561" s="119"/>
      <c r="E561" s="119"/>
      <c r="F561" s="119"/>
      <c r="G561" s="119"/>
      <c r="H561" s="119"/>
      <c r="I561" s="119"/>
      <c r="J561" s="119"/>
      <c r="K561" s="119"/>
      <c r="L561" s="119"/>
    </row>
    <row r="562" spans="2:12">
      <c r="B562" s="118"/>
      <c r="C562" s="119"/>
      <c r="D562" s="119"/>
      <c r="E562" s="119"/>
      <c r="F562" s="119"/>
      <c r="G562" s="119"/>
      <c r="H562" s="119"/>
      <c r="I562" s="119"/>
      <c r="J562" s="119"/>
      <c r="K562" s="119"/>
      <c r="L562" s="119"/>
    </row>
    <row r="563" spans="2:12">
      <c r="B563" s="118"/>
      <c r="C563" s="119"/>
      <c r="D563" s="119"/>
      <c r="E563" s="119"/>
      <c r="F563" s="119"/>
      <c r="G563" s="119"/>
      <c r="H563" s="119"/>
      <c r="I563" s="119"/>
      <c r="J563" s="119"/>
      <c r="K563" s="119"/>
      <c r="L563" s="119"/>
    </row>
    <row r="564" spans="2:12">
      <c r="B564" s="118"/>
      <c r="C564" s="119"/>
      <c r="D564" s="119"/>
      <c r="E564" s="119"/>
      <c r="F564" s="119"/>
      <c r="G564" s="119"/>
      <c r="H564" s="119"/>
      <c r="I564" s="119"/>
      <c r="J564" s="119"/>
      <c r="K564" s="119"/>
      <c r="L564" s="119"/>
    </row>
    <row r="565" spans="2:12">
      <c r="B565" s="118"/>
      <c r="C565" s="119"/>
      <c r="D565" s="119"/>
      <c r="E565" s="119"/>
      <c r="F565" s="119"/>
      <c r="G565" s="119"/>
      <c r="H565" s="119"/>
      <c r="I565" s="119"/>
      <c r="J565" s="119"/>
      <c r="K565" s="119"/>
      <c r="L565" s="119"/>
    </row>
    <row r="566" spans="2:12">
      <c r="B566" s="118"/>
      <c r="C566" s="119"/>
      <c r="D566" s="119"/>
      <c r="E566" s="119"/>
      <c r="F566" s="119"/>
      <c r="G566" s="119"/>
      <c r="H566" s="119"/>
      <c r="I566" s="119"/>
      <c r="J566" s="119"/>
      <c r="K566" s="119"/>
      <c r="L566" s="119"/>
    </row>
    <row r="567" spans="2:12">
      <c r="B567" s="118"/>
      <c r="C567" s="119"/>
      <c r="D567" s="119"/>
      <c r="E567" s="119"/>
      <c r="F567" s="119"/>
      <c r="G567" s="119"/>
      <c r="H567" s="119"/>
      <c r="I567" s="119"/>
      <c r="J567" s="119"/>
      <c r="K567" s="119"/>
      <c r="L567" s="119"/>
    </row>
    <row r="568" spans="2:12">
      <c r="B568" s="118"/>
      <c r="C568" s="119"/>
      <c r="D568" s="119"/>
      <c r="E568" s="119"/>
      <c r="F568" s="119"/>
      <c r="G568" s="119"/>
      <c r="H568" s="119"/>
      <c r="I568" s="119"/>
      <c r="J568" s="119"/>
      <c r="K568" s="119"/>
      <c r="L568" s="119"/>
    </row>
    <row r="569" spans="2:12">
      <c r="B569" s="118"/>
      <c r="C569" s="119"/>
      <c r="D569" s="119"/>
      <c r="E569" s="119"/>
      <c r="F569" s="119"/>
      <c r="G569" s="119"/>
      <c r="H569" s="119"/>
      <c r="I569" s="119"/>
      <c r="J569" s="119"/>
      <c r="K569" s="119"/>
      <c r="L569" s="119"/>
    </row>
    <row r="570" spans="2:12">
      <c r="B570" s="118"/>
      <c r="C570" s="119"/>
      <c r="D570" s="119"/>
      <c r="E570" s="119"/>
      <c r="F570" s="119"/>
      <c r="G570" s="119"/>
      <c r="H570" s="119"/>
      <c r="I570" s="119"/>
      <c r="J570" s="119"/>
      <c r="K570" s="119"/>
      <c r="L570" s="119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36" style="2" bestFit="1" customWidth="1"/>
    <col min="3" max="3" width="40.42578125" style="2" customWidth="1"/>
    <col min="4" max="4" width="8.5703125" style="2" bestFit="1" customWidth="1"/>
    <col min="5" max="5" width="12" style="1" bestFit="1" customWidth="1"/>
    <col min="6" max="6" width="11.28515625" style="1" bestFit="1" customWidth="1"/>
    <col min="7" max="7" width="15" style="1" bestFit="1" customWidth="1"/>
    <col min="8" max="8" width="6.42578125" style="1" bestFit="1" customWidth="1"/>
    <col min="9" max="9" width="9" style="1" bestFit="1" customWidth="1"/>
    <col min="10" max="10" width="9.42578125" style="1" bestFit="1" customWidth="1"/>
    <col min="11" max="11" width="9.140625" style="1" bestFit="1" customWidth="1"/>
    <col min="12" max="12" width="11.5703125" style="1" customWidth="1"/>
    <col min="13" max="16384" width="9.140625" style="1"/>
  </cols>
  <sheetData>
    <row r="1" spans="2:12">
      <c r="B1" s="46" t="s">
        <v>143</v>
      </c>
      <c r="C1" s="67" t="s" vm="1">
        <v>229</v>
      </c>
    </row>
    <row r="2" spans="2:12">
      <c r="B2" s="46" t="s">
        <v>142</v>
      </c>
      <c r="C2" s="67" t="s">
        <v>230</v>
      </c>
    </row>
    <row r="3" spans="2:12">
      <c r="B3" s="46" t="s">
        <v>144</v>
      </c>
      <c r="C3" s="67" t="s">
        <v>231</v>
      </c>
    </row>
    <row r="4" spans="2:12">
      <c r="B4" s="46" t="s">
        <v>145</v>
      </c>
      <c r="C4" s="67">
        <v>8801</v>
      </c>
    </row>
    <row r="6" spans="2:12" ht="26.25" customHeight="1">
      <c r="B6" s="154" t="s">
        <v>172</v>
      </c>
      <c r="C6" s="155"/>
      <c r="D6" s="155"/>
      <c r="E6" s="155"/>
      <c r="F6" s="155"/>
      <c r="G6" s="155"/>
      <c r="H6" s="155"/>
      <c r="I6" s="155"/>
      <c r="J6" s="155"/>
      <c r="K6" s="155"/>
      <c r="L6" s="156"/>
    </row>
    <row r="7" spans="2:12" ht="26.25" customHeight="1">
      <c r="B7" s="154" t="s">
        <v>97</v>
      </c>
      <c r="C7" s="155"/>
      <c r="D7" s="155"/>
      <c r="E7" s="155"/>
      <c r="F7" s="155"/>
      <c r="G7" s="155"/>
      <c r="H7" s="155"/>
      <c r="I7" s="155"/>
      <c r="J7" s="155"/>
      <c r="K7" s="155"/>
      <c r="L7" s="156"/>
    </row>
    <row r="8" spans="2:12" s="3" customFormat="1" ht="63">
      <c r="B8" s="21" t="s">
        <v>113</v>
      </c>
      <c r="C8" s="29" t="s">
        <v>44</v>
      </c>
      <c r="D8" s="29" t="s">
        <v>64</v>
      </c>
      <c r="E8" s="29" t="s">
        <v>100</v>
      </c>
      <c r="F8" s="29" t="s">
        <v>101</v>
      </c>
      <c r="G8" s="29" t="s">
        <v>205</v>
      </c>
      <c r="H8" s="29" t="s">
        <v>204</v>
      </c>
      <c r="I8" s="29" t="s">
        <v>108</v>
      </c>
      <c r="J8" s="29" t="s">
        <v>57</v>
      </c>
      <c r="K8" s="29" t="s">
        <v>146</v>
      </c>
      <c r="L8" s="30" t="s">
        <v>148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212</v>
      </c>
      <c r="H9" s="15"/>
      <c r="I9" s="15" t="s">
        <v>208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8" t="s">
        <v>49</v>
      </c>
      <c r="C11" s="73"/>
      <c r="D11" s="73"/>
      <c r="E11" s="73"/>
      <c r="F11" s="73"/>
      <c r="G11" s="83"/>
      <c r="H11" s="85"/>
      <c r="I11" s="83">
        <v>1121.8998189890001</v>
      </c>
      <c r="J11" s="73"/>
      <c r="K11" s="84">
        <f>IFERROR(I11/$I$11,0)</f>
        <v>1</v>
      </c>
      <c r="L11" s="84">
        <f>I11/'סכום נכסי הקרן'!$C$42</f>
        <v>5.714724278684415E-5</v>
      </c>
    </row>
    <row r="12" spans="2:12" ht="19.5" customHeight="1">
      <c r="B12" s="92" t="s">
        <v>200</v>
      </c>
      <c r="C12" s="73"/>
      <c r="D12" s="73"/>
      <c r="E12" s="73"/>
      <c r="F12" s="73"/>
      <c r="G12" s="83"/>
      <c r="H12" s="85"/>
      <c r="I12" s="83">
        <v>1121.8998189890001</v>
      </c>
      <c r="J12" s="73"/>
      <c r="K12" s="84">
        <f t="shared" ref="K12:K19" si="0">IFERROR(I12/$I$11,0)</f>
        <v>1</v>
      </c>
      <c r="L12" s="84">
        <f>I12/'סכום נכסי הקרן'!$C$42</f>
        <v>5.714724278684415E-5</v>
      </c>
    </row>
    <row r="13" spans="2:12">
      <c r="B13" s="72" t="s">
        <v>2346</v>
      </c>
      <c r="C13" s="73"/>
      <c r="D13" s="73"/>
      <c r="E13" s="73"/>
      <c r="F13" s="73"/>
      <c r="G13" s="83"/>
      <c r="H13" s="85"/>
      <c r="I13" s="83">
        <v>1121.8998189890001</v>
      </c>
      <c r="J13" s="73"/>
      <c r="K13" s="84">
        <f t="shared" si="0"/>
        <v>1</v>
      </c>
      <c r="L13" s="84">
        <f>I13/'סכום נכסי הקרן'!$C$42</f>
        <v>5.714724278684415E-5</v>
      </c>
    </row>
    <row r="14" spans="2:12">
      <c r="B14" s="76" t="s">
        <v>2347</v>
      </c>
      <c r="C14" s="73" t="s">
        <v>2348</v>
      </c>
      <c r="D14" s="86" t="s">
        <v>502</v>
      </c>
      <c r="E14" s="86" t="s">
        <v>129</v>
      </c>
      <c r="F14" s="94">
        <v>45140</v>
      </c>
      <c r="G14" s="83">
        <v>-21354064.086720005</v>
      </c>
      <c r="H14" s="85">
        <v>2.6110000000000002</v>
      </c>
      <c r="I14" s="83">
        <v>-557.55461330399999</v>
      </c>
      <c r="J14" s="73"/>
      <c r="K14" s="84">
        <f t="shared" si="0"/>
        <v>-0.49697361909411863</v>
      </c>
      <c r="L14" s="84">
        <f>I14/'סכום נכסי הקרן'!$C$42</f>
        <v>-2.8400672069028202E-5</v>
      </c>
    </row>
    <row r="15" spans="2:12">
      <c r="B15" s="76" t="s">
        <v>2349</v>
      </c>
      <c r="C15" s="73" t="s">
        <v>2350</v>
      </c>
      <c r="D15" s="86" t="s">
        <v>502</v>
      </c>
      <c r="E15" s="86" t="s">
        <v>129</v>
      </c>
      <c r="F15" s="94">
        <v>45140</v>
      </c>
      <c r="G15" s="83">
        <v>21354064.086720005</v>
      </c>
      <c r="H15" s="85">
        <v>7.4800000000000005E-2</v>
      </c>
      <c r="I15" s="83">
        <v>15.972839937000002</v>
      </c>
      <c r="J15" s="73"/>
      <c r="K15" s="84">
        <f t="shared" si="0"/>
        <v>1.4237313944300237E-2</v>
      </c>
      <c r="L15" s="84">
        <f>I15/'סכום נכסי הקרן'!$C$42</f>
        <v>8.1362323660744728E-7</v>
      </c>
    </row>
    <row r="16" spans="2:12" s="6" customFormat="1">
      <c r="B16" s="76" t="s">
        <v>2351</v>
      </c>
      <c r="C16" s="73" t="s">
        <v>2352</v>
      </c>
      <c r="D16" s="86" t="s">
        <v>502</v>
      </c>
      <c r="E16" s="86" t="s">
        <v>129</v>
      </c>
      <c r="F16" s="94">
        <v>45180</v>
      </c>
      <c r="G16" s="83">
        <v>71180213.622400001</v>
      </c>
      <c r="H16" s="85">
        <v>0.62319999999999998</v>
      </c>
      <c r="I16" s="83">
        <v>443.59509129500009</v>
      </c>
      <c r="J16" s="73"/>
      <c r="K16" s="84">
        <f t="shared" si="0"/>
        <v>0.39539634804001106</v>
      </c>
      <c r="L16" s="84">
        <f>I16/'סכום נכסי הקרן'!$C$42</f>
        <v>2.2595811098474039E-5</v>
      </c>
    </row>
    <row r="17" spans="2:12" s="6" customFormat="1">
      <c r="B17" s="76" t="s">
        <v>2351</v>
      </c>
      <c r="C17" s="73" t="s">
        <v>2353</v>
      </c>
      <c r="D17" s="86" t="s">
        <v>502</v>
      </c>
      <c r="E17" s="86" t="s">
        <v>129</v>
      </c>
      <c r="F17" s="94">
        <v>45180</v>
      </c>
      <c r="G17" s="83">
        <v>71180213.622400001</v>
      </c>
      <c r="H17" s="85">
        <v>0.62319999999999998</v>
      </c>
      <c r="I17" s="83">
        <v>443.59509129500009</v>
      </c>
      <c r="J17" s="73"/>
      <c r="K17" s="84">
        <f t="shared" si="0"/>
        <v>0.39539634804001106</v>
      </c>
      <c r="L17" s="84">
        <f>I17/'סכום נכסי הקרן'!$C$42</f>
        <v>2.2595811098474039E-5</v>
      </c>
    </row>
    <row r="18" spans="2:12" s="6" customFormat="1">
      <c r="B18" s="76" t="s">
        <v>2354</v>
      </c>
      <c r="C18" s="73" t="s">
        <v>2355</v>
      </c>
      <c r="D18" s="86" t="s">
        <v>502</v>
      </c>
      <c r="E18" s="86" t="s">
        <v>129</v>
      </c>
      <c r="F18" s="94">
        <v>45181</v>
      </c>
      <c r="G18" s="83">
        <v>71180213.622400001</v>
      </c>
      <c r="H18" s="85">
        <v>0.62319999999999998</v>
      </c>
      <c r="I18" s="83">
        <v>443.59509129500009</v>
      </c>
      <c r="J18" s="73"/>
      <c r="K18" s="84">
        <f t="shared" si="0"/>
        <v>0.39539634804001106</v>
      </c>
      <c r="L18" s="84">
        <f>I18/'סכום נכסי הקרן'!$C$42</f>
        <v>2.2595811098474039E-5</v>
      </c>
    </row>
    <row r="19" spans="2:12">
      <c r="B19" s="76" t="s">
        <v>2354</v>
      </c>
      <c r="C19" s="73" t="s">
        <v>2356</v>
      </c>
      <c r="D19" s="86" t="s">
        <v>502</v>
      </c>
      <c r="E19" s="86" t="s">
        <v>129</v>
      </c>
      <c r="F19" s="94">
        <v>45182</v>
      </c>
      <c r="G19" s="83">
        <v>53385160.216800004</v>
      </c>
      <c r="H19" s="85">
        <v>0.62319999999999998</v>
      </c>
      <c r="I19" s="83">
        <v>332.69631847100004</v>
      </c>
      <c r="J19" s="73"/>
      <c r="K19" s="84">
        <f t="shared" si="0"/>
        <v>0.29654726102978546</v>
      </c>
      <c r="L19" s="84">
        <f>I19/'סכום נכסי הקרן'!$C$42</f>
        <v>1.6946858323842794E-5</v>
      </c>
    </row>
    <row r="20" spans="2:12">
      <c r="B20" s="72"/>
      <c r="C20" s="73"/>
      <c r="D20" s="73"/>
      <c r="E20" s="73"/>
      <c r="F20" s="73"/>
      <c r="G20" s="83"/>
      <c r="H20" s="85"/>
      <c r="I20" s="73"/>
      <c r="J20" s="73"/>
      <c r="K20" s="84"/>
      <c r="L20" s="73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126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126" t="s">
        <v>109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126" t="s">
        <v>203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126" t="s">
        <v>211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118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</row>
    <row r="121" spans="2:12">
      <c r="B121" s="118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</row>
    <row r="122" spans="2:12">
      <c r="B122" s="118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</row>
    <row r="123" spans="2:12">
      <c r="B123" s="118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</row>
    <row r="124" spans="2:12">
      <c r="B124" s="118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</row>
    <row r="125" spans="2:12">
      <c r="B125" s="118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</row>
    <row r="126" spans="2:12">
      <c r="B126" s="118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</row>
    <row r="127" spans="2:12">
      <c r="B127" s="118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</row>
    <row r="128" spans="2:12">
      <c r="B128" s="118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</row>
    <row r="129" spans="2:12">
      <c r="B129" s="118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</row>
    <row r="130" spans="2:12">
      <c r="B130" s="118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</row>
    <row r="131" spans="2:12">
      <c r="B131" s="118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</row>
    <row r="132" spans="2:12">
      <c r="B132" s="118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</row>
    <row r="133" spans="2:12">
      <c r="B133" s="118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</row>
    <row r="134" spans="2:12">
      <c r="B134" s="118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</row>
    <row r="135" spans="2:12">
      <c r="B135" s="118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</row>
    <row r="136" spans="2:12">
      <c r="B136" s="118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</row>
    <row r="137" spans="2:12">
      <c r="B137" s="118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</row>
    <row r="138" spans="2:12">
      <c r="B138" s="118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</row>
    <row r="139" spans="2:12">
      <c r="B139" s="118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</row>
    <row r="140" spans="2:12">
      <c r="B140" s="118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</row>
    <row r="141" spans="2:12">
      <c r="B141" s="118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</row>
    <row r="142" spans="2:12">
      <c r="B142" s="118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</row>
    <row r="143" spans="2:12">
      <c r="B143" s="118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</row>
    <row r="144" spans="2:12">
      <c r="B144" s="118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</row>
    <row r="145" spans="2:12">
      <c r="B145" s="118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</row>
    <row r="146" spans="2:12">
      <c r="B146" s="118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</row>
    <row r="147" spans="2:12">
      <c r="B147" s="118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</row>
    <row r="148" spans="2:12">
      <c r="B148" s="118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</row>
    <row r="149" spans="2:12">
      <c r="B149" s="118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</row>
    <row r="150" spans="2:12">
      <c r="B150" s="118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</row>
    <row r="151" spans="2:12">
      <c r="B151" s="118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</row>
    <row r="152" spans="2:12">
      <c r="B152" s="118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</row>
    <row r="153" spans="2:12">
      <c r="B153" s="118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</row>
    <row r="154" spans="2:12">
      <c r="B154" s="118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</row>
    <row r="155" spans="2:12">
      <c r="B155" s="118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</row>
    <row r="156" spans="2:12">
      <c r="B156" s="118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</row>
    <row r="157" spans="2:12">
      <c r="B157" s="118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</row>
    <row r="158" spans="2:12">
      <c r="B158" s="118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</row>
    <row r="159" spans="2:12">
      <c r="B159" s="118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</row>
    <row r="160" spans="2:12">
      <c r="B160" s="118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</row>
    <row r="161" spans="2:12">
      <c r="B161" s="118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</row>
    <row r="162" spans="2:12">
      <c r="B162" s="118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</row>
    <row r="163" spans="2:12">
      <c r="B163" s="118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</row>
    <row r="164" spans="2:12">
      <c r="B164" s="118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</row>
    <row r="165" spans="2:12">
      <c r="B165" s="118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</row>
    <row r="166" spans="2:12">
      <c r="B166" s="118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</row>
    <row r="167" spans="2:12">
      <c r="B167" s="118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</row>
    <row r="168" spans="2:12">
      <c r="B168" s="118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</row>
    <row r="169" spans="2:12">
      <c r="B169" s="118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</row>
    <row r="170" spans="2:12">
      <c r="B170" s="118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</row>
    <row r="171" spans="2:12">
      <c r="B171" s="118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</row>
    <row r="172" spans="2:12">
      <c r="B172" s="118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</row>
    <row r="173" spans="2:12">
      <c r="B173" s="118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</row>
    <row r="174" spans="2:12">
      <c r="B174" s="118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</row>
    <row r="175" spans="2:12">
      <c r="B175" s="118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</row>
    <row r="176" spans="2:12">
      <c r="B176" s="118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</row>
    <row r="177" spans="2:12">
      <c r="B177" s="118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</row>
    <row r="178" spans="2:12">
      <c r="B178" s="118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</row>
    <row r="179" spans="2:12">
      <c r="B179" s="118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</row>
    <row r="180" spans="2:12">
      <c r="B180" s="118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</row>
    <row r="181" spans="2:12">
      <c r="B181" s="118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</row>
    <row r="182" spans="2:12">
      <c r="B182" s="118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</row>
    <row r="183" spans="2:12">
      <c r="B183" s="118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</row>
    <row r="184" spans="2:12">
      <c r="B184" s="118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</row>
    <row r="185" spans="2:12">
      <c r="B185" s="118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</row>
    <row r="186" spans="2:12">
      <c r="B186" s="118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</row>
    <row r="187" spans="2:12">
      <c r="B187" s="118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</row>
    <row r="188" spans="2:12">
      <c r="B188" s="118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</row>
    <row r="189" spans="2:12">
      <c r="B189" s="118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</row>
    <row r="190" spans="2:12">
      <c r="B190" s="118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</row>
    <row r="191" spans="2:12">
      <c r="B191" s="118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</row>
    <row r="192" spans="2:12">
      <c r="B192" s="118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</row>
    <row r="193" spans="2:12">
      <c r="B193" s="118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</row>
    <row r="194" spans="2:12">
      <c r="B194" s="118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</row>
    <row r="195" spans="2:12">
      <c r="B195" s="118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</row>
    <row r="196" spans="2:12">
      <c r="B196" s="118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</row>
    <row r="197" spans="2:12">
      <c r="B197" s="118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</row>
    <row r="198" spans="2:12">
      <c r="B198" s="118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</row>
    <row r="199" spans="2:12">
      <c r="B199" s="118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</row>
    <row r="200" spans="2:12">
      <c r="B200" s="118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</row>
    <row r="201" spans="2:12">
      <c r="B201" s="118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</row>
    <row r="202" spans="2:12">
      <c r="B202" s="118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</row>
    <row r="203" spans="2:12">
      <c r="B203" s="118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</row>
    <row r="204" spans="2:12">
      <c r="B204" s="118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</row>
    <row r="205" spans="2:12">
      <c r="B205" s="118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</row>
    <row r="206" spans="2:12">
      <c r="B206" s="118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</row>
    <row r="207" spans="2:12">
      <c r="B207" s="118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</row>
    <row r="208" spans="2:12">
      <c r="B208" s="118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</row>
    <row r="209" spans="2:12">
      <c r="B209" s="118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</row>
    <row r="210" spans="2:12">
      <c r="B210" s="118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</row>
    <row r="211" spans="2:12">
      <c r="B211" s="118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</row>
    <row r="212" spans="2:12">
      <c r="B212" s="118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</row>
    <row r="213" spans="2:12">
      <c r="B213" s="118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</row>
    <row r="214" spans="2:12">
      <c r="B214" s="118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</row>
    <row r="215" spans="2:12">
      <c r="B215" s="118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</row>
    <row r="216" spans="2:12">
      <c r="B216" s="118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</row>
    <row r="217" spans="2:12">
      <c r="B217" s="118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</row>
    <row r="218" spans="2:12">
      <c r="B218" s="118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</row>
    <row r="219" spans="2:12">
      <c r="B219" s="118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</row>
    <row r="220" spans="2:12">
      <c r="B220" s="118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</row>
    <row r="221" spans="2:12">
      <c r="B221" s="118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</row>
    <row r="222" spans="2:12">
      <c r="B222" s="118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</row>
    <row r="223" spans="2:12">
      <c r="B223" s="118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</row>
    <row r="224" spans="2:12">
      <c r="B224" s="118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</row>
    <row r="225" spans="2:12">
      <c r="B225" s="118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</row>
    <row r="226" spans="2:12">
      <c r="B226" s="118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</row>
    <row r="227" spans="2:12">
      <c r="B227" s="118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</row>
    <row r="228" spans="2:12">
      <c r="B228" s="118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</row>
    <row r="229" spans="2:12">
      <c r="B229" s="118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</row>
    <row r="230" spans="2:12">
      <c r="B230" s="118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</row>
    <row r="231" spans="2:12">
      <c r="B231" s="118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</row>
    <row r="232" spans="2:12">
      <c r="B232" s="118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</row>
    <row r="233" spans="2:12">
      <c r="B233" s="118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</row>
    <row r="234" spans="2:12">
      <c r="B234" s="118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</row>
    <row r="235" spans="2:12">
      <c r="B235" s="118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</row>
    <row r="236" spans="2:12">
      <c r="B236" s="118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</row>
    <row r="237" spans="2:12">
      <c r="B237" s="118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</row>
    <row r="238" spans="2:12">
      <c r="B238" s="118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</row>
    <row r="239" spans="2:12">
      <c r="B239" s="118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</row>
    <row r="240" spans="2:12">
      <c r="B240" s="118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</row>
    <row r="241" spans="2:12">
      <c r="B241" s="118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</row>
    <row r="242" spans="2:12">
      <c r="B242" s="118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</row>
    <row r="243" spans="2:12">
      <c r="B243" s="118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</row>
    <row r="244" spans="2:12">
      <c r="B244" s="118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</row>
    <row r="245" spans="2:12">
      <c r="B245" s="118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</row>
    <row r="246" spans="2:12">
      <c r="B246" s="118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</row>
    <row r="247" spans="2:12">
      <c r="B247" s="118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</row>
    <row r="248" spans="2:12">
      <c r="B248" s="118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</row>
    <row r="249" spans="2:12">
      <c r="B249" s="118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</row>
    <row r="250" spans="2:12">
      <c r="B250" s="118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</row>
    <row r="251" spans="2:12">
      <c r="B251" s="118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</row>
    <row r="252" spans="2:12">
      <c r="B252" s="118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</row>
    <row r="253" spans="2:12">
      <c r="B253" s="118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</row>
    <row r="254" spans="2:12">
      <c r="B254" s="118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</row>
    <row r="255" spans="2:12">
      <c r="B255" s="118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</row>
    <row r="256" spans="2:12">
      <c r="B256" s="118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</row>
    <row r="257" spans="2:12">
      <c r="B257" s="118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</row>
    <row r="258" spans="2:12">
      <c r="B258" s="118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</row>
    <row r="259" spans="2:12">
      <c r="B259" s="118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</row>
    <row r="260" spans="2:12">
      <c r="B260" s="118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</row>
    <row r="261" spans="2:12">
      <c r="B261" s="118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</row>
    <row r="262" spans="2:12">
      <c r="B262" s="118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</row>
    <row r="263" spans="2:12">
      <c r="B263" s="118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</row>
    <row r="264" spans="2:12">
      <c r="B264" s="118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</row>
    <row r="265" spans="2:12">
      <c r="B265" s="118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</row>
    <row r="266" spans="2:12">
      <c r="B266" s="118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</row>
    <row r="267" spans="2:12">
      <c r="B267" s="118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</row>
    <row r="268" spans="2:12">
      <c r="B268" s="118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</row>
    <row r="269" spans="2:12">
      <c r="B269" s="118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</row>
    <row r="270" spans="2:12">
      <c r="B270" s="118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</row>
    <row r="271" spans="2:12">
      <c r="B271" s="118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</row>
    <row r="272" spans="2:12">
      <c r="B272" s="118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</row>
    <row r="273" spans="2:12">
      <c r="B273" s="118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</row>
    <row r="274" spans="2:12">
      <c r="B274" s="118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</row>
    <row r="275" spans="2:12">
      <c r="B275" s="118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</row>
    <row r="276" spans="2:12">
      <c r="B276" s="118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</row>
    <row r="277" spans="2:12">
      <c r="B277" s="118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</row>
    <row r="278" spans="2:12">
      <c r="B278" s="118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</row>
    <row r="279" spans="2:12">
      <c r="B279" s="118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</row>
    <row r="280" spans="2:12">
      <c r="B280" s="118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</row>
    <row r="281" spans="2:12">
      <c r="B281" s="118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</row>
    <row r="282" spans="2:12">
      <c r="B282" s="118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</row>
    <row r="283" spans="2:12">
      <c r="B283" s="118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</row>
    <row r="284" spans="2:12">
      <c r="B284" s="118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</row>
    <row r="285" spans="2:12">
      <c r="B285" s="118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</row>
    <row r="286" spans="2:12">
      <c r="B286" s="118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</row>
    <row r="287" spans="2:12">
      <c r="B287" s="118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</row>
    <row r="288" spans="2:12">
      <c r="B288" s="118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</row>
    <row r="289" spans="2:12">
      <c r="B289" s="118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</row>
    <row r="290" spans="2:12">
      <c r="B290" s="118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</row>
    <row r="291" spans="2:12">
      <c r="B291" s="118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</row>
    <row r="292" spans="2:12">
      <c r="B292" s="118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</row>
    <row r="293" spans="2:12">
      <c r="B293" s="118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</row>
    <row r="294" spans="2:12">
      <c r="B294" s="118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</row>
    <row r="295" spans="2:12">
      <c r="B295" s="118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</row>
    <row r="296" spans="2:12">
      <c r="B296" s="118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</row>
    <row r="297" spans="2:12">
      <c r="B297" s="118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</row>
    <row r="298" spans="2:12">
      <c r="B298" s="118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</row>
    <row r="299" spans="2:12">
      <c r="B299" s="118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</row>
    <row r="300" spans="2:12">
      <c r="B300" s="118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</row>
    <row r="301" spans="2:12">
      <c r="B301" s="118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</row>
    <row r="302" spans="2:12">
      <c r="B302" s="118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</row>
    <row r="303" spans="2:12">
      <c r="B303" s="118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</row>
    <row r="304" spans="2:12">
      <c r="B304" s="118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</row>
    <row r="305" spans="2:12">
      <c r="B305" s="118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</row>
    <row r="306" spans="2:12">
      <c r="B306" s="118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</row>
    <row r="307" spans="2:12">
      <c r="B307" s="118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</row>
    <row r="308" spans="2:12">
      <c r="B308" s="118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</row>
    <row r="309" spans="2:12">
      <c r="B309" s="118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</row>
    <row r="310" spans="2:12">
      <c r="B310" s="118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</row>
    <row r="311" spans="2:12">
      <c r="B311" s="118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</row>
    <row r="312" spans="2:12">
      <c r="B312" s="118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</row>
    <row r="313" spans="2:12">
      <c r="B313" s="118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</row>
    <row r="314" spans="2:12">
      <c r="B314" s="118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</row>
    <row r="315" spans="2:12">
      <c r="B315" s="118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</row>
    <row r="316" spans="2:12">
      <c r="B316" s="118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</row>
    <row r="317" spans="2:12">
      <c r="B317" s="118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</row>
    <row r="318" spans="2:12">
      <c r="B318" s="118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</row>
    <row r="319" spans="2:12">
      <c r="B319" s="118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</row>
    <row r="320" spans="2:12">
      <c r="B320" s="118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</row>
    <row r="321" spans="2:12">
      <c r="B321" s="118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</row>
    <row r="322" spans="2:12">
      <c r="B322" s="118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</row>
    <row r="323" spans="2:12">
      <c r="B323" s="118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</row>
    <row r="324" spans="2:12">
      <c r="B324" s="118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</row>
    <row r="325" spans="2:12">
      <c r="B325" s="118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</row>
    <row r="326" spans="2:12">
      <c r="B326" s="118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</row>
    <row r="327" spans="2:12">
      <c r="B327" s="118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</row>
    <row r="328" spans="2:12">
      <c r="B328" s="118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</row>
    <row r="329" spans="2:12">
      <c r="B329" s="118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</row>
    <row r="330" spans="2:12">
      <c r="B330" s="118"/>
      <c r="C330" s="119"/>
      <c r="D330" s="119"/>
      <c r="E330" s="119"/>
      <c r="F330" s="119"/>
      <c r="G330" s="119"/>
      <c r="H330" s="119"/>
      <c r="I330" s="119"/>
      <c r="J330" s="119"/>
      <c r="K330" s="119"/>
      <c r="L330" s="119"/>
    </row>
    <row r="331" spans="2:12">
      <c r="B331" s="118"/>
      <c r="C331" s="119"/>
      <c r="D331" s="119"/>
      <c r="E331" s="119"/>
      <c r="F331" s="119"/>
      <c r="G331" s="119"/>
      <c r="H331" s="119"/>
      <c r="I331" s="119"/>
      <c r="J331" s="119"/>
      <c r="K331" s="119"/>
      <c r="L331" s="119"/>
    </row>
    <row r="332" spans="2:12">
      <c r="B332" s="118"/>
      <c r="C332" s="119"/>
      <c r="D332" s="119"/>
      <c r="E332" s="119"/>
      <c r="F332" s="119"/>
      <c r="G332" s="119"/>
      <c r="H332" s="119"/>
      <c r="I332" s="119"/>
      <c r="J332" s="119"/>
      <c r="K332" s="119"/>
      <c r="L332" s="119"/>
    </row>
    <row r="333" spans="2:12">
      <c r="B333" s="118"/>
      <c r="C333" s="119"/>
      <c r="D333" s="119"/>
      <c r="E333" s="119"/>
      <c r="F333" s="119"/>
      <c r="G333" s="119"/>
      <c r="H333" s="119"/>
      <c r="I333" s="119"/>
      <c r="J333" s="119"/>
      <c r="K333" s="119"/>
      <c r="L333" s="119"/>
    </row>
    <row r="334" spans="2:12">
      <c r="B334" s="118"/>
      <c r="C334" s="119"/>
      <c r="D334" s="119"/>
      <c r="E334" s="119"/>
      <c r="F334" s="119"/>
      <c r="G334" s="119"/>
      <c r="H334" s="119"/>
      <c r="I334" s="119"/>
      <c r="J334" s="119"/>
      <c r="K334" s="119"/>
      <c r="L334" s="119"/>
    </row>
    <row r="335" spans="2:12">
      <c r="B335" s="118"/>
      <c r="C335" s="119"/>
      <c r="D335" s="119"/>
      <c r="E335" s="119"/>
      <c r="F335" s="119"/>
      <c r="G335" s="119"/>
      <c r="H335" s="119"/>
      <c r="I335" s="119"/>
      <c r="J335" s="119"/>
      <c r="K335" s="119"/>
      <c r="L335" s="119"/>
    </row>
    <row r="336" spans="2:12">
      <c r="B336" s="118"/>
      <c r="C336" s="119"/>
      <c r="D336" s="119"/>
      <c r="E336" s="119"/>
      <c r="F336" s="119"/>
      <c r="G336" s="119"/>
      <c r="H336" s="119"/>
      <c r="I336" s="119"/>
      <c r="J336" s="119"/>
      <c r="K336" s="119"/>
      <c r="L336" s="119"/>
    </row>
    <row r="337" spans="2:12">
      <c r="B337" s="118"/>
      <c r="C337" s="119"/>
      <c r="D337" s="119"/>
      <c r="E337" s="119"/>
      <c r="F337" s="119"/>
      <c r="G337" s="119"/>
      <c r="H337" s="119"/>
      <c r="I337" s="119"/>
      <c r="J337" s="119"/>
      <c r="K337" s="119"/>
      <c r="L337" s="119"/>
    </row>
    <row r="338" spans="2:12">
      <c r="B338" s="118"/>
      <c r="C338" s="119"/>
      <c r="D338" s="119"/>
      <c r="E338" s="119"/>
      <c r="F338" s="119"/>
      <c r="G338" s="119"/>
      <c r="H338" s="119"/>
      <c r="I338" s="119"/>
      <c r="J338" s="119"/>
      <c r="K338" s="119"/>
      <c r="L338" s="119"/>
    </row>
    <row r="339" spans="2:12">
      <c r="B339" s="118"/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</row>
    <row r="340" spans="2:12">
      <c r="B340" s="118"/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</row>
    <row r="341" spans="2:12">
      <c r="B341" s="118"/>
      <c r="C341" s="119"/>
      <c r="D341" s="119"/>
      <c r="E341" s="119"/>
      <c r="F341" s="119"/>
      <c r="G341" s="119"/>
      <c r="H341" s="119"/>
      <c r="I341" s="119"/>
      <c r="J341" s="119"/>
      <c r="K341" s="119"/>
      <c r="L341" s="119"/>
    </row>
    <row r="342" spans="2:12">
      <c r="B342" s="118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</row>
    <row r="343" spans="2:12">
      <c r="B343" s="118"/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</row>
    <row r="344" spans="2:12">
      <c r="B344" s="118"/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</row>
    <row r="345" spans="2:12">
      <c r="B345" s="118"/>
      <c r="C345" s="119"/>
      <c r="D345" s="119"/>
      <c r="E345" s="119"/>
      <c r="F345" s="119"/>
      <c r="G345" s="119"/>
      <c r="H345" s="119"/>
      <c r="I345" s="119"/>
      <c r="J345" s="119"/>
      <c r="K345" s="119"/>
      <c r="L345" s="119"/>
    </row>
    <row r="346" spans="2:12">
      <c r="B346" s="118"/>
      <c r="C346" s="119"/>
      <c r="D346" s="119"/>
      <c r="E346" s="119"/>
      <c r="F346" s="119"/>
      <c r="G346" s="119"/>
      <c r="H346" s="119"/>
      <c r="I346" s="119"/>
      <c r="J346" s="119"/>
      <c r="K346" s="119"/>
      <c r="L346" s="119"/>
    </row>
    <row r="347" spans="2:12">
      <c r="B347" s="118"/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</row>
    <row r="348" spans="2:12">
      <c r="B348" s="118"/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</row>
    <row r="349" spans="2:12">
      <c r="B349" s="118"/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</row>
    <row r="350" spans="2:12">
      <c r="B350" s="118"/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</row>
    <row r="351" spans="2:12">
      <c r="B351" s="118"/>
      <c r="C351" s="119"/>
      <c r="D351" s="119"/>
      <c r="E351" s="119"/>
      <c r="F351" s="119"/>
      <c r="G351" s="119"/>
      <c r="H351" s="119"/>
      <c r="I351" s="119"/>
      <c r="J351" s="119"/>
      <c r="K351" s="119"/>
      <c r="L351" s="119"/>
    </row>
    <row r="352" spans="2:12">
      <c r="B352" s="118"/>
      <c r="C352" s="119"/>
      <c r="D352" s="119"/>
      <c r="E352" s="119"/>
      <c r="F352" s="119"/>
      <c r="G352" s="119"/>
      <c r="H352" s="119"/>
      <c r="I352" s="119"/>
      <c r="J352" s="119"/>
      <c r="K352" s="119"/>
      <c r="L352" s="119"/>
    </row>
    <row r="353" spans="2:12">
      <c r="B353" s="118"/>
      <c r="C353" s="119"/>
      <c r="D353" s="119"/>
      <c r="E353" s="119"/>
      <c r="F353" s="119"/>
      <c r="G353" s="119"/>
      <c r="H353" s="119"/>
      <c r="I353" s="119"/>
      <c r="J353" s="119"/>
      <c r="K353" s="119"/>
      <c r="L353" s="119"/>
    </row>
    <row r="354" spans="2:12">
      <c r="B354" s="118"/>
      <c r="C354" s="119"/>
      <c r="D354" s="119"/>
      <c r="E354" s="119"/>
      <c r="F354" s="119"/>
      <c r="G354" s="119"/>
      <c r="H354" s="119"/>
      <c r="I354" s="119"/>
      <c r="J354" s="119"/>
      <c r="K354" s="119"/>
      <c r="L354" s="119"/>
    </row>
    <row r="355" spans="2:12">
      <c r="B355" s="118"/>
      <c r="C355" s="119"/>
      <c r="D355" s="119"/>
      <c r="E355" s="119"/>
      <c r="F355" s="119"/>
      <c r="G355" s="119"/>
      <c r="H355" s="119"/>
      <c r="I355" s="119"/>
      <c r="J355" s="119"/>
      <c r="K355" s="119"/>
      <c r="L355" s="119"/>
    </row>
    <row r="356" spans="2:12">
      <c r="B356" s="118"/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</row>
    <row r="357" spans="2:12">
      <c r="B357" s="118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</row>
    <row r="358" spans="2:12">
      <c r="B358" s="118"/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</row>
    <row r="359" spans="2:12">
      <c r="B359" s="118"/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</row>
    <row r="360" spans="2:12">
      <c r="B360" s="118"/>
      <c r="C360" s="119"/>
      <c r="D360" s="119"/>
      <c r="E360" s="119"/>
      <c r="F360" s="119"/>
      <c r="G360" s="119"/>
      <c r="H360" s="119"/>
      <c r="I360" s="119"/>
      <c r="J360" s="119"/>
      <c r="K360" s="119"/>
      <c r="L360" s="119"/>
    </row>
    <row r="361" spans="2:12">
      <c r="B361" s="118"/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</row>
    <row r="362" spans="2:12">
      <c r="B362" s="118"/>
      <c r="C362" s="119"/>
      <c r="D362" s="119"/>
      <c r="E362" s="119"/>
      <c r="F362" s="119"/>
      <c r="G362" s="119"/>
      <c r="H362" s="119"/>
      <c r="I362" s="119"/>
      <c r="J362" s="119"/>
      <c r="K362" s="119"/>
      <c r="L362" s="119"/>
    </row>
    <row r="363" spans="2:12">
      <c r="B363" s="118"/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</row>
    <row r="364" spans="2:12">
      <c r="B364" s="118"/>
      <c r="C364" s="119"/>
      <c r="D364" s="119"/>
      <c r="E364" s="119"/>
      <c r="F364" s="119"/>
      <c r="G364" s="119"/>
      <c r="H364" s="119"/>
      <c r="I364" s="119"/>
      <c r="J364" s="119"/>
      <c r="K364" s="119"/>
      <c r="L364" s="119"/>
    </row>
    <row r="365" spans="2:12">
      <c r="B365" s="118"/>
      <c r="C365" s="119"/>
      <c r="D365" s="119"/>
      <c r="E365" s="119"/>
      <c r="F365" s="119"/>
      <c r="G365" s="119"/>
      <c r="H365" s="119"/>
      <c r="I365" s="119"/>
      <c r="J365" s="119"/>
      <c r="K365" s="119"/>
      <c r="L365" s="119"/>
    </row>
    <row r="366" spans="2:12">
      <c r="B366" s="118"/>
      <c r="C366" s="119"/>
      <c r="D366" s="119"/>
      <c r="E366" s="119"/>
      <c r="F366" s="119"/>
      <c r="G366" s="119"/>
      <c r="H366" s="119"/>
      <c r="I366" s="119"/>
      <c r="J366" s="119"/>
      <c r="K366" s="119"/>
      <c r="L366" s="119"/>
    </row>
    <row r="367" spans="2:12">
      <c r="B367" s="118"/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</row>
    <row r="368" spans="2:12">
      <c r="B368" s="118"/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</row>
    <row r="369" spans="2:12">
      <c r="B369" s="118"/>
      <c r="C369" s="119"/>
      <c r="D369" s="119"/>
      <c r="E369" s="119"/>
      <c r="F369" s="119"/>
      <c r="G369" s="119"/>
      <c r="H369" s="119"/>
      <c r="I369" s="119"/>
      <c r="J369" s="119"/>
      <c r="K369" s="119"/>
      <c r="L369" s="119"/>
    </row>
    <row r="370" spans="2:12">
      <c r="B370" s="118"/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</row>
    <row r="371" spans="2:12">
      <c r="B371" s="118"/>
      <c r="C371" s="119"/>
      <c r="D371" s="119"/>
      <c r="E371" s="119"/>
      <c r="F371" s="119"/>
      <c r="G371" s="119"/>
      <c r="H371" s="119"/>
      <c r="I371" s="119"/>
      <c r="J371" s="119"/>
      <c r="K371" s="119"/>
      <c r="L371" s="119"/>
    </row>
    <row r="372" spans="2:12">
      <c r="B372" s="118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</row>
    <row r="373" spans="2:12">
      <c r="B373" s="118"/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</row>
    <row r="374" spans="2:12">
      <c r="B374" s="118"/>
      <c r="C374" s="119"/>
      <c r="D374" s="119"/>
      <c r="E374" s="119"/>
      <c r="F374" s="119"/>
      <c r="G374" s="119"/>
      <c r="H374" s="119"/>
      <c r="I374" s="119"/>
      <c r="J374" s="119"/>
      <c r="K374" s="119"/>
      <c r="L374" s="119"/>
    </row>
    <row r="375" spans="2:12">
      <c r="B375" s="118"/>
      <c r="C375" s="119"/>
      <c r="D375" s="119"/>
      <c r="E375" s="119"/>
      <c r="F375" s="119"/>
      <c r="G375" s="119"/>
      <c r="H375" s="119"/>
      <c r="I375" s="119"/>
      <c r="J375" s="119"/>
      <c r="K375" s="119"/>
      <c r="L375" s="119"/>
    </row>
    <row r="376" spans="2:12">
      <c r="B376" s="118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</row>
    <row r="377" spans="2:12">
      <c r="B377" s="118"/>
      <c r="C377" s="119"/>
      <c r="D377" s="119"/>
      <c r="E377" s="119"/>
      <c r="F377" s="119"/>
      <c r="G377" s="119"/>
      <c r="H377" s="119"/>
      <c r="I377" s="119"/>
      <c r="J377" s="119"/>
      <c r="K377" s="119"/>
      <c r="L377" s="119"/>
    </row>
    <row r="378" spans="2:12">
      <c r="B378" s="118"/>
      <c r="C378" s="119"/>
      <c r="D378" s="119"/>
      <c r="E378" s="119"/>
      <c r="F378" s="119"/>
      <c r="G378" s="119"/>
      <c r="H378" s="119"/>
      <c r="I378" s="119"/>
      <c r="J378" s="119"/>
      <c r="K378" s="119"/>
      <c r="L378" s="119"/>
    </row>
    <row r="379" spans="2:12">
      <c r="B379" s="118"/>
      <c r="C379" s="119"/>
      <c r="D379" s="119"/>
      <c r="E379" s="119"/>
      <c r="F379" s="119"/>
      <c r="G379" s="119"/>
      <c r="H379" s="119"/>
      <c r="I379" s="119"/>
      <c r="J379" s="119"/>
      <c r="K379" s="119"/>
      <c r="L379" s="119"/>
    </row>
    <row r="380" spans="2:12">
      <c r="B380" s="118"/>
      <c r="C380" s="119"/>
      <c r="D380" s="119"/>
      <c r="E380" s="119"/>
      <c r="F380" s="119"/>
      <c r="G380" s="119"/>
      <c r="H380" s="119"/>
      <c r="I380" s="119"/>
      <c r="J380" s="119"/>
      <c r="K380" s="119"/>
      <c r="L380" s="119"/>
    </row>
    <row r="381" spans="2:12">
      <c r="B381" s="118"/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</row>
    <row r="382" spans="2:12">
      <c r="B382" s="118"/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</row>
    <row r="383" spans="2:12">
      <c r="B383" s="118"/>
      <c r="C383" s="119"/>
      <c r="D383" s="119"/>
      <c r="E383" s="119"/>
      <c r="F383" s="119"/>
      <c r="G383" s="119"/>
      <c r="H383" s="119"/>
      <c r="I383" s="119"/>
      <c r="J383" s="119"/>
      <c r="K383" s="119"/>
      <c r="L383" s="119"/>
    </row>
    <row r="384" spans="2:12">
      <c r="B384" s="118"/>
      <c r="C384" s="119"/>
      <c r="D384" s="119"/>
      <c r="E384" s="119"/>
      <c r="F384" s="119"/>
      <c r="G384" s="119"/>
      <c r="H384" s="119"/>
      <c r="I384" s="119"/>
      <c r="J384" s="119"/>
      <c r="K384" s="119"/>
      <c r="L384" s="119"/>
    </row>
    <row r="385" spans="2:12">
      <c r="B385" s="118"/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</row>
    <row r="386" spans="2:12">
      <c r="B386" s="118"/>
      <c r="C386" s="119"/>
      <c r="D386" s="119"/>
      <c r="E386" s="119"/>
      <c r="F386" s="119"/>
      <c r="G386" s="119"/>
      <c r="H386" s="119"/>
      <c r="I386" s="119"/>
      <c r="J386" s="119"/>
      <c r="K386" s="119"/>
      <c r="L386" s="119"/>
    </row>
    <row r="387" spans="2:12">
      <c r="B387" s="118"/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</row>
    <row r="388" spans="2:12">
      <c r="B388" s="118"/>
      <c r="C388" s="119"/>
      <c r="D388" s="119"/>
      <c r="E388" s="119"/>
      <c r="F388" s="119"/>
      <c r="G388" s="119"/>
      <c r="H388" s="119"/>
      <c r="I388" s="119"/>
      <c r="J388" s="119"/>
      <c r="K388" s="119"/>
      <c r="L388" s="119"/>
    </row>
    <row r="389" spans="2:12">
      <c r="B389" s="118"/>
      <c r="C389" s="119"/>
      <c r="D389" s="119"/>
      <c r="E389" s="119"/>
      <c r="F389" s="119"/>
      <c r="G389" s="119"/>
      <c r="H389" s="119"/>
      <c r="I389" s="119"/>
      <c r="J389" s="119"/>
      <c r="K389" s="119"/>
      <c r="L389" s="119"/>
    </row>
    <row r="390" spans="2:12">
      <c r="B390" s="118"/>
      <c r="C390" s="119"/>
      <c r="D390" s="119"/>
      <c r="E390" s="119"/>
      <c r="F390" s="119"/>
      <c r="G390" s="119"/>
      <c r="H390" s="119"/>
      <c r="I390" s="119"/>
      <c r="J390" s="119"/>
      <c r="K390" s="119"/>
      <c r="L390" s="119"/>
    </row>
    <row r="391" spans="2:12">
      <c r="B391" s="118"/>
      <c r="C391" s="119"/>
      <c r="D391" s="119"/>
      <c r="E391" s="119"/>
      <c r="F391" s="119"/>
      <c r="G391" s="119"/>
      <c r="H391" s="119"/>
      <c r="I391" s="119"/>
      <c r="J391" s="119"/>
      <c r="K391" s="119"/>
      <c r="L391" s="119"/>
    </row>
    <row r="392" spans="2:12">
      <c r="B392" s="118"/>
      <c r="C392" s="119"/>
      <c r="D392" s="119"/>
      <c r="E392" s="119"/>
      <c r="F392" s="119"/>
      <c r="G392" s="119"/>
      <c r="H392" s="119"/>
      <c r="I392" s="119"/>
      <c r="J392" s="119"/>
      <c r="K392" s="119"/>
      <c r="L392" s="119"/>
    </row>
    <row r="393" spans="2:12">
      <c r="B393" s="118"/>
      <c r="C393" s="119"/>
      <c r="D393" s="119"/>
      <c r="E393" s="119"/>
      <c r="F393" s="119"/>
      <c r="G393" s="119"/>
      <c r="H393" s="119"/>
      <c r="I393" s="119"/>
      <c r="J393" s="119"/>
      <c r="K393" s="119"/>
      <c r="L393" s="119"/>
    </row>
    <row r="394" spans="2:12">
      <c r="B394" s="118"/>
      <c r="C394" s="119"/>
      <c r="D394" s="119"/>
      <c r="E394" s="119"/>
      <c r="F394" s="119"/>
      <c r="G394" s="119"/>
      <c r="H394" s="119"/>
      <c r="I394" s="119"/>
      <c r="J394" s="119"/>
      <c r="K394" s="119"/>
      <c r="L394" s="119"/>
    </row>
    <row r="395" spans="2:12">
      <c r="B395" s="118"/>
      <c r="C395" s="119"/>
      <c r="D395" s="119"/>
      <c r="E395" s="119"/>
      <c r="F395" s="119"/>
      <c r="G395" s="119"/>
      <c r="H395" s="119"/>
      <c r="I395" s="119"/>
      <c r="J395" s="119"/>
      <c r="K395" s="119"/>
      <c r="L395" s="119"/>
    </row>
    <row r="396" spans="2:12">
      <c r="B396" s="118"/>
      <c r="C396" s="119"/>
      <c r="D396" s="119"/>
      <c r="E396" s="119"/>
      <c r="F396" s="119"/>
      <c r="G396" s="119"/>
      <c r="H396" s="119"/>
      <c r="I396" s="119"/>
      <c r="J396" s="119"/>
      <c r="K396" s="119"/>
      <c r="L396" s="119"/>
    </row>
    <row r="397" spans="2:12">
      <c r="B397" s="118"/>
      <c r="C397" s="119"/>
      <c r="D397" s="119"/>
      <c r="E397" s="119"/>
      <c r="F397" s="119"/>
      <c r="G397" s="119"/>
      <c r="H397" s="119"/>
      <c r="I397" s="119"/>
      <c r="J397" s="119"/>
      <c r="K397" s="119"/>
      <c r="L397" s="119"/>
    </row>
    <row r="398" spans="2:12">
      <c r="B398" s="118"/>
      <c r="C398" s="119"/>
      <c r="D398" s="119"/>
      <c r="E398" s="119"/>
      <c r="F398" s="119"/>
      <c r="G398" s="119"/>
      <c r="H398" s="119"/>
      <c r="I398" s="119"/>
      <c r="J398" s="119"/>
      <c r="K398" s="119"/>
      <c r="L398" s="119"/>
    </row>
    <row r="399" spans="2:12">
      <c r="B399" s="118"/>
      <c r="C399" s="119"/>
      <c r="D399" s="119"/>
      <c r="E399" s="119"/>
      <c r="F399" s="119"/>
      <c r="G399" s="119"/>
      <c r="H399" s="119"/>
      <c r="I399" s="119"/>
      <c r="J399" s="119"/>
      <c r="K399" s="119"/>
      <c r="L399" s="119"/>
    </row>
    <row r="400" spans="2:12">
      <c r="B400" s="118"/>
      <c r="C400" s="119"/>
      <c r="D400" s="119"/>
      <c r="E400" s="119"/>
      <c r="F400" s="119"/>
      <c r="G400" s="119"/>
      <c r="H400" s="119"/>
      <c r="I400" s="119"/>
      <c r="J400" s="119"/>
      <c r="K400" s="119"/>
      <c r="L400" s="119"/>
    </row>
    <row r="401" spans="2:12">
      <c r="B401" s="118"/>
      <c r="C401" s="119"/>
      <c r="D401" s="119"/>
      <c r="E401" s="119"/>
      <c r="F401" s="119"/>
      <c r="G401" s="119"/>
      <c r="H401" s="119"/>
      <c r="I401" s="119"/>
      <c r="J401" s="119"/>
      <c r="K401" s="119"/>
      <c r="L401" s="119"/>
    </row>
    <row r="402" spans="2:12">
      <c r="B402" s="118"/>
      <c r="C402" s="119"/>
      <c r="D402" s="119"/>
      <c r="E402" s="119"/>
      <c r="F402" s="119"/>
      <c r="G402" s="119"/>
      <c r="H402" s="119"/>
      <c r="I402" s="119"/>
      <c r="J402" s="119"/>
      <c r="K402" s="119"/>
      <c r="L402" s="119"/>
    </row>
    <row r="403" spans="2:12">
      <c r="B403" s="118"/>
      <c r="C403" s="119"/>
      <c r="D403" s="119"/>
      <c r="E403" s="119"/>
      <c r="F403" s="119"/>
      <c r="G403" s="119"/>
      <c r="H403" s="119"/>
      <c r="I403" s="119"/>
      <c r="J403" s="119"/>
      <c r="K403" s="119"/>
      <c r="L403" s="119"/>
    </row>
    <row r="404" spans="2:12">
      <c r="B404" s="118"/>
      <c r="C404" s="119"/>
      <c r="D404" s="119"/>
      <c r="E404" s="119"/>
      <c r="F404" s="119"/>
      <c r="G404" s="119"/>
      <c r="H404" s="119"/>
      <c r="I404" s="119"/>
      <c r="J404" s="119"/>
      <c r="K404" s="119"/>
      <c r="L404" s="119"/>
    </row>
    <row r="405" spans="2:12">
      <c r="B405" s="118"/>
      <c r="C405" s="119"/>
      <c r="D405" s="119"/>
      <c r="E405" s="119"/>
      <c r="F405" s="119"/>
      <c r="G405" s="119"/>
      <c r="H405" s="119"/>
      <c r="I405" s="119"/>
      <c r="J405" s="119"/>
      <c r="K405" s="119"/>
      <c r="L405" s="119"/>
    </row>
    <row r="406" spans="2:12">
      <c r="B406" s="118"/>
      <c r="C406" s="119"/>
      <c r="D406" s="119"/>
      <c r="E406" s="119"/>
      <c r="F406" s="119"/>
      <c r="G406" s="119"/>
      <c r="H406" s="119"/>
      <c r="I406" s="119"/>
      <c r="J406" s="119"/>
      <c r="K406" s="119"/>
      <c r="L406" s="119"/>
    </row>
    <row r="407" spans="2:12">
      <c r="B407" s="118"/>
      <c r="C407" s="119"/>
      <c r="D407" s="119"/>
      <c r="E407" s="119"/>
      <c r="F407" s="119"/>
      <c r="G407" s="119"/>
      <c r="H407" s="119"/>
      <c r="I407" s="119"/>
      <c r="J407" s="119"/>
      <c r="K407" s="119"/>
      <c r="L407" s="119"/>
    </row>
    <row r="408" spans="2:12">
      <c r="B408" s="118"/>
      <c r="C408" s="119"/>
      <c r="D408" s="119"/>
      <c r="E408" s="119"/>
      <c r="F408" s="119"/>
      <c r="G408" s="119"/>
      <c r="H408" s="119"/>
      <c r="I408" s="119"/>
      <c r="J408" s="119"/>
      <c r="K408" s="119"/>
      <c r="L408" s="119"/>
    </row>
    <row r="409" spans="2:12">
      <c r="B409" s="118"/>
      <c r="C409" s="119"/>
      <c r="D409" s="119"/>
      <c r="E409" s="119"/>
      <c r="F409" s="119"/>
      <c r="G409" s="119"/>
      <c r="H409" s="119"/>
      <c r="I409" s="119"/>
      <c r="J409" s="119"/>
      <c r="K409" s="119"/>
      <c r="L409" s="119"/>
    </row>
    <row r="410" spans="2:12">
      <c r="B410" s="118"/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</row>
    <row r="411" spans="2:12">
      <c r="B411" s="118"/>
      <c r="C411" s="119"/>
      <c r="D411" s="119"/>
      <c r="E411" s="119"/>
      <c r="F411" s="119"/>
      <c r="G411" s="119"/>
      <c r="H411" s="119"/>
      <c r="I411" s="119"/>
      <c r="J411" s="119"/>
      <c r="K411" s="119"/>
      <c r="L411" s="119"/>
    </row>
    <row r="412" spans="2:12">
      <c r="B412" s="118"/>
      <c r="C412" s="119"/>
      <c r="D412" s="119"/>
      <c r="E412" s="119"/>
      <c r="F412" s="119"/>
      <c r="G412" s="119"/>
      <c r="H412" s="119"/>
      <c r="I412" s="119"/>
      <c r="J412" s="119"/>
      <c r="K412" s="119"/>
      <c r="L412" s="119"/>
    </row>
    <row r="413" spans="2:12">
      <c r="B413" s="118"/>
      <c r="C413" s="119"/>
      <c r="D413" s="119"/>
      <c r="E413" s="119"/>
      <c r="F413" s="119"/>
      <c r="G413" s="119"/>
      <c r="H413" s="119"/>
      <c r="I413" s="119"/>
      <c r="J413" s="119"/>
      <c r="K413" s="119"/>
      <c r="L413" s="119"/>
    </row>
    <row r="414" spans="2:12">
      <c r="B414" s="118"/>
      <c r="C414" s="119"/>
      <c r="D414" s="119"/>
      <c r="E414" s="119"/>
      <c r="F414" s="119"/>
      <c r="G414" s="119"/>
      <c r="H414" s="119"/>
      <c r="I414" s="119"/>
      <c r="J414" s="119"/>
      <c r="K414" s="119"/>
      <c r="L414" s="119"/>
    </row>
    <row r="415" spans="2:12">
      <c r="B415" s="118"/>
      <c r="C415" s="119"/>
      <c r="D415" s="119"/>
      <c r="E415" s="119"/>
      <c r="F415" s="119"/>
      <c r="G415" s="119"/>
      <c r="H415" s="119"/>
      <c r="I415" s="119"/>
      <c r="J415" s="119"/>
      <c r="K415" s="119"/>
      <c r="L415" s="119"/>
    </row>
    <row r="416" spans="2:12">
      <c r="B416" s="118"/>
      <c r="C416" s="119"/>
      <c r="D416" s="119"/>
      <c r="E416" s="119"/>
      <c r="F416" s="119"/>
      <c r="G416" s="119"/>
      <c r="H416" s="119"/>
      <c r="I416" s="119"/>
      <c r="J416" s="119"/>
      <c r="K416" s="119"/>
      <c r="L416" s="119"/>
    </row>
    <row r="417" spans="2:12">
      <c r="B417" s="118"/>
      <c r="C417" s="119"/>
      <c r="D417" s="119"/>
      <c r="E417" s="119"/>
      <c r="F417" s="119"/>
      <c r="G417" s="119"/>
      <c r="H417" s="119"/>
      <c r="I417" s="119"/>
      <c r="J417" s="119"/>
      <c r="K417" s="119"/>
      <c r="L417" s="119"/>
    </row>
    <row r="418" spans="2:12">
      <c r="B418" s="118"/>
      <c r="C418" s="119"/>
      <c r="D418" s="119"/>
      <c r="E418" s="119"/>
      <c r="F418" s="119"/>
      <c r="G418" s="119"/>
      <c r="H418" s="119"/>
      <c r="I418" s="119"/>
      <c r="J418" s="119"/>
      <c r="K418" s="119"/>
      <c r="L418" s="119"/>
    </row>
    <row r="419" spans="2:12">
      <c r="B419" s="118"/>
      <c r="C419" s="119"/>
      <c r="D419" s="119"/>
      <c r="E419" s="119"/>
      <c r="F419" s="119"/>
      <c r="G419" s="119"/>
      <c r="H419" s="119"/>
      <c r="I419" s="119"/>
      <c r="J419" s="119"/>
      <c r="K419" s="119"/>
      <c r="L419" s="119"/>
    </row>
    <row r="420" spans="2:12">
      <c r="B420" s="118"/>
      <c r="C420" s="119"/>
      <c r="D420" s="119"/>
      <c r="E420" s="119"/>
      <c r="F420" s="119"/>
      <c r="G420" s="119"/>
      <c r="H420" s="119"/>
      <c r="I420" s="119"/>
      <c r="J420" s="119"/>
      <c r="K420" s="119"/>
      <c r="L420" s="119"/>
    </row>
    <row r="421" spans="2:12">
      <c r="B421" s="118"/>
      <c r="C421" s="119"/>
      <c r="D421" s="119"/>
      <c r="E421" s="119"/>
      <c r="F421" s="119"/>
      <c r="G421" s="119"/>
      <c r="H421" s="119"/>
      <c r="I421" s="119"/>
      <c r="J421" s="119"/>
      <c r="K421" s="119"/>
      <c r="L421" s="119"/>
    </row>
    <row r="422" spans="2:12">
      <c r="B422" s="118"/>
      <c r="C422" s="119"/>
      <c r="D422" s="119"/>
      <c r="E422" s="119"/>
      <c r="F422" s="119"/>
      <c r="G422" s="119"/>
      <c r="H422" s="119"/>
      <c r="I422" s="119"/>
      <c r="J422" s="119"/>
      <c r="K422" s="119"/>
      <c r="L422" s="119"/>
    </row>
    <row r="423" spans="2:12">
      <c r="B423" s="118"/>
      <c r="C423" s="119"/>
      <c r="D423" s="119"/>
      <c r="E423" s="119"/>
      <c r="F423" s="119"/>
      <c r="G423" s="119"/>
      <c r="H423" s="119"/>
      <c r="I423" s="119"/>
      <c r="J423" s="119"/>
      <c r="K423" s="119"/>
      <c r="L423" s="119"/>
    </row>
    <row r="424" spans="2:12">
      <c r="B424" s="118"/>
      <c r="C424" s="119"/>
      <c r="D424" s="119"/>
      <c r="E424" s="119"/>
      <c r="F424" s="119"/>
      <c r="G424" s="119"/>
      <c r="H424" s="119"/>
      <c r="I424" s="119"/>
      <c r="J424" s="119"/>
      <c r="K424" s="119"/>
      <c r="L424" s="119"/>
    </row>
    <row r="425" spans="2:12">
      <c r="B425" s="118"/>
      <c r="C425" s="119"/>
      <c r="D425" s="119"/>
      <c r="E425" s="119"/>
      <c r="F425" s="119"/>
      <c r="G425" s="119"/>
      <c r="H425" s="119"/>
      <c r="I425" s="119"/>
      <c r="J425" s="119"/>
      <c r="K425" s="119"/>
      <c r="L425" s="119"/>
    </row>
    <row r="426" spans="2:12">
      <c r="B426" s="118"/>
      <c r="C426" s="119"/>
      <c r="D426" s="119"/>
      <c r="E426" s="119"/>
      <c r="F426" s="119"/>
      <c r="G426" s="119"/>
      <c r="H426" s="119"/>
      <c r="I426" s="119"/>
      <c r="J426" s="119"/>
      <c r="K426" s="119"/>
      <c r="L426" s="119"/>
    </row>
    <row r="427" spans="2:12">
      <c r="B427" s="118"/>
      <c r="C427" s="119"/>
      <c r="D427" s="119"/>
      <c r="E427" s="119"/>
      <c r="F427" s="119"/>
      <c r="G427" s="119"/>
      <c r="H427" s="119"/>
      <c r="I427" s="119"/>
      <c r="J427" s="119"/>
      <c r="K427" s="119"/>
      <c r="L427" s="119"/>
    </row>
    <row r="428" spans="2:12">
      <c r="B428" s="118"/>
      <c r="C428" s="119"/>
      <c r="D428" s="119"/>
      <c r="E428" s="119"/>
      <c r="F428" s="119"/>
      <c r="G428" s="119"/>
      <c r="H428" s="119"/>
      <c r="I428" s="119"/>
      <c r="J428" s="119"/>
      <c r="K428" s="119"/>
      <c r="L428" s="119"/>
    </row>
    <row r="429" spans="2:12">
      <c r="B429" s="118"/>
      <c r="C429" s="119"/>
      <c r="D429" s="119"/>
      <c r="E429" s="119"/>
      <c r="F429" s="119"/>
      <c r="G429" s="119"/>
      <c r="H429" s="119"/>
      <c r="I429" s="119"/>
      <c r="J429" s="119"/>
      <c r="K429" s="119"/>
      <c r="L429" s="119"/>
    </row>
    <row r="430" spans="2:12">
      <c r="B430" s="118"/>
      <c r="C430" s="119"/>
      <c r="D430" s="119"/>
      <c r="E430" s="119"/>
      <c r="F430" s="119"/>
      <c r="G430" s="119"/>
      <c r="H430" s="119"/>
      <c r="I430" s="119"/>
      <c r="J430" s="119"/>
      <c r="K430" s="119"/>
      <c r="L430" s="119"/>
    </row>
    <row r="431" spans="2:12">
      <c r="B431" s="118"/>
      <c r="C431" s="119"/>
      <c r="D431" s="119"/>
      <c r="E431" s="119"/>
      <c r="F431" s="119"/>
      <c r="G431" s="119"/>
      <c r="H431" s="119"/>
      <c r="I431" s="119"/>
      <c r="J431" s="119"/>
      <c r="K431" s="119"/>
      <c r="L431" s="119"/>
    </row>
    <row r="432" spans="2:12">
      <c r="B432" s="118"/>
      <c r="C432" s="119"/>
      <c r="D432" s="119"/>
      <c r="E432" s="119"/>
      <c r="F432" s="119"/>
      <c r="G432" s="119"/>
      <c r="H432" s="119"/>
      <c r="I432" s="119"/>
      <c r="J432" s="119"/>
      <c r="K432" s="119"/>
      <c r="L432" s="119"/>
    </row>
    <row r="433" spans="2:12">
      <c r="B433" s="118"/>
      <c r="C433" s="119"/>
      <c r="D433" s="119"/>
      <c r="E433" s="119"/>
      <c r="F433" s="119"/>
      <c r="G433" s="119"/>
      <c r="H433" s="119"/>
      <c r="I433" s="119"/>
      <c r="J433" s="119"/>
      <c r="K433" s="119"/>
      <c r="L433" s="119"/>
    </row>
    <row r="434" spans="2:12">
      <c r="B434" s="118"/>
      <c r="C434" s="119"/>
      <c r="D434" s="119"/>
      <c r="E434" s="119"/>
      <c r="F434" s="119"/>
      <c r="G434" s="119"/>
      <c r="H434" s="119"/>
      <c r="I434" s="119"/>
      <c r="J434" s="119"/>
      <c r="K434" s="119"/>
      <c r="L434" s="119"/>
    </row>
    <row r="435" spans="2:12">
      <c r="B435" s="118"/>
      <c r="C435" s="119"/>
      <c r="D435" s="119"/>
      <c r="E435" s="119"/>
      <c r="F435" s="119"/>
      <c r="G435" s="119"/>
      <c r="H435" s="119"/>
      <c r="I435" s="119"/>
      <c r="J435" s="119"/>
      <c r="K435" s="119"/>
      <c r="L435" s="119"/>
    </row>
    <row r="436" spans="2:12">
      <c r="B436" s="118"/>
      <c r="C436" s="119"/>
      <c r="D436" s="119"/>
      <c r="E436" s="119"/>
      <c r="F436" s="119"/>
      <c r="G436" s="119"/>
      <c r="H436" s="119"/>
      <c r="I436" s="119"/>
      <c r="J436" s="119"/>
      <c r="K436" s="119"/>
      <c r="L436" s="119"/>
    </row>
    <row r="437" spans="2:12">
      <c r="B437" s="118"/>
      <c r="C437" s="119"/>
      <c r="D437" s="119"/>
      <c r="E437" s="119"/>
      <c r="F437" s="119"/>
      <c r="G437" s="119"/>
      <c r="H437" s="119"/>
      <c r="I437" s="119"/>
      <c r="J437" s="119"/>
      <c r="K437" s="119"/>
      <c r="L437" s="119"/>
    </row>
    <row r="438" spans="2:12">
      <c r="B438" s="118"/>
      <c r="C438" s="119"/>
      <c r="D438" s="119"/>
      <c r="E438" s="119"/>
      <c r="F438" s="119"/>
      <c r="G438" s="119"/>
      <c r="H438" s="119"/>
      <c r="I438" s="119"/>
      <c r="J438" s="119"/>
      <c r="K438" s="119"/>
      <c r="L438" s="119"/>
    </row>
    <row r="439" spans="2:12">
      <c r="B439" s="118"/>
      <c r="C439" s="119"/>
      <c r="D439" s="119"/>
      <c r="E439" s="119"/>
      <c r="F439" s="119"/>
      <c r="G439" s="119"/>
      <c r="H439" s="119"/>
      <c r="I439" s="119"/>
      <c r="J439" s="119"/>
      <c r="K439" s="119"/>
      <c r="L439" s="119"/>
    </row>
    <row r="440" spans="2:12">
      <c r="B440" s="118"/>
      <c r="C440" s="119"/>
      <c r="D440" s="119"/>
      <c r="E440" s="119"/>
      <c r="F440" s="119"/>
      <c r="G440" s="119"/>
      <c r="H440" s="119"/>
      <c r="I440" s="119"/>
      <c r="J440" s="119"/>
      <c r="K440" s="119"/>
      <c r="L440" s="119"/>
    </row>
    <row r="441" spans="2:12">
      <c r="B441" s="118"/>
      <c r="C441" s="119"/>
      <c r="D441" s="119"/>
      <c r="E441" s="119"/>
      <c r="F441" s="119"/>
      <c r="G441" s="119"/>
      <c r="H441" s="119"/>
      <c r="I441" s="119"/>
      <c r="J441" s="119"/>
      <c r="K441" s="119"/>
      <c r="L441" s="119"/>
    </row>
    <row r="442" spans="2:12">
      <c r="B442" s="118"/>
      <c r="C442" s="119"/>
      <c r="D442" s="119"/>
      <c r="E442" s="119"/>
      <c r="F442" s="119"/>
      <c r="G442" s="119"/>
      <c r="H442" s="119"/>
      <c r="I442" s="119"/>
      <c r="J442" s="119"/>
      <c r="K442" s="119"/>
      <c r="L442" s="119"/>
    </row>
    <row r="443" spans="2:12">
      <c r="B443" s="118"/>
      <c r="C443" s="119"/>
      <c r="D443" s="119"/>
      <c r="E443" s="119"/>
      <c r="F443" s="119"/>
      <c r="G443" s="119"/>
      <c r="H443" s="119"/>
      <c r="I443" s="119"/>
      <c r="J443" s="119"/>
      <c r="K443" s="119"/>
      <c r="L443" s="119"/>
    </row>
    <row r="444" spans="2:12">
      <c r="B444" s="118"/>
      <c r="C444" s="119"/>
      <c r="D444" s="119"/>
      <c r="E444" s="119"/>
      <c r="F444" s="119"/>
      <c r="G444" s="119"/>
      <c r="H444" s="119"/>
      <c r="I444" s="119"/>
      <c r="J444" s="119"/>
      <c r="K444" s="119"/>
      <c r="L444" s="119"/>
    </row>
    <row r="445" spans="2:12">
      <c r="B445" s="118"/>
      <c r="C445" s="119"/>
      <c r="D445" s="119"/>
      <c r="E445" s="119"/>
      <c r="F445" s="119"/>
      <c r="G445" s="119"/>
      <c r="H445" s="119"/>
      <c r="I445" s="119"/>
      <c r="J445" s="119"/>
      <c r="K445" s="119"/>
      <c r="L445" s="119"/>
    </row>
    <row r="446" spans="2:12">
      <c r="B446" s="118"/>
      <c r="C446" s="119"/>
      <c r="D446" s="119"/>
      <c r="E446" s="119"/>
      <c r="F446" s="119"/>
      <c r="G446" s="119"/>
      <c r="H446" s="119"/>
      <c r="I446" s="119"/>
      <c r="J446" s="119"/>
      <c r="K446" s="119"/>
      <c r="L446" s="119"/>
    </row>
    <row r="447" spans="2:12">
      <c r="B447" s="118"/>
      <c r="C447" s="119"/>
      <c r="D447" s="119"/>
      <c r="E447" s="119"/>
      <c r="F447" s="119"/>
      <c r="G447" s="119"/>
      <c r="H447" s="119"/>
      <c r="I447" s="119"/>
      <c r="J447" s="119"/>
      <c r="K447" s="119"/>
      <c r="L447" s="119"/>
    </row>
    <row r="448" spans="2:12">
      <c r="B448" s="118"/>
      <c r="C448" s="119"/>
      <c r="D448" s="119"/>
      <c r="E448" s="119"/>
      <c r="F448" s="119"/>
      <c r="G448" s="119"/>
      <c r="H448" s="119"/>
      <c r="I448" s="119"/>
      <c r="J448" s="119"/>
      <c r="K448" s="119"/>
      <c r="L448" s="119"/>
    </row>
    <row r="449" spans="2:12">
      <c r="B449" s="118"/>
      <c r="C449" s="119"/>
      <c r="D449" s="119"/>
      <c r="E449" s="119"/>
      <c r="F449" s="119"/>
      <c r="G449" s="119"/>
      <c r="H449" s="119"/>
      <c r="I449" s="119"/>
      <c r="J449" s="119"/>
      <c r="K449" s="119"/>
      <c r="L449" s="119"/>
    </row>
    <row r="450" spans="2:12">
      <c r="B450" s="118"/>
      <c r="C450" s="119"/>
      <c r="D450" s="119"/>
      <c r="E450" s="119"/>
      <c r="F450" s="119"/>
      <c r="G450" s="119"/>
      <c r="H450" s="119"/>
      <c r="I450" s="119"/>
      <c r="J450" s="119"/>
      <c r="K450" s="119"/>
      <c r="L450" s="119"/>
    </row>
    <row r="451" spans="2:12">
      <c r="B451" s="118"/>
      <c r="C451" s="119"/>
      <c r="D451" s="119"/>
      <c r="E451" s="119"/>
      <c r="F451" s="119"/>
      <c r="G451" s="119"/>
      <c r="H451" s="119"/>
      <c r="I451" s="119"/>
      <c r="J451" s="119"/>
      <c r="K451" s="119"/>
      <c r="L451" s="119"/>
    </row>
    <row r="452" spans="2:12">
      <c r="B452" s="118"/>
      <c r="C452" s="119"/>
      <c r="D452" s="119"/>
      <c r="E452" s="119"/>
      <c r="F452" s="119"/>
      <c r="G452" s="119"/>
      <c r="H452" s="119"/>
      <c r="I452" s="119"/>
      <c r="J452" s="119"/>
      <c r="K452" s="119"/>
      <c r="L452" s="119"/>
    </row>
    <row r="453" spans="2:12">
      <c r="B453" s="118"/>
      <c r="C453" s="119"/>
      <c r="D453" s="119"/>
      <c r="E453" s="119"/>
      <c r="F453" s="119"/>
      <c r="G453" s="119"/>
      <c r="H453" s="119"/>
      <c r="I453" s="119"/>
      <c r="J453" s="119"/>
      <c r="K453" s="119"/>
      <c r="L453" s="119"/>
    </row>
    <row r="454" spans="2:12">
      <c r="B454" s="118"/>
      <c r="C454" s="119"/>
      <c r="D454" s="119"/>
      <c r="E454" s="119"/>
      <c r="F454" s="119"/>
      <c r="G454" s="119"/>
      <c r="H454" s="119"/>
      <c r="I454" s="119"/>
      <c r="J454" s="119"/>
      <c r="K454" s="119"/>
      <c r="L454" s="119"/>
    </row>
    <row r="455" spans="2:12">
      <c r="B455" s="118"/>
      <c r="C455" s="119"/>
      <c r="D455" s="119"/>
      <c r="E455" s="119"/>
      <c r="F455" s="119"/>
      <c r="G455" s="119"/>
      <c r="H455" s="119"/>
      <c r="I455" s="119"/>
      <c r="J455" s="119"/>
      <c r="K455" s="119"/>
      <c r="L455" s="119"/>
    </row>
    <row r="456" spans="2:12">
      <c r="B456" s="118"/>
      <c r="C456" s="119"/>
      <c r="D456" s="119"/>
      <c r="E456" s="119"/>
      <c r="F456" s="119"/>
      <c r="G456" s="119"/>
      <c r="H456" s="119"/>
      <c r="I456" s="119"/>
      <c r="J456" s="119"/>
      <c r="K456" s="119"/>
      <c r="L456" s="119"/>
    </row>
    <row r="457" spans="2:12">
      <c r="B457" s="118"/>
      <c r="C457" s="119"/>
      <c r="D457" s="119"/>
      <c r="E457" s="119"/>
      <c r="F457" s="119"/>
      <c r="G457" s="119"/>
      <c r="H457" s="119"/>
      <c r="I457" s="119"/>
      <c r="J457" s="119"/>
      <c r="K457" s="119"/>
      <c r="L457" s="119"/>
    </row>
    <row r="458" spans="2:12">
      <c r="B458" s="118"/>
      <c r="C458" s="119"/>
      <c r="D458" s="119"/>
      <c r="E458" s="119"/>
      <c r="F458" s="119"/>
      <c r="G458" s="119"/>
      <c r="H458" s="119"/>
      <c r="I458" s="119"/>
      <c r="J458" s="119"/>
      <c r="K458" s="119"/>
      <c r="L458" s="119"/>
    </row>
    <row r="459" spans="2:12">
      <c r="B459" s="118"/>
      <c r="C459" s="119"/>
      <c r="D459" s="119"/>
      <c r="E459" s="119"/>
      <c r="F459" s="119"/>
      <c r="G459" s="119"/>
      <c r="H459" s="119"/>
      <c r="I459" s="119"/>
      <c r="J459" s="119"/>
      <c r="K459" s="119"/>
      <c r="L459" s="119"/>
    </row>
    <row r="460" spans="2:12">
      <c r="B460" s="118"/>
      <c r="C460" s="119"/>
      <c r="D460" s="119"/>
      <c r="E460" s="119"/>
      <c r="F460" s="119"/>
      <c r="G460" s="119"/>
      <c r="H460" s="119"/>
      <c r="I460" s="119"/>
      <c r="J460" s="119"/>
      <c r="K460" s="119"/>
      <c r="L460" s="119"/>
    </row>
    <row r="461" spans="2:12">
      <c r="B461" s="118"/>
      <c r="C461" s="119"/>
      <c r="D461" s="119"/>
      <c r="E461" s="119"/>
      <c r="F461" s="119"/>
      <c r="G461" s="119"/>
      <c r="H461" s="119"/>
      <c r="I461" s="119"/>
      <c r="J461" s="119"/>
      <c r="K461" s="119"/>
      <c r="L461" s="119"/>
    </row>
    <row r="462" spans="2:12">
      <c r="B462" s="118"/>
      <c r="C462" s="119"/>
      <c r="D462" s="119"/>
      <c r="E462" s="119"/>
      <c r="F462" s="119"/>
      <c r="G462" s="119"/>
      <c r="H462" s="119"/>
      <c r="I462" s="119"/>
      <c r="J462" s="119"/>
      <c r="K462" s="119"/>
      <c r="L462" s="119"/>
    </row>
    <row r="463" spans="2:12">
      <c r="B463" s="118"/>
      <c r="C463" s="119"/>
      <c r="D463" s="119"/>
      <c r="E463" s="119"/>
      <c r="F463" s="119"/>
      <c r="G463" s="119"/>
      <c r="H463" s="119"/>
      <c r="I463" s="119"/>
      <c r="J463" s="119"/>
      <c r="K463" s="119"/>
      <c r="L463" s="119"/>
    </row>
    <row r="464" spans="2:12">
      <c r="B464" s="118"/>
      <c r="C464" s="119"/>
      <c r="D464" s="119"/>
      <c r="E464" s="119"/>
      <c r="F464" s="119"/>
      <c r="G464" s="119"/>
      <c r="H464" s="119"/>
      <c r="I464" s="119"/>
      <c r="J464" s="119"/>
      <c r="K464" s="119"/>
      <c r="L464" s="119"/>
    </row>
    <row r="465" spans="2:12">
      <c r="B465" s="118"/>
      <c r="C465" s="119"/>
      <c r="D465" s="119"/>
      <c r="E465" s="119"/>
      <c r="F465" s="119"/>
      <c r="G465" s="119"/>
      <c r="H465" s="119"/>
      <c r="I465" s="119"/>
      <c r="J465" s="119"/>
      <c r="K465" s="119"/>
      <c r="L465" s="119"/>
    </row>
    <row r="466" spans="2:12">
      <c r="B466" s="118"/>
      <c r="C466" s="119"/>
      <c r="D466" s="119"/>
      <c r="E466" s="119"/>
      <c r="F466" s="119"/>
      <c r="G466" s="119"/>
      <c r="H466" s="119"/>
      <c r="I466" s="119"/>
      <c r="J466" s="119"/>
      <c r="K466" s="119"/>
      <c r="L466" s="119"/>
    </row>
    <row r="467" spans="2:12">
      <c r="B467" s="118"/>
      <c r="C467" s="119"/>
      <c r="D467" s="119"/>
      <c r="E467" s="119"/>
      <c r="F467" s="119"/>
      <c r="G467" s="119"/>
      <c r="H467" s="119"/>
      <c r="I467" s="119"/>
      <c r="J467" s="119"/>
      <c r="K467" s="119"/>
      <c r="L467" s="119"/>
    </row>
    <row r="468" spans="2:12">
      <c r="B468" s="118"/>
      <c r="C468" s="119"/>
      <c r="D468" s="119"/>
      <c r="E468" s="119"/>
      <c r="F468" s="119"/>
      <c r="G468" s="119"/>
      <c r="H468" s="119"/>
      <c r="I468" s="119"/>
      <c r="J468" s="119"/>
      <c r="K468" s="119"/>
      <c r="L468" s="119"/>
    </row>
    <row r="469" spans="2:12">
      <c r="B469" s="118"/>
      <c r="C469" s="119"/>
      <c r="D469" s="119"/>
      <c r="E469" s="119"/>
      <c r="F469" s="119"/>
      <c r="G469" s="119"/>
      <c r="H469" s="119"/>
      <c r="I469" s="119"/>
      <c r="J469" s="119"/>
      <c r="K469" s="119"/>
      <c r="L469" s="119"/>
    </row>
    <row r="470" spans="2:12">
      <c r="B470" s="118"/>
      <c r="C470" s="119"/>
      <c r="D470" s="119"/>
      <c r="E470" s="119"/>
      <c r="F470" s="119"/>
      <c r="G470" s="119"/>
      <c r="H470" s="119"/>
      <c r="I470" s="119"/>
      <c r="J470" s="119"/>
      <c r="K470" s="119"/>
      <c r="L470" s="119"/>
    </row>
    <row r="471" spans="2:12">
      <c r="B471" s="118"/>
      <c r="C471" s="119"/>
      <c r="D471" s="119"/>
      <c r="E471" s="119"/>
      <c r="F471" s="119"/>
      <c r="G471" s="119"/>
      <c r="H471" s="119"/>
      <c r="I471" s="119"/>
      <c r="J471" s="119"/>
      <c r="K471" s="119"/>
      <c r="L471" s="119"/>
    </row>
    <row r="472" spans="2:12">
      <c r="B472" s="118"/>
      <c r="C472" s="119"/>
      <c r="D472" s="119"/>
      <c r="E472" s="119"/>
      <c r="F472" s="119"/>
      <c r="G472" s="119"/>
      <c r="H472" s="119"/>
      <c r="I472" s="119"/>
      <c r="J472" s="119"/>
      <c r="K472" s="119"/>
      <c r="L472" s="119"/>
    </row>
    <row r="473" spans="2:12">
      <c r="B473" s="118"/>
      <c r="C473" s="119"/>
      <c r="D473" s="119"/>
      <c r="E473" s="119"/>
      <c r="F473" s="119"/>
      <c r="G473" s="119"/>
      <c r="H473" s="119"/>
      <c r="I473" s="119"/>
      <c r="J473" s="119"/>
      <c r="K473" s="119"/>
      <c r="L473" s="119"/>
    </row>
    <row r="474" spans="2:12">
      <c r="B474" s="118"/>
      <c r="C474" s="118"/>
      <c r="D474" s="118"/>
      <c r="E474" s="119"/>
      <c r="F474" s="119"/>
      <c r="G474" s="119"/>
      <c r="H474" s="119"/>
      <c r="I474" s="119"/>
      <c r="J474" s="119"/>
      <c r="K474" s="119"/>
      <c r="L474" s="119"/>
    </row>
    <row r="475" spans="2:12">
      <c r="B475" s="118"/>
      <c r="C475" s="118"/>
      <c r="D475" s="118"/>
      <c r="E475" s="119"/>
      <c r="F475" s="119"/>
      <c r="G475" s="119"/>
      <c r="H475" s="119"/>
      <c r="I475" s="119"/>
      <c r="J475" s="119"/>
      <c r="K475" s="119"/>
      <c r="L475" s="119"/>
    </row>
    <row r="476" spans="2:12">
      <c r="B476" s="118"/>
      <c r="C476" s="118"/>
      <c r="D476" s="118"/>
      <c r="E476" s="119"/>
      <c r="F476" s="119"/>
      <c r="G476" s="119"/>
      <c r="H476" s="119"/>
      <c r="I476" s="119"/>
      <c r="J476" s="119"/>
      <c r="K476" s="119"/>
      <c r="L476" s="119"/>
    </row>
    <row r="477" spans="2:12">
      <c r="B477" s="118"/>
      <c r="C477" s="118"/>
      <c r="D477" s="118"/>
      <c r="E477" s="119"/>
      <c r="F477" s="119"/>
      <c r="G477" s="119"/>
      <c r="H477" s="119"/>
      <c r="I477" s="119"/>
      <c r="J477" s="119"/>
      <c r="K477" s="119"/>
      <c r="L477" s="119"/>
    </row>
    <row r="478" spans="2:12">
      <c r="B478" s="118"/>
      <c r="C478" s="118"/>
      <c r="D478" s="118"/>
      <c r="E478" s="119"/>
      <c r="F478" s="119"/>
      <c r="G478" s="119"/>
      <c r="H478" s="119"/>
      <c r="I478" s="119"/>
      <c r="J478" s="119"/>
      <c r="K478" s="119"/>
      <c r="L478" s="119"/>
    </row>
    <row r="479" spans="2:12">
      <c r="B479" s="118"/>
      <c r="C479" s="118"/>
      <c r="D479" s="118"/>
      <c r="E479" s="119"/>
      <c r="F479" s="119"/>
      <c r="G479" s="119"/>
      <c r="H479" s="119"/>
      <c r="I479" s="119"/>
      <c r="J479" s="119"/>
      <c r="K479" s="119"/>
      <c r="L479" s="119"/>
    </row>
    <row r="480" spans="2:12">
      <c r="B480" s="118"/>
      <c r="C480" s="118"/>
      <c r="D480" s="118"/>
      <c r="E480" s="119"/>
      <c r="F480" s="119"/>
      <c r="G480" s="119"/>
      <c r="H480" s="119"/>
      <c r="I480" s="119"/>
      <c r="J480" s="119"/>
      <c r="K480" s="119"/>
      <c r="L480" s="119"/>
    </row>
    <row r="481" spans="2:12">
      <c r="B481" s="118"/>
      <c r="C481" s="118"/>
      <c r="D481" s="118"/>
      <c r="E481" s="119"/>
      <c r="F481" s="119"/>
      <c r="G481" s="119"/>
      <c r="H481" s="119"/>
      <c r="I481" s="119"/>
      <c r="J481" s="119"/>
      <c r="K481" s="119"/>
      <c r="L481" s="119"/>
    </row>
    <row r="482" spans="2:12">
      <c r="B482" s="118"/>
      <c r="C482" s="118"/>
      <c r="D482" s="118"/>
      <c r="E482" s="119"/>
      <c r="F482" s="119"/>
      <c r="G482" s="119"/>
      <c r="H482" s="119"/>
      <c r="I482" s="119"/>
      <c r="J482" s="119"/>
      <c r="K482" s="119"/>
      <c r="L482" s="119"/>
    </row>
    <row r="483" spans="2:12">
      <c r="B483" s="118"/>
      <c r="C483" s="118"/>
      <c r="D483" s="118"/>
      <c r="E483" s="119"/>
      <c r="F483" s="119"/>
      <c r="G483" s="119"/>
      <c r="H483" s="119"/>
      <c r="I483" s="119"/>
      <c r="J483" s="119"/>
      <c r="K483" s="119"/>
      <c r="L483" s="119"/>
    </row>
    <row r="484" spans="2:12">
      <c r="B484" s="118"/>
      <c r="C484" s="118"/>
      <c r="D484" s="118"/>
      <c r="E484" s="119"/>
      <c r="F484" s="119"/>
      <c r="G484" s="119"/>
      <c r="H484" s="119"/>
      <c r="I484" s="119"/>
      <c r="J484" s="119"/>
      <c r="K484" s="119"/>
      <c r="L484" s="119"/>
    </row>
    <row r="485" spans="2:12">
      <c r="B485" s="118"/>
      <c r="C485" s="118"/>
      <c r="D485" s="118"/>
      <c r="E485" s="119"/>
      <c r="F485" s="119"/>
      <c r="G485" s="119"/>
      <c r="H485" s="119"/>
      <c r="I485" s="119"/>
      <c r="J485" s="119"/>
      <c r="K485" s="119"/>
      <c r="L485" s="119"/>
    </row>
    <row r="486" spans="2:12">
      <c r="B486" s="118"/>
      <c r="C486" s="118"/>
      <c r="D486" s="118"/>
      <c r="E486" s="119"/>
      <c r="F486" s="119"/>
      <c r="G486" s="119"/>
      <c r="H486" s="119"/>
      <c r="I486" s="119"/>
      <c r="J486" s="119"/>
      <c r="K486" s="119"/>
      <c r="L486" s="119"/>
    </row>
    <row r="487" spans="2:12">
      <c r="B487" s="118"/>
      <c r="C487" s="118"/>
      <c r="D487" s="118"/>
      <c r="E487" s="119"/>
      <c r="F487" s="119"/>
      <c r="G487" s="119"/>
      <c r="H487" s="119"/>
      <c r="I487" s="119"/>
      <c r="J487" s="119"/>
      <c r="K487" s="119"/>
      <c r="L487" s="119"/>
    </row>
    <row r="488" spans="2:12">
      <c r="B488" s="118"/>
      <c r="C488" s="118"/>
      <c r="D488" s="118"/>
      <c r="E488" s="119"/>
      <c r="F488" s="119"/>
      <c r="G488" s="119"/>
      <c r="H488" s="119"/>
      <c r="I488" s="119"/>
      <c r="J488" s="119"/>
      <c r="K488" s="119"/>
      <c r="L488" s="119"/>
    </row>
    <row r="489" spans="2:12">
      <c r="B489" s="118"/>
      <c r="C489" s="118"/>
      <c r="D489" s="118"/>
      <c r="E489" s="119"/>
      <c r="F489" s="119"/>
      <c r="G489" s="119"/>
      <c r="H489" s="119"/>
      <c r="I489" s="119"/>
      <c r="J489" s="119"/>
      <c r="K489" s="119"/>
      <c r="L489" s="119"/>
    </row>
    <row r="490" spans="2:12">
      <c r="B490" s="118"/>
      <c r="C490" s="118"/>
      <c r="D490" s="118"/>
      <c r="E490" s="119"/>
      <c r="F490" s="119"/>
      <c r="G490" s="119"/>
      <c r="H490" s="119"/>
      <c r="I490" s="119"/>
      <c r="J490" s="119"/>
      <c r="K490" s="119"/>
      <c r="L490" s="119"/>
    </row>
    <row r="491" spans="2:12">
      <c r="B491" s="118"/>
      <c r="C491" s="118"/>
      <c r="D491" s="118"/>
      <c r="E491" s="119"/>
      <c r="F491" s="119"/>
      <c r="G491" s="119"/>
      <c r="H491" s="119"/>
      <c r="I491" s="119"/>
      <c r="J491" s="119"/>
      <c r="K491" s="119"/>
      <c r="L491" s="119"/>
    </row>
    <row r="492" spans="2:12">
      <c r="B492" s="118"/>
      <c r="C492" s="118"/>
      <c r="D492" s="118"/>
      <c r="E492" s="119"/>
      <c r="F492" s="119"/>
      <c r="G492" s="119"/>
      <c r="H492" s="119"/>
      <c r="I492" s="119"/>
      <c r="J492" s="119"/>
      <c r="K492" s="119"/>
      <c r="L492" s="119"/>
    </row>
    <row r="493" spans="2:12">
      <c r="B493" s="118"/>
      <c r="C493" s="118"/>
      <c r="D493" s="118"/>
      <c r="E493" s="119"/>
      <c r="F493" s="119"/>
      <c r="G493" s="119"/>
      <c r="H493" s="119"/>
      <c r="I493" s="119"/>
      <c r="J493" s="119"/>
      <c r="K493" s="119"/>
      <c r="L493" s="119"/>
    </row>
    <row r="494" spans="2:12">
      <c r="B494" s="118"/>
      <c r="C494" s="118"/>
      <c r="D494" s="118"/>
      <c r="E494" s="119"/>
      <c r="F494" s="119"/>
      <c r="G494" s="119"/>
      <c r="H494" s="119"/>
      <c r="I494" s="119"/>
      <c r="J494" s="119"/>
      <c r="K494" s="119"/>
      <c r="L494" s="119"/>
    </row>
    <row r="495" spans="2:12">
      <c r="B495" s="118"/>
      <c r="C495" s="118"/>
      <c r="D495" s="118"/>
      <c r="E495" s="119"/>
      <c r="F495" s="119"/>
      <c r="G495" s="119"/>
      <c r="H495" s="119"/>
      <c r="I495" s="119"/>
      <c r="J495" s="119"/>
      <c r="K495" s="119"/>
      <c r="L495" s="119"/>
    </row>
    <row r="496" spans="2:12">
      <c r="B496" s="118"/>
      <c r="C496" s="118"/>
      <c r="D496" s="118"/>
      <c r="E496" s="119"/>
      <c r="F496" s="119"/>
      <c r="G496" s="119"/>
      <c r="H496" s="119"/>
      <c r="I496" s="119"/>
      <c r="J496" s="119"/>
      <c r="K496" s="119"/>
      <c r="L496" s="119"/>
    </row>
    <row r="497" spans="2:12">
      <c r="B497" s="118"/>
      <c r="C497" s="118"/>
      <c r="D497" s="118"/>
      <c r="E497" s="119"/>
      <c r="F497" s="119"/>
      <c r="G497" s="119"/>
      <c r="H497" s="119"/>
      <c r="I497" s="119"/>
      <c r="J497" s="119"/>
      <c r="K497" s="119"/>
      <c r="L497" s="119"/>
    </row>
    <row r="498" spans="2:12">
      <c r="B498" s="118"/>
      <c r="C498" s="118"/>
      <c r="D498" s="118"/>
      <c r="E498" s="119"/>
      <c r="F498" s="119"/>
      <c r="G498" s="119"/>
      <c r="H498" s="119"/>
      <c r="I498" s="119"/>
      <c r="J498" s="119"/>
      <c r="K498" s="119"/>
      <c r="L498" s="119"/>
    </row>
    <row r="499" spans="2:12">
      <c r="B499" s="118"/>
      <c r="C499" s="118"/>
      <c r="D499" s="118"/>
      <c r="E499" s="119"/>
      <c r="F499" s="119"/>
      <c r="G499" s="119"/>
      <c r="H499" s="119"/>
      <c r="I499" s="119"/>
      <c r="J499" s="119"/>
      <c r="K499" s="119"/>
      <c r="L499" s="119"/>
    </row>
    <row r="500" spans="2:12">
      <c r="B500" s="118"/>
      <c r="C500" s="118"/>
      <c r="D500" s="118"/>
      <c r="E500" s="119"/>
      <c r="F500" s="119"/>
      <c r="G500" s="119"/>
      <c r="H500" s="119"/>
      <c r="I500" s="119"/>
      <c r="J500" s="119"/>
      <c r="K500" s="119"/>
      <c r="L500" s="119"/>
    </row>
    <row r="501" spans="2:12">
      <c r="B501" s="118"/>
      <c r="C501" s="118"/>
      <c r="D501" s="118"/>
      <c r="E501" s="119"/>
      <c r="F501" s="119"/>
      <c r="G501" s="119"/>
      <c r="H501" s="119"/>
      <c r="I501" s="119"/>
      <c r="J501" s="119"/>
      <c r="K501" s="119"/>
      <c r="L501" s="119"/>
    </row>
    <row r="502" spans="2:12">
      <c r="B502" s="118"/>
      <c r="C502" s="118"/>
      <c r="D502" s="118"/>
      <c r="E502" s="119"/>
      <c r="F502" s="119"/>
      <c r="G502" s="119"/>
      <c r="H502" s="119"/>
      <c r="I502" s="119"/>
      <c r="J502" s="119"/>
      <c r="K502" s="119"/>
      <c r="L502" s="119"/>
    </row>
    <row r="503" spans="2:12">
      <c r="B503" s="118"/>
      <c r="C503" s="118"/>
      <c r="D503" s="118"/>
      <c r="E503" s="119"/>
      <c r="F503" s="119"/>
      <c r="G503" s="119"/>
      <c r="H503" s="119"/>
      <c r="I503" s="119"/>
      <c r="J503" s="119"/>
      <c r="K503" s="119"/>
      <c r="L503" s="119"/>
    </row>
    <row r="504" spans="2:12">
      <c r="B504" s="118"/>
      <c r="C504" s="118"/>
      <c r="D504" s="118"/>
      <c r="E504" s="119"/>
      <c r="F504" s="119"/>
      <c r="G504" s="119"/>
      <c r="H504" s="119"/>
      <c r="I504" s="119"/>
      <c r="J504" s="119"/>
      <c r="K504" s="119"/>
      <c r="L504" s="119"/>
    </row>
    <row r="505" spans="2:12">
      <c r="B505" s="118"/>
      <c r="C505" s="118"/>
      <c r="D505" s="118"/>
      <c r="E505" s="119"/>
      <c r="F505" s="119"/>
      <c r="G505" s="119"/>
      <c r="H505" s="119"/>
      <c r="I505" s="119"/>
      <c r="J505" s="119"/>
      <c r="K505" s="119"/>
      <c r="L505" s="119"/>
    </row>
    <row r="506" spans="2:12">
      <c r="B506" s="118"/>
      <c r="C506" s="118"/>
      <c r="D506" s="118"/>
      <c r="E506" s="119"/>
      <c r="F506" s="119"/>
      <c r="G506" s="119"/>
      <c r="H506" s="119"/>
      <c r="I506" s="119"/>
      <c r="J506" s="119"/>
      <c r="K506" s="119"/>
      <c r="L506" s="119"/>
    </row>
    <row r="507" spans="2:12">
      <c r="B507" s="118"/>
      <c r="C507" s="118"/>
      <c r="D507" s="118"/>
      <c r="E507" s="119"/>
      <c r="F507" s="119"/>
      <c r="G507" s="119"/>
      <c r="H507" s="119"/>
      <c r="I507" s="119"/>
      <c r="J507" s="119"/>
      <c r="K507" s="119"/>
      <c r="L507" s="119"/>
    </row>
    <row r="508" spans="2:12">
      <c r="B508" s="118"/>
      <c r="C508" s="118"/>
      <c r="D508" s="118"/>
      <c r="E508" s="119"/>
      <c r="F508" s="119"/>
      <c r="G508" s="119"/>
      <c r="H508" s="119"/>
      <c r="I508" s="119"/>
      <c r="J508" s="119"/>
      <c r="K508" s="119"/>
      <c r="L508" s="119"/>
    </row>
    <row r="509" spans="2:12">
      <c r="B509" s="118"/>
      <c r="C509" s="118"/>
      <c r="D509" s="118"/>
      <c r="E509" s="119"/>
      <c r="F509" s="119"/>
      <c r="G509" s="119"/>
      <c r="H509" s="119"/>
      <c r="I509" s="119"/>
      <c r="J509" s="119"/>
      <c r="K509" s="119"/>
      <c r="L509" s="119"/>
    </row>
    <row r="510" spans="2:12">
      <c r="B510" s="118"/>
      <c r="C510" s="118"/>
      <c r="D510" s="118"/>
      <c r="E510" s="119"/>
      <c r="F510" s="119"/>
      <c r="G510" s="119"/>
      <c r="H510" s="119"/>
      <c r="I510" s="119"/>
      <c r="J510" s="119"/>
      <c r="K510" s="119"/>
      <c r="L510" s="119"/>
    </row>
    <row r="511" spans="2:12">
      <c r="B511" s="118"/>
      <c r="C511" s="118"/>
      <c r="D511" s="118"/>
      <c r="E511" s="119"/>
      <c r="F511" s="119"/>
      <c r="G511" s="119"/>
      <c r="H511" s="119"/>
      <c r="I511" s="119"/>
      <c r="J511" s="119"/>
      <c r="K511" s="119"/>
      <c r="L511" s="119"/>
    </row>
    <row r="512" spans="2:12">
      <c r="B512" s="118"/>
      <c r="C512" s="118"/>
      <c r="D512" s="118"/>
      <c r="E512" s="119"/>
      <c r="F512" s="119"/>
      <c r="G512" s="119"/>
      <c r="H512" s="119"/>
      <c r="I512" s="119"/>
      <c r="J512" s="119"/>
      <c r="K512" s="119"/>
      <c r="L512" s="119"/>
    </row>
    <row r="513" spans="2:12">
      <c r="B513" s="118"/>
      <c r="C513" s="118"/>
      <c r="D513" s="118"/>
      <c r="E513" s="119"/>
      <c r="F513" s="119"/>
      <c r="G513" s="119"/>
      <c r="H513" s="119"/>
      <c r="I513" s="119"/>
      <c r="J513" s="119"/>
      <c r="K513" s="119"/>
      <c r="L513" s="119"/>
    </row>
    <row r="514" spans="2:12">
      <c r="B514" s="118"/>
      <c r="C514" s="118"/>
      <c r="D514" s="118"/>
      <c r="E514" s="119"/>
      <c r="F514" s="119"/>
      <c r="G514" s="119"/>
      <c r="H514" s="119"/>
      <c r="I514" s="119"/>
      <c r="J514" s="119"/>
      <c r="K514" s="119"/>
      <c r="L514" s="119"/>
    </row>
    <row r="515" spans="2:12">
      <c r="B515" s="118"/>
      <c r="C515" s="118"/>
      <c r="D515" s="118"/>
      <c r="E515" s="119"/>
      <c r="F515" s="119"/>
      <c r="G515" s="119"/>
      <c r="H515" s="119"/>
      <c r="I515" s="119"/>
      <c r="J515" s="119"/>
      <c r="K515" s="119"/>
      <c r="L515" s="119"/>
    </row>
    <row r="516" spans="2:12">
      <c r="B516" s="118"/>
      <c r="C516" s="118"/>
      <c r="D516" s="118"/>
      <c r="E516" s="119"/>
      <c r="F516" s="119"/>
      <c r="G516" s="119"/>
      <c r="H516" s="119"/>
      <c r="I516" s="119"/>
      <c r="J516" s="119"/>
      <c r="K516" s="119"/>
      <c r="L516" s="119"/>
    </row>
    <row r="517" spans="2:12">
      <c r="B517" s="118"/>
      <c r="C517" s="118"/>
      <c r="D517" s="118"/>
      <c r="E517" s="119"/>
      <c r="F517" s="119"/>
      <c r="G517" s="119"/>
      <c r="H517" s="119"/>
      <c r="I517" s="119"/>
      <c r="J517" s="119"/>
      <c r="K517" s="119"/>
      <c r="L517" s="119"/>
    </row>
    <row r="518" spans="2:12">
      <c r="B518" s="118"/>
      <c r="C518" s="118"/>
      <c r="D518" s="118"/>
      <c r="E518" s="119"/>
      <c r="F518" s="119"/>
      <c r="G518" s="119"/>
      <c r="H518" s="119"/>
      <c r="I518" s="119"/>
      <c r="J518" s="119"/>
      <c r="K518" s="119"/>
      <c r="L518" s="119"/>
    </row>
    <row r="519" spans="2:12">
      <c r="B519" s="118"/>
      <c r="C519" s="118"/>
      <c r="D519" s="118"/>
      <c r="E519" s="119"/>
      <c r="F519" s="119"/>
      <c r="G519" s="119"/>
      <c r="H519" s="119"/>
      <c r="I519" s="119"/>
      <c r="J519" s="119"/>
      <c r="K519" s="119"/>
      <c r="L519" s="119"/>
    </row>
    <row r="520" spans="2:12">
      <c r="B520" s="118"/>
      <c r="C520" s="118"/>
      <c r="D520" s="118"/>
      <c r="E520" s="119"/>
      <c r="F520" s="119"/>
      <c r="G520" s="119"/>
      <c r="H520" s="119"/>
      <c r="I520" s="119"/>
      <c r="J520" s="119"/>
      <c r="K520" s="119"/>
      <c r="L520" s="119"/>
    </row>
    <row r="521" spans="2:12">
      <c r="B521" s="118"/>
      <c r="C521" s="118"/>
      <c r="D521" s="118"/>
      <c r="E521" s="119"/>
      <c r="F521" s="119"/>
      <c r="G521" s="119"/>
      <c r="H521" s="119"/>
      <c r="I521" s="119"/>
      <c r="J521" s="119"/>
      <c r="K521" s="119"/>
      <c r="L521" s="119"/>
    </row>
    <row r="522" spans="2:12">
      <c r="B522" s="118"/>
      <c r="C522" s="118"/>
      <c r="D522" s="118"/>
      <c r="E522" s="119"/>
      <c r="F522" s="119"/>
      <c r="G522" s="119"/>
      <c r="H522" s="119"/>
      <c r="I522" s="119"/>
      <c r="J522" s="119"/>
      <c r="K522" s="119"/>
      <c r="L522" s="119"/>
    </row>
    <row r="523" spans="2:12">
      <c r="B523" s="118"/>
      <c r="C523" s="118"/>
      <c r="D523" s="118"/>
      <c r="E523" s="119"/>
      <c r="F523" s="119"/>
      <c r="G523" s="119"/>
      <c r="H523" s="119"/>
      <c r="I523" s="119"/>
      <c r="J523" s="119"/>
      <c r="K523" s="119"/>
      <c r="L523" s="119"/>
    </row>
    <row r="524" spans="2:12">
      <c r="B524" s="118"/>
      <c r="C524" s="118"/>
      <c r="D524" s="118"/>
      <c r="E524" s="119"/>
      <c r="F524" s="119"/>
      <c r="G524" s="119"/>
      <c r="H524" s="119"/>
      <c r="I524" s="119"/>
      <c r="J524" s="119"/>
      <c r="K524" s="119"/>
      <c r="L524" s="119"/>
    </row>
    <row r="525" spans="2:12">
      <c r="B525" s="118"/>
      <c r="C525" s="118"/>
      <c r="D525" s="118"/>
      <c r="E525" s="119"/>
      <c r="F525" s="119"/>
      <c r="G525" s="119"/>
      <c r="H525" s="119"/>
      <c r="I525" s="119"/>
      <c r="J525" s="119"/>
      <c r="K525" s="119"/>
      <c r="L525" s="119"/>
    </row>
    <row r="526" spans="2:12">
      <c r="B526" s="118"/>
      <c r="C526" s="118"/>
      <c r="D526" s="118"/>
      <c r="E526" s="119"/>
      <c r="F526" s="119"/>
      <c r="G526" s="119"/>
      <c r="H526" s="119"/>
      <c r="I526" s="119"/>
      <c r="J526" s="119"/>
      <c r="K526" s="119"/>
      <c r="L526" s="119"/>
    </row>
    <row r="527" spans="2:12">
      <c r="B527" s="118"/>
      <c r="C527" s="118"/>
      <c r="D527" s="118"/>
      <c r="E527" s="119"/>
      <c r="F527" s="119"/>
      <c r="G527" s="119"/>
      <c r="H527" s="119"/>
      <c r="I527" s="119"/>
      <c r="J527" s="119"/>
      <c r="K527" s="119"/>
      <c r="L527" s="119"/>
    </row>
    <row r="528" spans="2:12">
      <c r="B528" s="118"/>
      <c r="C528" s="118"/>
      <c r="D528" s="118"/>
      <c r="E528" s="119"/>
      <c r="F528" s="119"/>
      <c r="G528" s="119"/>
      <c r="H528" s="119"/>
      <c r="I528" s="119"/>
      <c r="J528" s="119"/>
      <c r="K528" s="119"/>
      <c r="L528" s="119"/>
    </row>
    <row r="529" spans="2:12">
      <c r="B529" s="118"/>
      <c r="C529" s="118"/>
      <c r="D529" s="118"/>
      <c r="E529" s="119"/>
      <c r="F529" s="119"/>
      <c r="G529" s="119"/>
      <c r="H529" s="119"/>
      <c r="I529" s="119"/>
      <c r="J529" s="119"/>
      <c r="K529" s="119"/>
      <c r="L529" s="119"/>
    </row>
    <row r="530" spans="2:12">
      <c r="B530" s="118"/>
      <c r="C530" s="118"/>
      <c r="D530" s="118"/>
      <c r="E530" s="119"/>
      <c r="F530" s="119"/>
      <c r="G530" s="119"/>
      <c r="H530" s="119"/>
      <c r="I530" s="119"/>
      <c r="J530" s="119"/>
      <c r="K530" s="119"/>
      <c r="L530" s="119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7"/>
  <sheetViews>
    <sheetView rightToLeft="1" workbookViewId="0">
      <selection activeCell="C21" sqref="C21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0" style="2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3.140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143</v>
      </c>
      <c r="C1" s="67" t="s" vm="1">
        <v>229</v>
      </c>
    </row>
    <row r="2" spans="2:12">
      <c r="B2" s="46" t="s">
        <v>142</v>
      </c>
      <c r="C2" s="67" t="s">
        <v>230</v>
      </c>
    </row>
    <row r="3" spans="2:12">
      <c r="B3" s="46" t="s">
        <v>144</v>
      </c>
      <c r="C3" s="67" t="s">
        <v>231</v>
      </c>
    </row>
    <row r="4" spans="2:12">
      <c r="B4" s="46" t="s">
        <v>145</v>
      </c>
      <c r="C4" s="67">
        <v>8801</v>
      </c>
    </row>
    <row r="6" spans="2:12" ht="26.25" customHeight="1">
      <c r="B6" s="154" t="s">
        <v>170</v>
      </c>
      <c r="C6" s="155"/>
      <c r="D6" s="155"/>
      <c r="E6" s="155"/>
      <c r="F6" s="155"/>
      <c r="G6" s="155"/>
      <c r="H6" s="155"/>
      <c r="I6" s="155"/>
      <c r="J6" s="155"/>
      <c r="K6" s="155"/>
      <c r="L6" s="156"/>
    </row>
    <row r="7" spans="2:12" s="3" customFormat="1" ht="63">
      <c r="B7" s="66" t="s">
        <v>112</v>
      </c>
      <c r="C7" s="49" t="s">
        <v>44</v>
      </c>
      <c r="D7" s="49" t="s">
        <v>114</v>
      </c>
      <c r="E7" s="49" t="s">
        <v>14</v>
      </c>
      <c r="F7" s="49" t="s">
        <v>65</v>
      </c>
      <c r="G7" s="49" t="s">
        <v>100</v>
      </c>
      <c r="H7" s="49" t="s">
        <v>16</v>
      </c>
      <c r="I7" s="49" t="s">
        <v>18</v>
      </c>
      <c r="J7" s="49" t="s">
        <v>60</v>
      </c>
      <c r="K7" s="49" t="s">
        <v>146</v>
      </c>
      <c r="L7" s="51" t="s">
        <v>147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208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8" t="s">
        <v>43</v>
      </c>
      <c r="C10" s="69"/>
      <c r="D10" s="69"/>
      <c r="E10" s="69"/>
      <c r="F10" s="69"/>
      <c r="G10" s="69"/>
      <c r="H10" s="69"/>
      <c r="I10" s="69"/>
      <c r="J10" s="77">
        <f>J11+J56</f>
        <v>2906657.1660714089</v>
      </c>
      <c r="K10" s="78">
        <f>IFERROR(J10/$J$10,0)</f>
        <v>1</v>
      </c>
      <c r="L10" s="78">
        <f>J10/'סכום נכסי הקרן'!$C$42</f>
        <v>0.14805906905064917</v>
      </c>
    </row>
    <row r="11" spans="2:12">
      <c r="B11" s="70" t="s">
        <v>197</v>
      </c>
      <c r="C11" s="71"/>
      <c r="D11" s="71"/>
      <c r="E11" s="71"/>
      <c r="F11" s="71"/>
      <c r="G11" s="71"/>
      <c r="H11" s="71"/>
      <c r="I11" s="71"/>
      <c r="J11" s="80">
        <f>J12+J21</f>
        <v>2781731.7078578956</v>
      </c>
      <c r="K11" s="81">
        <f t="shared" ref="K11:K54" si="0">IFERROR(J11/$J$10,0)</f>
        <v>0.95702091747463958</v>
      </c>
      <c r="L11" s="81">
        <f>J11/'סכום נכסי הקרן'!$C$42</f>
        <v>0.14169562610329328</v>
      </c>
    </row>
    <row r="12" spans="2:12">
      <c r="B12" s="89" t="s">
        <v>41</v>
      </c>
      <c r="C12" s="71"/>
      <c r="D12" s="71"/>
      <c r="E12" s="71"/>
      <c r="F12" s="71"/>
      <c r="G12" s="71"/>
      <c r="H12" s="71"/>
      <c r="I12" s="71"/>
      <c r="J12" s="80">
        <f>SUM(J13:J19)</f>
        <v>1828130.3651144535</v>
      </c>
      <c r="K12" s="81">
        <f t="shared" si="0"/>
        <v>0.628945988695779</v>
      </c>
      <c r="L12" s="81">
        <f>J12/'סכום נכסי הקרן'!$C$42</f>
        <v>9.312115756943716E-2</v>
      </c>
    </row>
    <row r="13" spans="2:12">
      <c r="B13" s="76" t="s">
        <v>3044</v>
      </c>
      <c r="C13" s="73">
        <v>30011000</v>
      </c>
      <c r="D13" s="73">
        <v>11</v>
      </c>
      <c r="E13" s="73" t="s">
        <v>291</v>
      </c>
      <c r="F13" s="73" t="s">
        <v>292</v>
      </c>
      <c r="G13" s="86" t="s">
        <v>130</v>
      </c>
      <c r="H13" s="87"/>
      <c r="I13" s="87"/>
      <c r="J13" s="83">
        <v>292773.4343915201</v>
      </c>
      <c r="K13" s="84">
        <f t="shared" si="0"/>
        <v>0.10072513463540937</v>
      </c>
      <c r="L13" s="84">
        <f>J13/'סכום נכסי הקרן'!$C$42</f>
        <v>1.4913269664120011E-2</v>
      </c>
    </row>
    <row r="14" spans="2:12">
      <c r="B14" s="76" t="s">
        <v>3045</v>
      </c>
      <c r="C14" s="73">
        <v>30012000</v>
      </c>
      <c r="D14" s="73">
        <v>12</v>
      </c>
      <c r="E14" s="73" t="s">
        <v>291</v>
      </c>
      <c r="F14" s="73" t="s">
        <v>292</v>
      </c>
      <c r="G14" s="86" t="s">
        <v>130</v>
      </c>
      <c r="H14" s="87"/>
      <c r="I14" s="87"/>
      <c r="J14" s="83">
        <v>121315.80900989601</v>
      </c>
      <c r="K14" s="84">
        <f t="shared" si="0"/>
        <v>4.1737226676052924E-2</v>
      </c>
      <c r="L14" s="84">
        <f>J14/'סכום נכסי הקרן'!$C$42</f>
        <v>6.1795749264123168E-3</v>
      </c>
    </row>
    <row r="15" spans="2:12">
      <c r="B15" s="76" t="s">
        <v>3045</v>
      </c>
      <c r="C15" s="73">
        <v>30112000</v>
      </c>
      <c r="D15" s="73">
        <v>12</v>
      </c>
      <c r="E15" s="73" t="s">
        <v>291</v>
      </c>
      <c r="F15" s="73" t="s">
        <v>292</v>
      </c>
      <c r="G15" s="86" t="s">
        <v>130</v>
      </c>
      <c r="H15" s="87"/>
      <c r="I15" s="87"/>
      <c r="J15" s="83">
        <v>4248.0705500000004</v>
      </c>
      <c r="K15" s="84">
        <f t="shared" si="0"/>
        <v>1.4614969386780568E-3</v>
      </c>
      <c r="L15" s="84">
        <f>J15/'סכום נכסי הקרן'!$C$42</f>
        <v>2.163878761610468E-4</v>
      </c>
    </row>
    <row r="16" spans="2:12">
      <c r="B16" s="76" t="s">
        <v>3046</v>
      </c>
      <c r="C16" s="73">
        <v>30010000</v>
      </c>
      <c r="D16" s="73">
        <v>10</v>
      </c>
      <c r="E16" s="73" t="s">
        <v>291</v>
      </c>
      <c r="F16" s="73" t="s">
        <v>292</v>
      </c>
      <c r="G16" s="86" t="s">
        <v>130</v>
      </c>
      <c r="H16" s="87"/>
      <c r="I16" s="87"/>
      <c r="J16" s="83">
        <v>1124141.9739400002</v>
      </c>
      <c r="K16" s="84">
        <f t="shared" si="0"/>
        <v>0.38674735605622607</v>
      </c>
      <c r="L16" s="84">
        <f>J16/'סכום נכסי הקרן'!$C$42</f>
        <v>5.7261453495484775E-2</v>
      </c>
    </row>
    <row r="17" spans="2:12">
      <c r="B17" s="76" t="s">
        <v>3046</v>
      </c>
      <c r="C17" s="73">
        <v>34810000</v>
      </c>
      <c r="D17" s="73">
        <v>10</v>
      </c>
      <c r="E17" s="73" t="s">
        <v>291</v>
      </c>
      <c r="F17" s="73" t="s">
        <v>292</v>
      </c>
      <c r="G17" s="86" t="s">
        <v>130</v>
      </c>
      <c r="H17" s="87"/>
      <c r="I17" s="87"/>
      <c r="J17" s="83">
        <v>10382.295204675002</v>
      </c>
      <c r="K17" s="84">
        <f t="shared" si="0"/>
        <v>3.5719022270203076E-3</v>
      </c>
      <c r="L17" s="84">
        <f>J17/'סכום נכסי הקרן'!$C$42</f>
        <v>5.288525184725673E-4</v>
      </c>
    </row>
    <row r="18" spans="2:12">
      <c r="B18" s="76" t="s">
        <v>3046</v>
      </c>
      <c r="C18" s="73">
        <v>34110000</v>
      </c>
      <c r="D18" s="73">
        <v>10</v>
      </c>
      <c r="E18" s="73" t="s">
        <v>291</v>
      </c>
      <c r="F18" s="73" t="s">
        <v>292</v>
      </c>
      <c r="G18" s="86" t="s">
        <v>130</v>
      </c>
      <c r="H18" s="87"/>
      <c r="I18" s="87"/>
      <c r="J18" s="83">
        <v>235349.12696924101</v>
      </c>
      <c r="K18" s="84">
        <f t="shared" si="0"/>
        <v>8.0969000994133442E-2</v>
      </c>
      <c r="L18" s="84">
        <f>J18/'סכום נכסי הקרן'!$C$42</f>
        <v>1.1988194909152487E-2</v>
      </c>
    </row>
    <row r="19" spans="2:12">
      <c r="B19" s="76" t="s">
        <v>3047</v>
      </c>
      <c r="C19" s="73">
        <v>30120000</v>
      </c>
      <c r="D19" s="73">
        <v>20</v>
      </c>
      <c r="E19" s="73" t="s">
        <v>291</v>
      </c>
      <c r="F19" s="73" t="s">
        <v>292</v>
      </c>
      <c r="G19" s="86" t="s">
        <v>130</v>
      </c>
      <c r="H19" s="87"/>
      <c r="I19" s="87"/>
      <c r="J19" s="83">
        <v>39919.655049121007</v>
      </c>
      <c r="K19" s="84">
        <f t="shared" si="0"/>
        <v>1.3733871168258818E-2</v>
      </c>
      <c r="L19" s="84">
        <f>J19/'סכום נכסי הקרן'!$C$42</f>
        <v>2.0334241796339525E-3</v>
      </c>
    </row>
    <row r="20" spans="2:12">
      <c r="B20" s="72"/>
      <c r="C20" s="73"/>
      <c r="D20" s="73"/>
      <c r="E20" s="73"/>
      <c r="F20" s="73"/>
      <c r="G20" s="73"/>
      <c r="H20" s="73"/>
      <c r="I20" s="73"/>
      <c r="J20" s="73"/>
      <c r="K20" s="84"/>
      <c r="L20" s="73"/>
    </row>
    <row r="21" spans="2:12">
      <c r="B21" s="89" t="s">
        <v>42</v>
      </c>
      <c r="C21" s="71"/>
      <c r="D21" s="71"/>
      <c r="E21" s="71"/>
      <c r="F21" s="71"/>
      <c r="G21" s="71"/>
      <c r="H21" s="71"/>
      <c r="I21" s="71"/>
      <c r="J21" s="80">
        <f>SUM(J22:J54)</f>
        <v>953601.34274344204</v>
      </c>
      <c r="K21" s="81">
        <f t="shared" si="0"/>
        <v>0.32807492877886052</v>
      </c>
      <c r="L21" s="81">
        <f>J21/'סכום נכסי הקרן'!$C$42</f>
        <v>4.8574468533856122E-2</v>
      </c>
    </row>
    <row r="22" spans="2:12">
      <c r="B22" s="76" t="s">
        <v>3044</v>
      </c>
      <c r="C22" s="73">
        <v>32011000</v>
      </c>
      <c r="D22" s="73">
        <v>11</v>
      </c>
      <c r="E22" s="73" t="s">
        <v>291</v>
      </c>
      <c r="F22" s="73" t="s">
        <v>292</v>
      </c>
      <c r="G22" s="86" t="s">
        <v>131</v>
      </c>
      <c r="H22" s="87"/>
      <c r="I22" s="87"/>
      <c r="J22" s="83">
        <v>33.743476184000009</v>
      </c>
      <c r="K22" s="84">
        <f t="shared" si="0"/>
        <v>1.160903204474133E-5</v>
      </c>
      <c r="L22" s="84">
        <f>J22/'סכום נכסי הקרן'!$C$42</f>
        <v>1.7188224771235557E-6</v>
      </c>
    </row>
    <row r="23" spans="2:12">
      <c r="B23" s="76" t="s">
        <v>3044</v>
      </c>
      <c r="C23" s="73">
        <v>31211000</v>
      </c>
      <c r="D23" s="73">
        <v>11</v>
      </c>
      <c r="E23" s="73" t="s">
        <v>291</v>
      </c>
      <c r="F23" s="73" t="s">
        <v>292</v>
      </c>
      <c r="G23" s="86" t="s">
        <v>133</v>
      </c>
      <c r="H23" s="87"/>
      <c r="I23" s="87"/>
      <c r="J23" s="83">
        <v>6.1858050000000008E-3</v>
      </c>
      <c r="K23" s="84">
        <f t="shared" si="0"/>
        <v>2.1281508779931673E-9</v>
      </c>
      <c r="L23" s="84">
        <f>J23/'סכום נכסי הקרן'!$C$42</f>
        <v>3.1509203779499005E-10</v>
      </c>
    </row>
    <row r="24" spans="2:12">
      <c r="B24" s="76" t="s">
        <v>3044</v>
      </c>
      <c r="C24" s="73">
        <v>30211000</v>
      </c>
      <c r="D24" s="73">
        <v>11</v>
      </c>
      <c r="E24" s="73" t="s">
        <v>291</v>
      </c>
      <c r="F24" s="73" t="s">
        <v>292</v>
      </c>
      <c r="G24" s="86" t="s">
        <v>132</v>
      </c>
      <c r="H24" s="87"/>
      <c r="I24" s="87"/>
      <c r="J24" s="83">
        <v>6.7138813000000019E-2</v>
      </c>
      <c r="K24" s="84">
        <f t="shared" si="0"/>
        <v>2.3098290979649229E-8</v>
      </c>
      <c r="L24" s="84">
        <f>J24/'סכום נכסי הקרן'!$C$42</f>
        <v>3.4199114591078724E-9</v>
      </c>
    </row>
    <row r="25" spans="2:12">
      <c r="B25" s="76" t="s">
        <v>3044</v>
      </c>
      <c r="C25" s="73">
        <v>30311000</v>
      </c>
      <c r="D25" s="73">
        <v>11</v>
      </c>
      <c r="E25" s="73" t="s">
        <v>291</v>
      </c>
      <c r="F25" s="73" t="s">
        <v>292</v>
      </c>
      <c r="G25" s="86" t="s">
        <v>129</v>
      </c>
      <c r="H25" s="87"/>
      <c r="I25" s="87"/>
      <c r="J25" s="83">
        <v>78518.427966630014</v>
      </c>
      <c r="K25" s="84">
        <f t="shared" si="0"/>
        <v>2.7013308925164455E-2</v>
      </c>
      <c r="L25" s="84">
        <f>J25/'סכום נכסי הקרן'!$C$42</f>
        <v>3.9995653714374416E-3</v>
      </c>
    </row>
    <row r="26" spans="2:12">
      <c r="B26" s="76" t="s">
        <v>3045</v>
      </c>
      <c r="C26" s="73">
        <v>32012000</v>
      </c>
      <c r="D26" s="73">
        <v>12</v>
      </c>
      <c r="E26" s="73" t="s">
        <v>291</v>
      </c>
      <c r="F26" s="73" t="s">
        <v>292</v>
      </c>
      <c r="G26" s="86" t="s">
        <v>131</v>
      </c>
      <c r="H26" s="87"/>
      <c r="I26" s="87"/>
      <c r="J26" s="83">
        <v>5156.7638427180009</v>
      </c>
      <c r="K26" s="84">
        <f t="shared" si="0"/>
        <v>1.7741217997469581E-3</v>
      </c>
      <c r="L26" s="84">
        <f>J26/'סכום נכסי הקרן'!$C$42</f>
        <v>2.6267482205299687E-4</v>
      </c>
    </row>
    <row r="27" spans="2:12">
      <c r="B27" s="76" t="s">
        <v>3045</v>
      </c>
      <c r="C27" s="73">
        <v>31212000</v>
      </c>
      <c r="D27" s="73">
        <v>12</v>
      </c>
      <c r="E27" s="73" t="s">
        <v>291</v>
      </c>
      <c r="F27" s="73" t="s">
        <v>292</v>
      </c>
      <c r="G27" s="86" t="s">
        <v>133</v>
      </c>
      <c r="H27" s="87"/>
      <c r="I27" s="87"/>
      <c r="J27" s="83">
        <v>208.07289000000003</v>
      </c>
      <c r="K27" s="84">
        <f t="shared" si="0"/>
        <v>7.1584943841597947E-5</v>
      </c>
      <c r="L27" s="84">
        <f>J27/'סכום נכסי הקרן'!$C$42</f>
        <v>1.0598800143229993E-5</v>
      </c>
    </row>
    <row r="28" spans="2:12">
      <c r="B28" s="76" t="s">
        <v>3045</v>
      </c>
      <c r="C28" s="73">
        <v>30212000</v>
      </c>
      <c r="D28" s="73">
        <v>12</v>
      </c>
      <c r="E28" s="73" t="s">
        <v>291</v>
      </c>
      <c r="F28" s="73" t="s">
        <v>292</v>
      </c>
      <c r="G28" s="86" t="s">
        <v>132</v>
      </c>
      <c r="H28" s="87"/>
      <c r="I28" s="87"/>
      <c r="J28" s="83">
        <v>5298.3453609740009</v>
      </c>
      <c r="K28" s="84">
        <f t="shared" si="0"/>
        <v>1.8228311968883346E-3</v>
      </c>
      <c r="L28" s="84">
        <f>J28/'סכום נכסי הקרן'!$C$42</f>
        <v>2.698866900477674E-4</v>
      </c>
    </row>
    <row r="29" spans="2:12">
      <c r="B29" s="76" t="s">
        <v>3045</v>
      </c>
      <c r="C29" s="73">
        <v>30312000</v>
      </c>
      <c r="D29" s="73">
        <v>12</v>
      </c>
      <c r="E29" s="73" t="s">
        <v>291</v>
      </c>
      <c r="F29" s="73" t="s">
        <v>292</v>
      </c>
      <c r="G29" s="86" t="s">
        <v>129</v>
      </c>
      <c r="H29" s="87"/>
      <c r="I29" s="87"/>
      <c r="J29" s="83">
        <v>165691.97803430303</v>
      </c>
      <c r="K29" s="84">
        <f t="shared" si="0"/>
        <v>5.7004307204984082E-2</v>
      </c>
      <c r="L29" s="84">
        <f>J29/'סכום נכסי הקרן'!$C$42</f>
        <v>8.440004656647156E-3</v>
      </c>
    </row>
    <row r="30" spans="2:12">
      <c r="B30" s="76" t="s">
        <v>3045</v>
      </c>
      <c r="C30" s="73">
        <v>31712000</v>
      </c>
      <c r="D30" s="73">
        <v>12</v>
      </c>
      <c r="E30" s="73" t="s">
        <v>291</v>
      </c>
      <c r="F30" s="73" t="s">
        <v>292</v>
      </c>
      <c r="G30" s="86" t="s">
        <v>138</v>
      </c>
      <c r="H30" s="87"/>
      <c r="I30" s="87"/>
      <c r="J30" s="83">
        <v>22.616542155000001</v>
      </c>
      <c r="K30" s="84">
        <f t="shared" si="0"/>
        <v>7.7809458986070098E-6</v>
      </c>
      <c r="L30" s="84">
        <f>J30/'סכום נכסי הקרן'!$C$42</f>
        <v>1.1520396060812208E-6</v>
      </c>
    </row>
    <row r="31" spans="2:12">
      <c r="B31" s="76" t="s">
        <v>3045</v>
      </c>
      <c r="C31" s="73">
        <v>31112000</v>
      </c>
      <c r="D31" s="73">
        <v>12</v>
      </c>
      <c r="E31" s="73" t="s">
        <v>291</v>
      </c>
      <c r="F31" s="73" t="s">
        <v>292</v>
      </c>
      <c r="G31" s="86" t="s">
        <v>137</v>
      </c>
      <c r="H31" s="87"/>
      <c r="I31" s="87"/>
      <c r="J31" s="83">
        <v>5.2833783470000002</v>
      </c>
      <c r="K31" s="84">
        <f t="shared" si="0"/>
        <v>1.8176819780025621E-6</v>
      </c>
      <c r="L31" s="84">
        <f>J31/'סכום נכסי הקרן'!$C$42</f>
        <v>2.6912430149320193E-7</v>
      </c>
    </row>
    <row r="32" spans="2:12">
      <c r="B32" s="76" t="s">
        <v>3045</v>
      </c>
      <c r="C32" s="73">
        <v>31012000</v>
      </c>
      <c r="D32" s="73">
        <v>12</v>
      </c>
      <c r="E32" s="73" t="s">
        <v>291</v>
      </c>
      <c r="F32" s="73" t="s">
        <v>292</v>
      </c>
      <c r="G32" s="86" t="s">
        <v>136</v>
      </c>
      <c r="H32" s="87"/>
      <c r="I32" s="87"/>
      <c r="J32" s="83">
        <v>9.0823400000000021</v>
      </c>
      <c r="K32" s="84">
        <f t="shared" si="0"/>
        <v>3.1246684700265313E-6</v>
      </c>
      <c r="L32" s="84">
        <f>J32/'סכום נכסי הקרן'!$C$42</f>
        <v>4.6263550476404449E-7</v>
      </c>
    </row>
    <row r="33" spans="2:12">
      <c r="B33" s="76" t="s">
        <v>3046</v>
      </c>
      <c r="C33" s="73">
        <v>32610000</v>
      </c>
      <c r="D33" s="73">
        <v>10</v>
      </c>
      <c r="E33" s="73" t="s">
        <v>291</v>
      </c>
      <c r="F33" s="73" t="s">
        <v>292</v>
      </c>
      <c r="G33" s="86" t="s">
        <v>134</v>
      </c>
      <c r="H33" s="87"/>
      <c r="I33" s="87"/>
      <c r="J33" s="83">
        <v>9.9618402850000027</v>
      </c>
      <c r="K33" s="84">
        <f t="shared" si="0"/>
        <v>3.4272498323096925E-6</v>
      </c>
      <c r="L33" s="84">
        <f>J33/'סכום נכסי הקרן'!$C$42</f>
        <v>5.0743541957576657E-7</v>
      </c>
    </row>
    <row r="34" spans="2:12">
      <c r="B34" s="76" t="s">
        <v>3046</v>
      </c>
      <c r="C34" s="73">
        <v>34510000</v>
      </c>
      <c r="D34" s="73">
        <v>10</v>
      </c>
      <c r="E34" s="73" t="s">
        <v>291</v>
      </c>
      <c r="F34" s="73" t="s">
        <v>292</v>
      </c>
      <c r="G34" s="86" t="s">
        <v>131</v>
      </c>
      <c r="H34" s="87"/>
      <c r="I34" s="87"/>
      <c r="J34" s="83">
        <v>7019.3661973770013</v>
      </c>
      <c r="K34" s="84">
        <f t="shared" si="0"/>
        <v>2.4149274566371594E-3</v>
      </c>
      <c r="L34" s="84">
        <f>J34/'סכום נכסי הקרן'!$C$42</f>
        <v>3.5755191105454979E-4</v>
      </c>
    </row>
    <row r="35" spans="2:12">
      <c r="B35" s="76" t="s">
        <v>3046</v>
      </c>
      <c r="C35" s="73">
        <v>30310000</v>
      </c>
      <c r="D35" s="73">
        <v>10</v>
      </c>
      <c r="E35" s="73" t="s">
        <v>291</v>
      </c>
      <c r="F35" s="73" t="s">
        <v>292</v>
      </c>
      <c r="G35" s="86" t="s">
        <v>129</v>
      </c>
      <c r="H35" s="87"/>
      <c r="I35" s="87"/>
      <c r="J35" s="83">
        <v>5096.6428000000005</v>
      </c>
      <c r="K35" s="84">
        <f t="shared" si="0"/>
        <v>1.753437887168696E-3</v>
      </c>
      <c r="L35" s="84">
        <f>J35/'סכום נכסי הקרן'!$C$42</f>
        <v>2.5961238121233437E-4</v>
      </c>
    </row>
    <row r="36" spans="2:12">
      <c r="B36" s="76" t="s">
        <v>3046</v>
      </c>
      <c r="C36" s="73">
        <v>32010000</v>
      </c>
      <c r="D36" s="73">
        <v>10</v>
      </c>
      <c r="E36" s="73" t="s">
        <v>291</v>
      </c>
      <c r="F36" s="73" t="s">
        <v>292</v>
      </c>
      <c r="G36" s="86" t="s">
        <v>131</v>
      </c>
      <c r="H36" s="87"/>
      <c r="I36" s="87"/>
      <c r="J36" s="83">
        <v>-1164.4129100000002</v>
      </c>
      <c r="K36" s="84">
        <f t="shared" si="0"/>
        <v>-4.0060208117829115E-4</v>
      </c>
      <c r="L36" s="84">
        <f>J36/'סכום נכסי הקרן'!$C$42</f>
        <v>-5.9312771199010377E-5</v>
      </c>
    </row>
    <row r="37" spans="2:12">
      <c r="B37" s="76" t="s">
        <v>3046</v>
      </c>
      <c r="C37" s="73">
        <v>31010000</v>
      </c>
      <c r="D37" s="73">
        <v>10</v>
      </c>
      <c r="E37" s="73" t="s">
        <v>291</v>
      </c>
      <c r="F37" s="73" t="s">
        <v>292</v>
      </c>
      <c r="G37" s="86" t="s">
        <v>136</v>
      </c>
      <c r="H37" s="116"/>
      <c r="I37" s="116"/>
      <c r="J37" s="83">
        <v>-384.97114000000005</v>
      </c>
      <c r="K37" s="84">
        <f t="shared" si="0"/>
        <v>-1.3244463244364E-4</v>
      </c>
      <c r="L37" s="84">
        <f>J37/'סכום נכסי הקרן'!$C$42</f>
        <v>-1.9609628980360747E-5</v>
      </c>
    </row>
    <row r="38" spans="2:12">
      <c r="B38" s="76" t="s">
        <v>3046</v>
      </c>
      <c r="C38" s="73">
        <v>33810000</v>
      </c>
      <c r="D38" s="73">
        <v>10</v>
      </c>
      <c r="E38" s="73" t="s">
        <v>291</v>
      </c>
      <c r="F38" s="73" t="s">
        <v>292</v>
      </c>
      <c r="G38" s="86" t="s">
        <v>132</v>
      </c>
      <c r="H38" s="87"/>
      <c r="I38" s="87"/>
      <c r="J38" s="83">
        <v>2255.1579309250005</v>
      </c>
      <c r="K38" s="84">
        <f t="shared" si="0"/>
        <v>7.7585962226602587E-4</v>
      </c>
      <c r="L38" s="84">
        <f>J38/'סכום נכסי הקרן'!$C$42</f>
        <v>1.1487305338669612E-4</v>
      </c>
    </row>
    <row r="39" spans="2:12">
      <c r="B39" s="76" t="s">
        <v>3046</v>
      </c>
      <c r="C39" s="73">
        <v>31110000</v>
      </c>
      <c r="D39" s="73">
        <v>10</v>
      </c>
      <c r="E39" s="73" t="s">
        <v>291</v>
      </c>
      <c r="F39" s="73" t="s">
        <v>292</v>
      </c>
      <c r="G39" s="86" t="s">
        <v>137</v>
      </c>
      <c r="H39" s="87"/>
      <c r="I39" s="87"/>
      <c r="J39" s="83">
        <v>5.8397500000000013</v>
      </c>
      <c r="K39" s="84">
        <f t="shared" si="0"/>
        <v>2.0090948695861899E-6</v>
      </c>
      <c r="L39" s="84">
        <f>J39/'סכום נכסי הקרן'!$C$42</f>
        <v>2.974647160253667E-7</v>
      </c>
    </row>
    <row r="40" spans="2:12">
      <c r="B40" s="76" t="s">
        <v>3046</v>
      </c>
      <c r="C40" s="73">
        <v>34610000</v>
      </c>
      <c r="D40" s="73">
        <v>10</v>
      </c>
      <c r="E40" s="73" t="s">
        <v>291</v>
      </c>
      <c r="F40" s="73" t="s">
        <v>292</v>
      </c>
      <c r="G40" s="86" t="s">
        <v>133</v>
      </c>
      <c r="H40" s="87"/>
      <c r="I40" s="87"/>
      <c r="J40" s="83">
        <v>6.6905498840000019</v>
      </c>
      <c r="K40" s="84">
        <f t="shared" si="0"/>
        <v>2.3018022084258535E-6</v>
      </c>
      <c r="L40" s="84">
        <f>J40/'סכום נכסי הקרן'!$C$42</f>
        <v>3.408026921182602E-7</v>
      </c>
    </row>
    <row r="41" spans="2:12">
      <c r="B41" s="76" t="s">
        <v>3046</v>
      </c>
      <c r="C41" s="73">
        <v>31710000</v>
      </c>
      <c r="D41" s="73">
        <v>10</v>
      </c>
      <c r="E41" s="73" t="s">
        <v>291</v>
      </c>
      <c r="F41" s="73" t="s">
        <v>292</v>
      </c>
      <c r="G41" s="86" t="s">
        <v>138</v>
      </c>
      <c r="H41" s="87"/>
      <c r="I41" s="87"/>
      <c r="J41" s="83">
        <v>2256.1754628800004</v>
      </c>
      <c r="K41" s="84">
        <f t="shared" si="0"/>
        <v>7.7620969174338884E-4</v>
      </c>
      <c r="L41" s="84">
        <f>J41/'סכום נכסי הקרן'!$C$42</f>
        <v>1.1492488434761751E-4</v>
      </c>
    </row>
    <row r="42" spans="2:12">
      <c r="B42" s="76" t="s">
        <v>3046</v>
      </c>
      <c r="C42" s="73">
        <v>30710000</v>
      </c>
      <c r="D42" s="73">
        <v>10</v>
      </c>
      <c r="E42" s="73" t="s">
        <v>291</v>
      </c>
      <c r="F42" s="73" t="s">
        <v>292</v>
      </c>
      <c r="G42" s="86" t="s">
        <v>1464</v>
      </c>
      <c r="H42" s="87"/>
      <c r="I42" s="87"/>
      <c r="J42" s="83">
        <v>112.64424605500001</v>
      </c>
      <c r="K42" s="84">
        <f t="shared" si="0"/>
        <v>3.8753881045850398E-5</v>
      </c>
      <c r="L42" s="84">
        <f>J42/'סכום נכסי הקרן'!$C$42</f>
        <v>5.7378635497482083E-6</v>
      </c>
    </row>
    <row r="43" spans="2:12">
      <c r="B43" s="76" t="s">
        <v>3046</v>
      </c>
      <c r="C43" s="73">
        <v>30210000</v>
      </c>
      <c r="D43" s="73">
        <v>10</v>
      </c>
      <c r="E43" s="73" t="s">
        <v>291</v>
      </c>
      <c r="F43" s="73" t="s">
        <v>292</v>
      </c>
      <c r="G43" s="86" t="s">
        <v>132</v>
      </c>
      <c r="H43" s="87"/>
      <c r="I43" s="87"/>
      <c r="J43" s="83">
        <v>451.17765000000009</v>
      </c>
      <c r="K43" s="84">
        <f t="shared" si="0"/>
        <v>1.5522217592995479E-4</v>
      </c>
      <c r="L43" s="84">
        <f>J43/'סכום נכסי הקרן'!$C$42</f>
        <v>2.2982050864205193E-5</v>
      </c>
    </row>
    <row r="44" spans="2:12">
      <c r="B44" s="76" t="s">
        <v>3046</v>
      </c>
      <c r="C44" s="73">
        <v>34710000</v>
      </c>
      <c r="D44" s="73">
        <v>10</v>
      </c>
      <c r="E44" s="73" t="s">
        <v>291</v>
      </c>
      <c r="F44" s="73" t="s">
        <v>292</v>
      </c>
      <c r="G44" s="86" t="s">
        <v>137</v>
      </c>
      <c r="H44" s="87"/>
      <c r="I44" s="87"/>
      <c r="J44" s="83">
        <v>2.5344502440000007</v>
      </c>
      <c r="K44" s="84">
        <f t="shared" si="0"/>
        <v>8.719467412889023E-7</v>
      </c>
      <c r="L44" s="84">
        <f>J44/'סכום נכסי הקרן'!$C$42</f>
        <v>1.2909962277698212E-7</v>
      </c>
    </row>
    <row r="45" spans="2:12">
      <c r="B45" s="76" t="s">
        <v>3046</v>
      </c>
      <c r="C45" s="73">
        <v>31410000</v>
      </c>
      <c r="D45" s="73">
        <v>10</v>
      </c>
      <c r="E45" s="73" t="s">
        <v>291</v>
      </c>
      <c r="F45" s="73" t="s">
        <v>292</v>
      </c>
      <c r="G45" s="86" t="s">
        <v>129</v>
      </c>
      <c r="H45" s="87"/>
      <c r="I45" s="87"/>
      <c r="J45" s="83">
        <v>786.69348067600015</v>
      </c>
      <c r="K45" s="84">
        <f t="shared" si="0"/>
        <v>2.7065231147961025E-4</v>
      </c>
      <c r="L45" s="84">
        <f>J45/'סכום נכסי הקרן'!$C$42</f>
        <v>4.0072529274077424E-5</v>
      </c>
    </row>
    <row r="46" spans="2:12">
      <c r="B46" s="76" t="s">
        <v>3046</v>
      </c>
      <c r="C46" s="73">
        <v>34010000</v>
      </c>
      <c r="D46" s="73">
        <v>10</v>
      </c>
      <c r="E46" s="73" t="s">
        <v>291</v>
      </c>
      <c r="F46" s="73" t="s">
        <v>292</v>
      </c>
      <c r="G46" s="86" t="s">
        <v>129</v>
      </c>
      <c r="H46" s="87"/>
      <c r="I46" s="87"/>
      <c r="J46" s="83">
        <v>156657.53812705903</v>
      </c>
      <c r="K46" s="84">
        <f t="shared" si="0"/>
        <v>5.3896118178531127E-2</v>
      </c>
      <c r="L46" s="84">
        <f>J46/'סכום נכסי הקרן'!$C$42</f>
        <v>7.9798090829570883E-3</v>
      </c>
    </row>
    <row r="47" spans="2:12">
      <c r="B47" s="76" t="s">
        <v>3047</v>
      </c>
      <c r="C47" s="73">
        <v>33820000</v>
      </c>
      <c r="D47" s="73">
        <v>20</v>
      </c>
      <c r="E47" s="73" t="s">
        <v>291</v>
      </c>
      <c r="F47" s="73" t="s">
        <v>292</v>
      </c>
      <c r="G47" s="86" t="s">
        <v>132</v>
      </c>
      <c r="H47" s="87"/>
      <c r="I47" s="87"/>
      <c r="J47" s="83">
        <v>0.34164442600000006</v>
      </c>
      <c r="K47" s="84">
        <f t="shared" si="0"/>
        <v>1.1753860413533433E-7</v>
      </c>
      <c r="L47" s="84">
        <f>J47/'סכום נכסי הקרן'!$C$42</f>
        <v>1.7402656305790385E-8</v>
      </c>
    </row>
    <row r="48" spans="2:12">
      <c r="B48" s="76" t="s">
        <v>3047</v>
      </c>
      <c r="C48" s="73">
        <v>32020000</v>
      </c>
      <c r="D48" s="73">
        <v>20</v>
      </c>
      <c r="E48" s="73" t="s">
        <v>291</v>
      </c>
      <c r="F48" s="73" t="s">
        <v>292</v>
      </c>
      <c r="G48" s="86" t="s">
        <v>131</v>
      </c>
      <c r="H48" s="87"/>
      <c r="I48" s="87"/>
      <c r="J48" s="83">
        <v>1.050053675</v>
      </c>
      <c r="K48" s="84">
        <f t="shared" si="0"/>
        <v>3.6125817907147122E-7</v>
      </c>
      <c r="L48" s="84">
        <f>J48/'סכום נכסי הקרן'!$C$42</f>
        <v>5.3487549680254741E-8</v>
      </c>
    </row>
    <row r="49" spans="2:12">
      <c r="B49" s="76" t="s">
        <v>3047</v>
      </c>
      <c r="C49" s="73">
        <v>31720000</v>
      </c>
      <c r="D49" s="73">
        <v>20</v>
      </c>
      <c r="E49" s="73" t="s">
        <v>291</v>
      </c>
      <c r="F49" s="73" t="s">
        <v>292</v>
      </c>
      <c r="G49" s="86" t="s">
        <v>138</v>
      </c>
      <c r="H49" s="87"/>
      <c r="I49" s="87"/>
      <c r="J49" s="83">
        <v>9.2139660000000005E-3</v>
      </c>
      <c r="K49" s="84">
        <f t="shared" si="0"/>
        <v>3.1699527923526837E-9</v>
      </c>
      <c r="L49" s="84">
        <f>J49/'סכום נכסי הקרן'!$C$42</f>
        <v>4.6934025937024411E-10</v>
      </c>
    </row>
    <row r="50" spans="2:12">
      <c r="B50" s="76" t="s">
        <v>3047</v>
      </c>
      <c r="C50" s="73">
        <v>34020000</v>
      </c>
      <c r="D50" s="73">
        <v>20</v>
      </c>
      <c r="E50" s="73" t="s">
        <v>291</v>
      </c>
      <c r="F50" s="73" t="s">
        <v>292</v>
      </c>
      <c r="G50" s="86" t="s">
        <v>129</v>
      </c>
      <c r="H50" s="87"/>
      <c r="I50" s="87"/>
      <c r="J50" s="83">
        <v>525385.92150100099</v>
      </c>
      <c r="K50" s="84">
        <f t="shared" si="0"/>
        <v>0.18075262801326658</v>
      </c>
      <c r="L50" s="84">
        <f>J50/'סכום נכסי הקרן'!$C$42</f>
        <v>2.6762065832102541E-2</v>
      </c>
    </row>
    <row r="51" spans="2:12">
      <c r="B51" s="76" t="s">
        <v>3047</v>
      </c>
      <c r="C51" s="73">
        <v>30820000</v>
      </c>
      <c r="D51" s="73">
        <v>20</v>
      </c>
      <c r="E51" s="73" t="s">
        <v>291</v>
      </c>
      <c r="F51" s="73" t="s">
        <v>292</v>
      </c>
      <c r="G51" s="86" t="s">
        <v>135</v>
      </c>
      <c r="H51" s="87"/>
      <c r="I51" s="87"/>
      <c r="J51" s="83">
        <v>8.4694000000000013E-5</v>
      </c>
      <c r="K51" s="84">
        <f t="shared" si="0"/>
        <v>2.9137939275608161E-11</v>
      </c>
      <c r="L51" s="84">
        <f>J51/'סכום נכסי הקרן'!$C$42</f>
        <v>4.3141361632008912E-12</v>
      </c>
    </row>
    <row r="52" spans="2:12">
      <c r="B52" s="76" t="s">
        <v>3047</v>
      </c>
      <c r="C52" s="73">
        <v>34520000</v>
      </c>
      <c r="D52" s="73">
        <v>20</v>
      </c>
      <c r="E52" s="73" t="s">
        <v>291</v>
      </c>
      <c r="F52" s="73" t="s">
        <v>292</v>
      </c>
      <c r="G52" s="86" t="s">
        <v>131</v>
      </c>
      <c r="H52" s="87"/>
      <c r="I52" s="87"/>
      <c r="J52" s="83">
        <v>80.341349099000013</v>
      </c>
      <c r="K52" s="84">
        <f t="shared" si="0"/>
        <v>2.7640462740773826E-5</v>
      </c>
      <c r="L52" s="84">
        <f>J52/'סכום נכסי הקרן'!$C$42</f>
        <v>4.0924211815281272E-6</v>
      </c>
    </row>
    <row r="53" spans="2:12">
      <c r="B53" s="76" t="s">
        <v>3047</v>
      </c>
      <c r="C53" s="73">
        <v>31120000</v>
      </c>
      <c r="D53" s="73">
        <v>20</v>
      </c>
      <c r="E53" s="73" t="s">
        <v>291</v>
      </c>
      <c r="F53" s="73" t="s">
        <v>292</v>
      </c>
      <c r="G53" s="86" t="s">
        <v>137</v>
      </c>
      <c r="H53" s="87"/>
      <c r="I53" s="87"/>
      <c r="J53" s="83">
        <v>77.136910441000012</v>
      </c>
      <c r="K53" s="84">
        <f t="shared" si="0"/>
        <v>2.6538014644932144E-5</v>
      </c>
      <c r="L53" s="84">
        <f>J53/'סכום נכסי הקרן'!$C$42</f>
        <v>3.9291937427811473E-6</v>
      </c>
    </row>
    <row r="54" spans="2:12">
      <c r="B54" s="76" t="s">
        <v>3047</v>
      </c>
      <c r="C54" s="73">
        <v>31220000</v>
      </c>
      <c r="D54" s="73">
        <v>20</v>
      </c>
      <c r="E54" s="73" t="s">
        <v>291</v>
      </c>
      <c r="F54" s="73" t="s">
        <v>292</v>
      </c>
      <c r="G54" s="86" t="s">
        <v>133</v>
      </c>
      <c r="H54" s="87"/>
      <c r="I54" s="87"/>
      <c r="J54" s="83">
        <v>1.1163948260000003</v>
      </c>
      <c r="K54" s="84">
        <f t="shared" si="0"/>
        <v>3.8408204415414479E-7</v>
      </c>
      <c r="L54" s="84">
        <f>J54/'סכום נכסי הקרן'!$C$42</f>
        <v>5.6866829896533014E-8</v>
      </c>
    </row>
    <row r="55" spans="2:12">
      <c r="B55" s="72"/>
      <c r="C55" s="73"/>
      <c r="D55" s="73"/>
      <c r="E55" s="73"/>
      <c r="F55" s="73"/>
      <c r="G55" s="73"/>
      <c r="H55" s="73"/>
      <c r="I55" s="73"/>
      <c r="J55" s="73"/>
      <c r="K55" s="84"/>
      <c r="L55" s="73"/>
    </row>
    <row r="56" spans="2:12">
      <c r="B56" s="70" t="s">
        <v>196</v>
      </c>
      <c r="C56" s="71"/>
      <c r="D56" s="71"/>
      <c r="E56" s="71"/>
      <c r="F56" s="71"/>
      <c r="G56" s="71"/>
      <c r="H56" s="71"/>
      <c r="I56" s="71"/>
      <c r="J56" s="80">
        <f>SUM(J57)</f>
        <v>124925.45821351303</v>
      </c>
      <c r="K56" s="81">
        <f t="shared" ref="K56:K57" si="1">IFERROR(J56/$J$10,0)</f>
        <v>4.297908252536032E-2</v>
      </c>
      <c r="L56" s="84">
        <f>J56/'סכום נכסי הקרן'!$C$42</f>
        <v>6.363442947355873E-3</v>
      </c>
    </row>
    <row r="57" spans="2:12">
      <c r="B57" s="117" t="s">
        <v>42</v>
      </c>
      <c r="C57" s="71"/>
      <c r="D57" s="71"/>
      <c r="E57" s="71"/>
      <c r="F57" s="71"/>
      <c r="G57" s="71"/>
      <c r="H57" s="71"/>
      <c r="I57" s="71"/>
      <c r="J57" s="80">
        <f>SUM(J58:J60)</f>
        <v>124925.45821351303</v>
      </c>
      <c r="K57" s="81">
        <f t="shared" si="1"/>
        <v>4.297908252536032E-2</v>
      </c>
      <c r="L57" s="84">
        <f>J57/'סכום נכסי הקרן'!$C$42</f>
        <v>6.363442947355873E-3</v>
      </c>
    </row>
    <row r="58" spans="2:12">
      <c r="B58" s="76" t="s">
        <v>3048</v>
      </c>
      <c r="C58" s="73">
        <v>31785000</v>
      </c>
      <c r="D58" s="73">
        <v>85</v>
      </c>
      <c r="E58" s="73" t="s">
        <v>677</v>
      </c>
      <c r="F58" s="73" t="s">
        <v>634</v>
      </c>
      <c r="G58" s="86" t="s">
        <v>138</v>
      </c>
      <c r="H58" s="87"/>
      <c r="I58" s="87"/>
      <c r="J58" s="83">
        <v>4914.1856588240007</v>
      </c>
      <c r="K58" s="84">
        <f t="shared" ref="K58:K60" si="2">IFERROR(J58/$J$10,0)</f>
        <v>1.6906657297550971E-3</v>
      </c>
      <c r="L58" s="84">
        <f>J58/'סכום נכסי הקרן'!$C$42</f>
        <v>2.5031839402337607E-4</v>
      </c>
    </row>
    <row r="59" spans="2:12">
      <c r="B59" s="76" t="s">
        <v>3048</v>
      </c>
      <c r="C59" s="73">
        <v>32085000</v>
      </c>
      <c r="D59" s="73">
        <v>85</v>
      </c>
      <c r="E59" s="73" t="s">
        <v>677</v>
      </c>
      <c r="F59" s="73" t="s">
        <v>634</v>
      </c>
      <c r="G59" s="86" t="s">
        <v>131</v>
      </c>
      <c r="H59" s="87"/>
      <c r="I59" s="87"/>
      <c r="J59" s="83">
        <v>18018.019259791006</v>
      </c>
      <c r="K59" s="84">
        <f t="shared" si="2"/>
        <v>6.1988800984547725E-3</v>
      </c>
      <c r="L59" s="84">
        <f>J59/'סכום נכסי הקרן'!$C$42</f>
        <v>9.1780041653381024E-4</v>
      </c>
    </row>
    <row r="60" spans="2:12">
      <c r="B60" s="76" t="s">
        <v>3048</v>
      </c>
      <c r="C60" s="73">
        <v>30385000</v>
      </c>
      <c r="D60" s="73">
        <v>85</v>
      </c>
      <c r="E60" s="73" t="s">
        <v>677</v>
      </c>
      <c r="F60" s="73" t="s">
        <v>634</v>
      </c>
      <c r="G60" s="86" t="s">
        <v>129</v>
      </c>
      <c r="H60" s="87"/>
      <c r="I60" s="87"/>
      <c r="J60" s="83">
        <v>101993.25329489802</v>
      </c>
      <c r="K60" s="84">
        <f t="shared" si="2"/>
        <v>3.5089536697150446E-2</v>
      </c>
      <c r="L60" s="84">
        <f>J60/'סכום נכסי הקרן'!$C$42</f>
        <v>5.1953241367986864E-3</v>
      </c>
    </row>
    <row r="61" spans="2:12">
      <c r="B61" s="118"/>
      <c r="C61" s="118"/>
      <c r="D61" s="119"/>
      <c r="E61" s="119"/>
      <c r="F61" s="119"/>
      <c r="G61" s="119"/>
      <c r="H61" s="119"/>
      <c r="I61" s="119"/>
      <c r="J61" s="119"/>
      <c r="K61" s="119"/>
      <c r="L61" s="119"/>
    </row>
    <row r="62" spans="2:12">
      <c r="B62" s="118"/>
      <c r="C62" s="118"/>
      <c r="D62" s="119"/>
      <c r="E62" s="119"/>
      <c r="F62" s="119"/>
      <c r="G62" s="119"/>
      <c r="H62" s="119"/>
      <c r="I62" s="119"/>
      <c r="J62" s="119"/>
      <c r="K62" s="119"/>
      <c r="L62" s="119"/>
    </row>
    <row r="63" spans="2:12">
      <c r="B63" s="118"/>
      <c r="C63" s="118"/>
      <c r="D63" s="119"/>
      <c r="E63" s="119"/>
      <c r="F63" s="119"/>
      <c r="G63" s="119"/>
      <c r="H63" s="119"/>
      <c r="I63" s="119"/>
      <c r="J63" s="119"/>
      <c r="K63" s="119"/>
      <c r="L63" s="119"/>
    </row>
    <row r="64" spans="2:12">
      <c r="B64" s="120" t="s">
        <v>220</v>
      </c>
      <c r="C64" s="118"/>
      <c r="D64" s="119"/>
      <c r="E64" s="119"/>
      <c r="F64" s="119"/>
      <c r="G64" s="119"/>
      <c r="H64" s="119"/>
      <c r="I64" s="119"/>
      <c r="J64" s="119"/>
      <c r="K64" s="119"/>
      <c r="L64" s="119"/>
    </row>
    <row r="65" spans="2:12">
      <c r="B65" s="121"/>
      <c r="C65" s="118"/>
      <c r="D65" s="119"/>
      <c r="E65" s="119"/>
      <c r="F65" s="119"/>
      <c r="G65" s="119"/>
      <c r="H65" s="119"/>
      <c r="I65" s="119"/>
      <c r="J65" s="119"/>
      <c r="K65" s="119"/>
      <c r="L65" s="119"/>
    </row>
    <row r="66" spans="2:12">
      <c r="B66" s="118"/>
      <c r="C66" s="118"/>
      <c r="D66" s="119"/>
      <c r="E66" s="119"/>
      <c r="F66" s="119"/>
      <c r="G66" s="119"/>
      <c r="H66" s="119"/>
      <c r="I66" s="119"/>
      <c r="J66" s="119"/>
      <c r="K66" s="119"/>
      <c r="L66" s="119"/>
    </row>
    <row r="67" spans="2:12">
      <c r="B67" s="118"/>
      <c r="C67" s="118"/>
      <c r="D67" s="119"/>
      <c r="E67" s="119"/>
      <c r="F67" s="119"/>
      <c r="G67" s="119"/>
      <c r="H67" s="119"/>
      <c r="I67" s="119"/>
      <c r="J67" s="119"/>
      <c r="K67" s="119"/>
      <c r="L67" s="119"/>
    </row>
    <row r="68" spans="2:12">
      <c r="B68" s="118"/>
      <c r="C68" s="118"/>
      <c r="D68" s="119"/>
      <c r="E68" s="119"/>
      <c r="F68" s="119"/>
      <c r="G68" s="119"/>
      <c r="H68" s="119"/>
      <c r="I68" s="119"/>
      <c r="J68" s="119"/>
      <c r="K68" s="119"/>
      <c r="L68" s="119"/>
    </row>
    <row r="69" spans="2:12">
      <c r="B69" s="118"/>
      <c r="C69" s="118"/>
      <c r="D69" s="119"/>
      <c r="E69" s="119"/>
      <c r="F69" s="119"/>
      <c r="G69" s="119"/>
      <c r="H69" s="119"/>
      <c r="I69" s="119"/>
      <c r="J69" s="119"/>
      <c r="K69" s="119"/>
      <c r="L69" s="119"/>
    </row>
    <row r="70" spans="2:12">
      <c r="B70" s="118"/>
      <c r="C70" s="118"/>
      <c r="D70" s="119"/>
      <c r="E70" s="119"/>
      <c r="F70" s="119"/>
      <c r="G70" s="119"/>
      <c r="H70" s="119"/>
      <c r="I70" s="119"/>
      <c r="J70" s="119"/>
      <c r="K70" s="119"/>
      <c r="L70" s="119"/>
    </row>
    <row r="71" spans="2:12">
      <c r="B71" s="118"/>
      <c r="C71" s="118"/>
      <c r="D71" s="119"/>
      <c r="E71" s="119"/>
      <c r="F71" s="119"/>
      <c r="G71" s="119"/>
      <c r="H71" s="119"/>
      <c r="I71" s="119"/>
      <c r="J71" s="119"/>
      <c r="K71" s="119"/>
      <c r="L71" s="119"/>
    </row>
    <row r="72" spans="2:12">
      <c r="B72" s="118"/>
      <c r="C72" s="118"/>
      <c r="D72" s="119"/>
      <c r="E72" s="119"/>
      <c r="F72" s="119"/>
      <c r="G72" s="119"/>
      <c r="H72" s="119"/>
      <c r="I72" s="119"/>
      <c r="J72" s="119"/>
      <c r="K72" s="119"/>
      <c r="L72" s="119"/>
    </row>
    <row r="73" spans="2:12">
      <c r="B73" s="118"/>
      <c r="C73" s="118"/>
      <c r="D73" s="119"/>
      <c r="E73" s="119"/>
      <c r="F73" s="119"/>
      <c r="G73" s="119"/>
      <c r="H73" s="119"/>
      <c r="I73" s="119"/>
      <c r="J73" s="119"/>
      <c r="K73" s="119"/>
      <c r="L73" s="119"/>
    </row>
    <row r="74" spans="2:12">
      <c r="B74" s="118"/>
      <c r="C74" s="118"/>
      <c r="D74" s="119"/>
      <c r="E74" s="119"/>
      <c r="F74" s="119"/>
      <c r="G74" s="119"/>
      <c r="H74" s="119"/>
      <c r="I74" s="119"/>
      <c r="J74" s="119"/>
      <c r="K74" s="119"/>
      <c r="L74" s="119"/>
    </row>
    <row r="75" spans="2:12">
      <c r="B75" s="118"/>
      <c r="C75" s="118"/>
      <c r="D75" s="119"/>
      <c r="E75" s="119"/>
      <c r="F75" s="119"/>
      <c r="G75" s="119"/>
      <c r="H75" s="119"/>
      <c r="I75" s="119"/>
      <c r="J75" s="119"/>
      <c r="K75" s="119"/>
      <c r="L75" s="119"/>
    </row>
    <row r="76" spans="2:12">
      <c r="B76" s="118"/>
      <c r="C76" s="118"/>
      <c r="D76" s="119"/>
      <c r="E76" s="119"/>
      <c r="F76" s="119"/>
      <c r="G76" s="119"/>
      <c r="H76" s="119"/>
      <c r="I76" s="119"/>
      <c r="J76" s="119"/>
      <c r="K76" s="119"/>
      <c r="L76" s="119"/>
    </row>
    <row r="77" spans="2:12">
      <c r="B77" s="118"/>
      <c r="C77" s="118"/>
      <c r="D77" s="119"/>
      <c r="E77" s="119"/>
      <c r="F77" s="119"/>
      <c r="G77" s="119"/>
      <c r="H77" s="119"/>
      <c r="I77" s="119"/>
      <c r="J77" s="119"/>
      <c r="K77" s="119"/>
      <c r="L77" s="119"/>
    </row>
    <row r="78" spans="2:12">
      <c r="B78" s="118"/>
      <c r="C78" s="118"/>
      <c r="D78" s="119"/>
      <c r="E78" s="119"/>
      <c r="F78" s="119"/>
      <c r="G78" s="119"/>
      <c r="H78" s="119"/>
      <c r="I78" s="119"/>
      <c r="J78" s="119"/>
      <c r="K78" s="119"/>
      <c r="L78" s="119"/>
    </row>
    <row r="79" spans="2:12">
      <c r="B79" s="118"/>
      <c r="C79" s="118"/>
      <c r="D79" s="119"/>
      <c r="E79" s="119"/>
      <c r="F79" s="119"/>
      <c r="G79" s="119"/>
      <c r="H79" s="119"/>
      <c r="I79" s="119"/>
      <c r="J79" s="119"/>
      <c r="K79" s="119"/>
      <c r="L79" s="119"/>
    </row>
    <row r="80" spans="2:12">
      <c r="B80" s="118"/>
      <c r="C80" s="118"/>
      <c r="D80" s="119"/>
      <c r="E80" s="119"/>
      <c r="F80" s="119"/>
      <c r="G80" s="119"/>
      <c r="H80" s="119"/>
      <c r="I80" s="119"/>
      <c r="J80" s="119"/>
      <c r="K80" s="119"/>
      <c r="L80" s="119"/>
    </row>
    <row r="81" spans="2:12">
      <c r="B81" s="118"/>
      <c r="C81" s="118"/>
      <c r="D81" s="119"/>
      <c r="E81" s="119"/>
      <c r="F81" s="119"/>
      <c r="G81" s="119"/>
      <c r="H81" s="119"/>
      <c r="I81" s="119"/>
      <c r="J81" s="119"/>
      <c r="K81" s="119"/>
      <c r="L81" s="119"/>
    </row>
    <row r="82" spans="2:12">
      <c r="B82" s="118"/>
      <c r="C82" s="118"/>
      <c r="D82" s="119"/>
      <c r="E82" s="119"/>
      <c r="F82" s="119"/>
      <c r="G82" s="119"/>
      <c r="H82" s="119"/>
      <c r="I82" s="119"/>
      <c r="J82" s="119"/>
      <c r="K82" s="119"/>
      <c r="L82" s="119"/>
    </row>
    <row r="83" spans="2:12">
      <c r="B83" s="118"/>
      <c r="C83" s="118"/>
      <c r="D83" s="119"/>
      <c r="E83" s="119"/>
      <c r="F83" s="119"/>
      <c r="G83" s="119"/>
      <c r="H83" s="119"/>
      <c r="I83" s="119"/>
      <c r="J83" s="119"/>
      <c r="K83" s="119"/>
      <c r="L83" s="119"/>
    </row>
    <row r="84" spans="2:12">
      <c r="B84" s="118"/>
      <c r="C84" s="118"/>
      <c r="D84" s="119"/>
      <c r="E84" s="119"/>
      <c r="F84" s="119"/>
      <c r="G84" s="119"/>
      <c r="H84" s="119"/>
      <c r="I84" s="119"/>
      <c r="J84" s="119"/>
      <c r="K84" s="119"/>
      <c r="L84" s="119"/>
    </row>
    <row r="85" spans="2:12">
      <c r="B85" s="118"/>
      <c r="C85" s="118"/>
      <c r="D85" s="119"/>
      <c r="E85" s="119"/>
      <c r="F85" s="119"/>
      <c r="G85" s="119"/>
      <c r="H85" s="119"/>
      <c r="I85" s="119"/>
      <c r="J85" s="119"/>
      <c r="K85" s="119"/>
      <c r="L85" s="119"/>
    </row>
    <row r="86" spans="2:12">
      <c r="B86" s="118"/>
      <c r="C86" s="118"/>
      <c r="D86" s="119"/>
      <c r="E86" s="119"/>
      <c r="F86" s="119"/>
      <c r="G86" s="119"/>
      <c r="H86" s="119"/>
      <c r="I86" s="119"/>
      <c r="J86" s="119"/>
      <c r="K86" s="119"/>
      <c r="L86" s="119"/>
    </row>
    <row r="87" spans="2:12">
      <c r="B87" s="118"/>
      <c r="C87" s="118"/>
      <c r="D87" s="119"/>
      <c r="E87" s="119"/>
      <c r="F87" s="119"/>
      <c r="G87" s="119"/>
      <c r="H87" s="119"/>
      <c r="I87" s="119"/>
      <c r="J87" s="119"/>
      <c r="K87" s="119"/>
      <c r="L87" s="119"/>
    </row>
    <row r="88" spans="2:12">
      <c r="B88" s="118"/>
      <c r="C88" s="118"/>
      <c r="D88" s="119"/>
      <c r="E88" s="119"/>
      <c r="F88" s="119"/>
      <c r="G88" s="119"/>
      <c r="H88" s="119"/>
      <c r="I88" s="119"/>
      <c r="J88" s="119"/>
      <c r="K88" s="119"/>
      <c r="L88" s="119"/>
    </row>
    <row r="89" spans="2:12">
      <c r="B89" s="118"/>
      <c r="C89" s="118"/>
      <c r="D89" s="119"/>
      <c r="E89" s="119"/>
      <c r="F89" s="119"/>
      <c r="G89" s="119"/>
      <c r="H89" s="119"/>
      <c r="I89" s="119"/>
      <c r="J89" s="119"/>
      <c r="K89" s="119"/>
      <c r="L89" s="119"/>
    </row>
    <row r="90" spans="2:12">
      <c r="B90" s="118"/>
      <c r="C90" s="118"/>
      <c r="D90" s="119"/>
      <c r="E90" s="119"/>
      <c r="F90" s="119"/>
      <c r="G90" s="119"/>
      <c r="H90" s="119"/>
      <c r="I90" s="119"/>
      <c r="J90" s="119"/>
      <c r="K90" s="119"/>
      <c r="L90" s="119"/>
    </row>
    <row r="91" spans="2:12">
      <c r="B91" s="118"/>
      <c r="C91" s="118"/>
      <c r="D91" s="119"/>
      <c r="E91" s="119"/>
      <c r="F91" s="119"/>
      <c r="G91" s="119"/>
      <c r="H91" s="119"/>
      <c r="I91" s="119"/>
      <c r="J91" s="119"/>
      <c r="K91" s="119"/>
      <c r="L91" s="119"/>
    </row>
    <row r="92" spans="2:12">
      <c r="B92" s="118"/>
      <c r="C92" s="118"/>
      <c r="D92" s="119"/>
      <c r="E92" s="119"/>
      <c r="F92" s="119"/>
      <c r="G92" s="119"/>
      <c r="H92" s="119"/>
      <c r="I92" s="119"/>
      <c r="J92" s="119"/>
      <c r="K92" s="119"/>
      <c r="L92" s="119"/>
    </row>
    <row r="93" spans="2:12">
      <c r="B93" s="118"/>
      <c r="C93" s="118"/>
      <c r="D93" s="119"/>
      <c r="E93" s="119"/>
      <c r="F93" s="119"/>
      <c r="G93" s="119"/>
      <c r="H93" s="119"/>
      <c r="I93" s="119"/>
      <c r="J93" s="119"/>
      <c r="K93" s="119"/>
      <c r="L93" s="119"/>
    </row>
    <row r="94" spans="2:12">
      <c r="B94" s="118"/>
      <c r="C94" s="118"/>
      <c r="D94" s="119"/>
      <c r="E94" s="119"/>
      <c r="F94" s="119"/>
      <c r="G94" s="119"/>
      <c r="H94" s="119"/>
      <c r="I94" s="119"/>
      <c r="J94" s="119"/>
      <c r="K94" s="119"/>
      <c r="L94" s="119"/>
    </row>
    <row r="95" spans="2:12">
      <c r="B95" s="118"/>
      <c r="C95" s="118"/>
      <c r="D95" s="119"/>
      <c r="E95" s="119"/>
      <c r="F95" s="119"/>
      <c r="G95" s="119"/>
      <c r="H95" s="119"/>
      <c r="I95" s="119"/>
      <c r="J95" s="119"/>
      <c r="K95" s="119"/>
      <c r="L95" s="119"/>
    </row>
    <row r="96" spans="2:12">
      <c r="B96" s="118"/>
      <c r="C96" s="118"/>
      <c r="D96" s="119"/>
      <c r="E96" s="119"/>
      <c r="F96" s="119"/>
      <c r="G96" s="119"/>
      <c r="H96" s="119"/>
      <c r="I96" s="119"/>
      <c r="J96" s="119"/>
      <c r="K96" s="119"/>
      <c r="L96" s="119"/>
    </row>
    <row r="97" spans="2:12">
      <c r="B97" s="118"/>
      <c r="C97" s="118"/>
      <c r="D97" s="119"/>
      <c r="E97" s="119"/>
      <c r="F97" s="119"/>
      <c r="G97" s="119"/>
      <c r="H97" s="119"/>
      <c r="I97" s="119"/>
      <c r="J97" s="119"/>
      <c r="K97" s="119"/>
      <c r="L97" s="119"/>
    </row>
    <row r="98" spans="2:12">
      <c r="B98" s="118"/>
      <c r="C98" s="118"/>
      <c r="D98" s="119"/>
      <c r="E98" s="119"/>
      <c r="F98" s="119"/>
      <c r="G98" s="119"/>
      <c r="H98" s="119"/>
      <c r="I98" s="119"/>
      <c r="J98" s="119"/>
      <c r="K98" s="119"/>
      <c r="L98" s="119"/>
    </row>
    <row r="99" spans="2:12">
      <c r="B99" s="118"/>
      <c r="C99" s="118"/>
      <c r="D99" s="119"/>
      <c r="E99" s="119"/>
      <c r="F99" s="119"/>
      <c r="G99" s="119"/>
      <c r="H99" s="119"/>
      <c r="I99" s="119"/>
      <c r="J99" s="119"/>
      <c r="K99" s="119"/>
      <c r="L99" s="119"/>
    </row>
    <row r="100" spans="2:12">
      <c r="B100" s="118"/>
      <c r="C100" s="118"/>
      <c r="D100" s="119"/>
      <c r="E100" s="119"/>
      <c r="F100" s="119"/>
      <c r="G100" s="119"/>
      <c r="H100" s="119"/>
      <c r="I100" s="119"/>
      <c r="J100" s="119"/>
      <c r="K100" s="119"/>
      <c r="L100" s="119"/>
    </row>
    <row r="101" spans="2:12">
      <c r="B101" s="118"/>
      <c r="C101" s="118"/>
      <c r="D101" s="119"/>
      <c r="E101" s="119"/>
      <c r="F101" s="119"/>
      <c r="G101" s="119"/>
      <c r="H101" s="119"/>
      <c r="I101" s="119"/>
      <c r="J101" s="119"/>
      <c r="K101" s="119"/>
      <c r="L101" s="119"/>
    </row>
    <row r="102" spans="2:12">
      <c r="B102" s="118"/>
      <c r="C102" s="118"/>
      <c r="D102" s="119"/>
      <c r="E102" s="119"/>
      <c r="F102" s="119"/>
      <c r="G102" s="119"/>
      <c r="H102" s="119"/>
      <c r="I102" s="119"/>
      <c r="J102" s="119"/>
      <c r="K102" s="119"/>
      <c r="L102" s="119"/>
    </row>
    <row r="103" spans="2:12">
      <c r="B103" s="118"/>
      <c r="C103" s="118"/>
      <c r="D103" s="119"/>
      <c r="E103" s="119"/>
      <c r="F103" s="119"/>
      <c r="G103" s="119"/>
      <c r="H103" s="119"/>
      <c r="I103" s="119"/>
      <c r="J103" s="119"/>
      <c r="K103" s="119"/>
      <c r="L103" s="119"/>
    </row>
    <row r="104" spans="2:12">
      <c r="B104" s="118"/>
      <c r="C104" s="118"/>
      <c r="D104" s="119"/>
      <c r="E104" s="119"/>
      <c r="F104" s="119"/>
      <c r="G104" s="119"/>
      <c r="H104" s="119"/>
      <c r="I104" s="119"/>
      <c r="J104" s="119"/>
      <c r="K104" s="119"/>
      <c r="L104" s="119"/>
    </row>
    <row r="105" spans="2:12">
      <c r="B105" s="118"/>
      <c r="C105" s="118"/>
      <c r="D105" s="119"/>
      <c r="E105" s="119"/>
      <c r="F105" s="119"/>
      <c r="G105" s="119"/>
      <c r="H105" s="119"/>
      <c r="I105" s="119"/>
      <c r="J105" s="119"/>
      <c r="K105" s="119"/>
      <c r="L105" s="119"/>
    </row>
    <row r="106" spans="2:12">
      <c r="B106" s="118"/>
      <c r="C106" s="118"/>
      <c r="D106" s="119"/>
      <c r="E106" s="119"/>
      <c r="F106" s="119"/>
      <c r="G106" s="119"/>
      <c r="H106" s="119"/>
      <c r="I106" s="119"/>
      <c r="J106" s="119"/>
      <c r="K106" s="119"/>
      <c r="L106" s="119"/>
    </row>
    <row r="107" spans="2:12">
      <c r="B107" s="118"/>
      <c r="C107" s="118"/>
      <c r="D107" s="119"/>
      <c r="E107" s="119"/>
      <c r="F107" s="119"/>
      <c r="G107" s="119"/>
      <c r="H107" s="119"/>
      <c r="I107" s="119"/>
      <c r="J107" s="119"/>
      <c r="K107" s="119"/>
      <c r="L107" s="119"/>
    </row>
    <row r="108" spans="2:12">
      <c r="B108" s="118"/>
      <c r="C108" s="118"/>
      <c r="D108" s="119"/>
      <c r="E108" s="119"/>
      <c r="F108" s="119"/>
      <c r="G108" s="119"/>
      <c r="H108" s="119"/>
      <c r="I108" s="119"/>
      <c r="J108" s="119"/>
      <c r="K108" s="119"/>
      <c r="L108" s="119"/>
    </row>
    <row r="109" spans="2:12">
      <c r="B109" s="118"/>
      <c r="C109" s="118"/>
      <c r="D109" s="119"/>
      <c r="E109" s="119"/>
      <c r="F109" s="119"/>
      <c r="G109" s="119"/>
      <c r="H109" s="119"/>
      <c r="I109" s="119"/>
      <c r="J109" s="119"/>
      <c r="K109" s="119"/>
      <c r="L109" s="119"/>
    </row>
    <row r="110" spans="2:12">
      <c r="B110" s="118"/>
      <c r="C110" s="118"/>
      <c r="D110" s="119"/>
      <c r="E110" s="119"/>
      <c r="F110" s="119"/>
      <c r="G110" s="119"/>
      <c r="H110" s="119"/>
      <c r="I110" s="119"/>
      <c r="J110" s="119"/>
      <c r="K110" s="119"/>
      <c r="L110" s="119"/>
    </row>
    <row r="111" spans="2:12">
      <c r="B111" s="118"/>
      <c r="C111" s="118"/>
      <c r="D111" s="119"/>
      <c r="E111" s="119"/>
      <c r="F111" s="119"/>
      <c r="G111" s="119"/>
      <c r="H111" s="119"/>
      <c r="I111" s="119"/>
      <c r="J111" s="119"/>
      <c r="K111" s="119"/>
      <c r="L111" s="119"/>
    </row>
    <row r="112" spans="2:12">
      <c r="B112" s="118"/>
      <c r="C112" s="118"/>
      <c r="D112" s="119"/>
      <c r="E112" s="119"/>
      <c r="F112" s="119"/>
      <c r="G112" s="119"/>
      <c r="H112" s="119"/>
      <c r="I112" s="119"/>
      <c r="J112" s="119"/>
      <c r="K112" s="119"/>
      <c r="L112" s="119"/>
    </row>
    <row r="113" spans="2:12">
      <c r="B113" s="118"/>
      <c r="C113" s="118"/>
      <c r="D113" s="119"/>
      <c r="E113" s="119"/>
      <c r="F113" s="119"/>
      <c r="G113" s="119"/>
      <c r="H113" s="119"/>
      <c r="I113" s="119"/>
      <c r="J113" s="119"/>
      <c r="K113" s="119"/>
      <c r="L113" s="119"/>
    </row>
    <row r="114" spans="2:12">
      <c r="B114" s="118"/>
      <c r="C114" s="118"/>
      <c r="D114" s="119"/>
      <c r="E114" s="119"/>
      <c r="F114" s="119"/>
      <c r="G114" s="119"/>
      <c r="H114" s="119"/>
      <c r="I114" s="119"/>
      <c r="J114" s="119"/>
      <c r="K114" s="119"/>
      <c r="L114" s="119"/>
    </row>
    <row r="115" spans="2:12">
      <c r="B115" s="118"/>
      <c r="C115" s="118"/>
      <c r="D115" s="119"/>
      <c r="E115" s="119"/>
      <c r="F115" s="119"/>
      <c r="G115" s="119"/>
      <c r="H115" s="119"/>
      <c r="I115" s="119"/>
      <c r="J115" s="119"/>
      <c r="K115" s="119"/>
      <c r="L115" s="119"/>
    </row>
    <row r="116" spans="2:12">
      <c r="B116" s="118"/>
      <c r="C116" s="118"/>
      <c r="D116" s="119"/>
      <c r="E116" s="119"/>
      <c r="F116" s="119"/>
      <c r="G116" s="119"/>
      <c r="H116" s="119"/>
      <c r="I116" s="119"/>
      <c r="J116" s="119"/>
      <c r="K116" s="119"/>
      <c r="L116" s="119"/>
    </row>
    <row r="117" spans="2:12">
      <c r="B117" s="118"/>
      <c r="C117" s="118"/>
      <c r="D117" s="119"/>
      <c r="E117" s="119"/>
      <c r="F117" s="119"/>
      <c r="G117" s="119"/>
      <c r="H117" s="119"/>
      <c r="I117" s="119"/>
      <c r="J117" s="119"/>
      <c r="K117" s="119"/>
      <c r="L117" s="119"/>
    </row>
    <row r="118" spans="2:12">
      <c r="B118" s="118"/>
      <c r="C118" s="118"/>
      <c r="D118" s="119"/>
      <c r="E118" s="119"/>
      <c r="F118" s="119"/>
      <c r="G118" s="119"/>
      <c r="H118" s="119"/>
      <c r="I118" s="119"/>
      <c r="J118" s="119"/>
      <c r="K118" s="119"/>
      <c r="L118" s="119"/>
    </row>
    <row r="119" spans="2:12">
      <c r="B119" s="118"/>
      <c r="C119" s="118"/>
      <c r="D119" s="119"/>
      <c r="E119" s="119"/>
      <c r="F119" s="119"/>
      <c r="G119" s="119"/>
      <c r="H119" s="119"/>
      <c r="I119" s="119"/>
      <c r="J119" s="119"/>
      <c r="K119" s="119"/>
      <c r="L119" s="119"/>
    </row>
    <row r="120" spans="2:12">
      <c r="B120" s="118"/>
      <c r="C120" s="118"/>
      <c r="D120" s="119"/>
      <c r="E120" s="119"/>
      <c r="F120" s="119"/>
      <c r="G120" s="119"/>
      <c r="H120" s="119"/>
      <c r="I120" s="119"/>
      <c r="J120" s="119"/>
      <c r="K120" s="119"/>
      <c r="L120" s="119"/>
    </row>
    <row r="121" spans="2:12">
      <c r="B121" s="118"/>
      <c r="C121" s="118"/>
      <c r="D121" s="119"/>
      <c r="E121" s="119"/>
      <c r="F121" s="119"/>
      <c r="G121" s="119"/>
      <c r="H121" s="119"/>
      <c r="I121" s="119"/>
      <c r="J121" s="119"/>
      <c r="K121" s="119"/>
      <c r="L121" s="119"/>
    </row>
    <row r="122" spans="2:12">
      <c r="B122" s="118"/>
      <c r="C122" s="118"/>
      <c r="D122" s="119"/>
      <c r="E122" s="119"/>
      <c r="F122" s="119"/>
      <c r="G122" s="119"/>
      <c r="H122" s="119"/>
      <c r="I122" s="119"/>
      <c r="J122" s="119"/>
      <c r="K122" s="119"/>
      <c r="L122" s="119"/>
    </row>
    <row r="123" spans="2:12">
      <c r="B123" s="118"/>
      <c r="C123" s="118"/>
      <c r="D123" s="119"/>
      <c r="E123" s="119"/>
      <c r="F123" s="119"/>
      <c r="G123" s="119"/>
      <c r="H123" s="119"/>
      <c r="I123" s="119"/>
      <c r="J123" s="119"/>
      <c r="K123" s="119"/>
      <c r="L123" s="119"/>
    </row>
    <row r="124" spans="2:12">
      <c r="B124" s="118"/>
      <c r="C124" s="118"/>
      <c r="D124" s="119"/>
      <c r="E124" s="119"/>
      <c r="F124" s="119"/>
      <c r="G124" s="119"/>
      <c r="H124" s="119"/>
      <c r="I124" s="119"/>
      <c r="J124" s="119"/>
      <c r="K124" s="119"/>
      <c r="L124" s="119"/>
    </row>
    <row r="125" spans="2:12">
      <c r="B125" s="118"/>
      <c r="C125" s="118"/>
      <c r="D125" s="119"/>
      <c r="E125" s="119"/>
      <c r="F125" s="119"/>
      <c r="G125" s="119"/>
      <c r="H125" s="119"/>
      <c r="I125" s="119"/>
      <c r="J125" s="119"/>
      <c r="K125" s="119"/>
      <c r="L125" s="119"/>
    </row>
    <row r="126" spans="2:12">
      <c r="B126" s="118"/>
      <c r="C126" s="118"/>
      <c r="D126" s="119"/>
      <c r="E126" s="119"/>
      <c r="F126" s="119"/>
      <c r="G126" s="119"/>
      <c r="H126" s="119"/>
      <c r="I126" s="119"/>
      <c r="J126" s="119"/>
      <c r="K126" s="119"/>
      <c r="L126" s="119"/>
    </row>
    <row r="127" spans="2:12">
      <c r="B127" s="118"/>
      <c r="C127" s="118"/>
      <c r="D127" s="119"/>
      <c r="E127" s="119"/>
      <c r="F127" s="119"/>
      <c r="G127" s="119"/>
      <c r="H127" s="119"/>
      <c r="I127" s="119"/>
      <c r="J127" s="119"/>
      <c r="K127" s="119"/>
      <c r="L127" s="119"/>
    </row>
    <row r="128" spans="2:12">
      <c r="B128" s="118"/>
      <c r="C128" s="118"/>
      <c r="D128" s="119"/>
      <c r="E128" s="119"/>
      <c r="F128" s="119"/>
      <c r="G128" s="119"/>
      <c r="H128" s="119"/>
      <c r="I128" s="119"/>
      <c r="J128" s="119"/>
      <c r="K128" s="119"/>
      <c r="L128" s="119"/>
    </row>
    <row r="129" spans="2:12">
      <c r="B129" s="118"/>
      <c r="C129" s="118"/>
      <c r="D129" s="119"/>
      <c r="E129" s="119"/>
      <c r="F129" s="119"/>
      <c r="G129" s="119"/>
      <c r="H129" s="119"/>
      <c r="I129" s="119"/>
      <c r="J129" s="119"/>
      <c r="K129" s="119"/>
      <c r="L129" s="119"/>
    </row>
    <row r="130" spans="2:12">
      <c r="B130" s="118"/>
      <c r="C130" s="118"/>
      <c r="D130" s="119"/>
      <c r="E130" s="119"/>
      <c r="F130" s="119"/>
      <c r="G130" s="119"/>
      <c r="H130" s="119"/>
      <c r="I130" s="119"/>
      <c r="J130" s="119"/>
      <c r="K130" s="119"/>
      <c r="L130" s="119"/>
    </row>
    <row r="131" spans="2:12">
      <c r="B131" s="118"/>
      <c r="C131" s="118"/>
      <c r="D131" s="119"/>
      <c r="E131" s="119"/>
      <c r="F131" s="119"/>
      <c r="G131" s="119"/>
      <c r="H131" s="119"/>
      <c r="I131" s="119"/>
      <c r="J131" s="119"/>
      <c r="K131" s="119"/>
      <c r="L131" s="119"/>
    </row>
    <row r="132" spans="2:12">
      <c r="B132" s="118"/>
      <c r="C132" s="118"/>
      <c r="D132" s="119"/>
      <c r="E132" s="119"/>
      <c r="F132" s="119"/>
      <c r="G132" s="119"/>
      <c r="H132" s="119"/>
      <c r="I132" s="119"/>
      <c r="J132" s="119"/>
      <c r="K132" s="119"/>
      <c r="L132" s="119"/>
    </row>
    <row r="133" spans="2:12">
      <c r="B133" s="118"/>
      <c r="C133" s="118"/>
      <c r="D133" s="119"/>
      <c r="E133" s="119"/>
      <c r="F133" s="119"/>
      <c r="G133" s="119"/>
      <c r="H133" s="119"/>
      <c r="I133" s="119"/>
      <c r="J133" s="119"/>
      <c r="K133" s="119"/>
      <c r="L133" s="119"/>
    </row>
    <row r="134" spans="2:12">
      <c r="B134" s="118"/>
      <c r="C134" s="118"/>
      <c r="D134" s="119"/>
      <c r="E134" s="119"/>
      <c r="F134" s="119"/>
      <c r="G134" s="119"/>
      <c r="H134" s="119"/>
      <c r="I134" s="119"/>
      <c r="J134" s="119"/>
      <c r="K134" s="119"/>
      <c r="L134" s="119"/>
    </row>
    <row r="135" spans="2:12">
      <c r="B135" s="118"/>
      <c r="C135" s="118"/>
      <c r="D135" s="119"/>
      <c r="E135" s="119"/>
      <c r="F135" s="119"/>
      <c r="G135" s="119"/>
      <c r="H135" s="119"/>
      <c r="I135" s="119"/>
      <c r="J135" s="119"/>
      <c r="K135" s="119"/>
      <c r="L135" s="119"/>
    </row>
    <row r="136" spans="2:12">
      <c r="B136" s="118"/>
      <c r="C136" s="118"/>
      <c r="D136" s="119"/>
      <c r="E136" s="119"/>
      <c r="F136" s="119"/>
      <c r="G136" s="119"/>
      <c r="H136" s="119"/>
      <c r="I136" s="119"/>
      <c r="J136" s="119"/>
      <c r="K136" s="119"/>
      <c r="L136" s="119"/>
    </row>
    <row r="137" spans="2:12">
      <c r="B137" s="118"/>
      <c r="C137" s="118"/>
      <c r="D137" s="119"/>
      <c r="E137" s="119"/>
      <c r="F137" s="119"/>
      <c r="G137" s="119"/>
      <c r="H137" s="119"/>
      <c r="I137" s="119"/>
      <c r="J137" s="119"/>
      <c r="K137" s="119"/>
      <c r="L137" s="119"/>
    </row>
    <row r="138" spans="2:12">
      <c r="B138" s="118"/>
      <c r="C138" s="118"/>
      <c r="D138" s="119"/>
      <c r="E138" s="119"/>
      <c r="F138" s="119"/>
      <c r="G138" s="119"/>
      <c r="H138" s="119"/>
      <c r="I138" s="119"/>
      <c r="J138" s="119"/>
      <c r="K138" s="119"/>
      <c r="L138" s="119"/>
    </row>
    <row r="139" spans="2:12">
      <c r="B139" s="118"/>
      <c r="C139" s="118"/>
      <c r="D139" s="119"/>
      <c r="E139" s="119"/>
      <c r="F139" s="119"/>
      <c r="G139" s="119"/>
      <c r="H139" s="119"/>
      <c r="I139" s="119"/>
      <c r="J139" s="119"/>
      <c r="K139" s="119"/>
      <c r="L139" s="119"/>
    </row>
    <row r="140" spans="2:12">
      <c r="B140" s="118"/>
      <c r="C140" s="118"/>
      <c r="D140" s="119"/>
      <c r="E140" s="119"/>
      <c r="F140" s="119"/>
      <c r="G140" s="119"/>
      <c r="H140" s="119"/>
      <c r="I140" s="119"/>
      <c r="J140" s="119"/>
      <c r="K140" s="119"/>
      <c r="L140" s="119"/>
    </row>
    <row r="141" spans="2:12">
      <c r="B141" s="118"/>
      <c r="C141" s="118"/>
      <c r="D141" s="119"/>
      <c r="E141" s="119"/>
      <c r="F141" s="119"/>
      <c r="G141" s="119"/>
      <c r="H141" s="119"/>
      <c r="I141" s="119"/>
      <c r="J141" s="119"/>
      <c r="K141" s="119"/>
      <c r="L141" s="119"/>
    </row>
    <row r="142" spans="2:12">
      <c r="B142" s="118"/>
      <c r="C142" s="118"/>
      <c r="D142" s="119"/>
      <c r="E142" s="119"/>
      <c r="F142" s="119"/>
      <c r="G142" s="119"/>
      <c r="H142" s="119"/>
      <c r="I142" s="119"/>
      <c r="J142" s="119"/>
      <c r="K142" s="119"/>
      <c r="L142" s="119"/>
    </row>
    <row r="143" spans="2:12">
      <c r="B143" s="118"/>
      <c r="C143" s="118"/>
      <c r="D143" s="119"/>
      <c r="E143" s="119"/>
      <c r="F143" s="119"/>
      <c r="G143" s="119"/>
      <c r="H143" s="119"/>
      <c r="I143" s="119"/>
      <c r="J143" s="119"/>
      <c r="K143" s="119"/>
      <c r="L143" s="119"/>
    </row>
    <row r="144" spans="2:12">
      <c r="B144" s="118"/>
      <c r="C144" s="118"/>
      <c r="D144" s="119"/>
      <c r="E144" s="119"/>
      <c r="F144" s="119"/>
      <c r="G144" s="119"/>
      <c r="H144" s="119"/>
      <c r="I144" s="119"/>
      <c r="J144" s="119"/>
      <c r="K144" s="119"/>
      <c r="L144" s="119"/>
    </row>
    <row r="145" spans="2:12">
      <c r="B145" s="118"/>
      <c r="C145" s="118"/>
      <c r="D145" s="119"/>
      <c r="E145" s="119"/>
      <c r="F145" s="119"/>
      <c r="G145" s="119"/>
      <c r="H145" s="119"/>
      <c r="I145" s="119"/>
      <c r="J145" s="119"/>
      <c r="K145" s="119"/>
      <c r="L145" s="119"/>
    </row>
    <row r="146" spans="2:12">
      <c r="B146" s="118"/>
      <c r="C146" s="118"/>
      <c r="D146" s="119"/>
      <c r="E146" s="119"/>
      <c r="F146" s="119"/>
      <c r="G146" s="119"/>
      <c r="H146" s="119"/>
      <c r="I146" s="119"/>
      <c r="J146" s="119"/>
      <c r="K146" s="119"/>
      <c r="L146" s="119"/>
    </row>
    <row r="147" spans="2:12">
      <c r="B147" s="118"/>
      <c r="C147" s="118"/>
      <c r="D147" s="119"/>
      <c r="E147" s="119"/>
      <c r="F147" s="119"/>
      <c r="G147" s="119"/>
      <c r="H147" s="119"/>
      <c r="I147" s="119"/>
      <c r="J147" s="119"/>
      <c r="K147" s="119"/>
      <c r="L147" s="119"/>
    </row>
    <row r="148" spans="2:12">
      <c r="B148" s="118"/>
      <c r="C148" s="118"/>
      <c r="D148" s="119"/>
      <c r="E148" s="119"/>
      <c r="F148" s="119"/>
      <c r="G148" s="119"/>
      <c r="H148" s="119"/>
      <c r="I148" s="119"/>
      <c r="J148" s="119"/>
      <c r="K148" s="119"/>
      <c r="L148" s="119"/>
    </row>
    <row r="149" spans="2:12">
      <c r="B149" s="118"/>
      <c r="C149" s="118"/>
      <c r="D149" s="119"/>
      <c r="E149" s="119"/>
      <c r="F149" s="119"/>
      <c r="G149" s="119"/>
      <c r="H149" s="119"/>
      <c r="I149" s="119"/>
      <c r="J149" s="119"/>
      <c r="K149" s="119"/>
      <c r="L149" s="119"/>
    </row>
    <row r="150" spans="2:12">
      <c r="B150" s="118"/>
      <c r="C150" s="118"/>
      <c r="D150" s="119"/>
      <c r="E150" s="119"/>
      <c r="F150" s="119"/>
      <c r="G150" s="119"/>
      <c r="H150" s="119"/>
      <c r="I150" s="119"/>
      <c r="J150" s="119"/>
      <c r="K150" s="119"/>
      <c r="L150" s="119"/>
    </row>
    <row r="151" spans="2:12">
      <c r="B151" s="118"/>
      <c r="C151" s="118"/>
      <c r="D151" s="119"/>
      <c r="E151" s="119"/>
      <c r="F151" s="119"/>
      <c r="G151" s="119"/>
      <c r="H151" s="119"/>
      <c r="I151" s="119"/>
      <c r="J151" s="119"/>
      <c r="K151" s="119"/>
      <c r="L151" s="119"/>
    </row>
    <row r="152" spans="2:12">
      <c r="B152" s="118"/>
      <c r="C152" s="118"/>
      <c r="D152" s="119"/>
      <c r="E152" s="119"/>
      <c r="F152" s="119"/>
      <c r="G152" s="119"/>
      <c r="H152" s="119"/>
      <c r="I152" s="119"/>
      <c r="J152" s="119"/>
      <c r="K152" s="119"/>
      <c r="L152" s="119"/>
    </row>
    <row r="153" spans="2:12">
      <c r="B153" s="118"/>
      <c r="C153" s="118"/>
      <c r="D153" s="119"/>
      <c r="E153" s="119"/>
      <c r="F153" s="119"/>
      <c r="G153" s="119"/>
      <c r="H153" s="119"/>
      <c r="I153" s="119"/>
      <c r="J153" s="119"/>
      <c r="K153" s="119"/>
      <c r="L153" s="119"/>
    </row>
    <row r="154" spans="2:12">
      <c r="B154" s="118"/>
      <c r="C154" s="118"/>
      <c r="D154" s="119"/>
      <c r="E154" s="119"/>
      <c r="F154" s="119"/>
      <c r="G154" s="119"/>
      <c r="H154" s="119"/>
      <c r="I154" s="119"/>
      <c r="J154" s="119"/>
      <c r="K154" s="119"/>
      <c r="L154" s="119"/>
    </row>
    <row r="155" spans="2:12">
      <c r="B155" s="118"/>
      <c r="C155" s="118"/>
      <c r="D155" s="119"/>
      <c r="E155" s="119"/>
      <c r="F155" s="119"/>
      <c r="G155" s="119"/>
      <c r="H155" s="119"/>
      <c r="I155" s="119"/>
      <c r="J155" s="119"/>
      <c r="K155" s="119"/>
      <c r="L155" s="119"/>
    </row>
    <row r="156" spans="2:12">
      <c r="B156" s="118"/>
      <c r="C156" s="118"/>
      <c r="D156" s="119"/>
      <c r="E156" s="119"/>
      <c r="F156" s="119"/>
      <c r="G156" s="119"/>
      <c r="H156" s="119"/>
      <c r="I156" s="119"/>
      <c r="J156" s="119"/>
      <c r="K156" s="119"/>
      <c r="L156" s="119"/>
    </row>
    <row r="157" spans="2:12">
      <c r="B157" s="118"/>
      <c r="C157" s="118"/>
      <c r="D157" s="119"/>
      <c r="E157" s="119"/>
      <c r="F157" s="119"/>
      <c r="G157" s="119"/>
      <c r="H157" s="119"/>
      <c r="I157" s="119"/>
      <c r="J157" s="119"/>
      <c r="K157" s="119"/>
      <c r="L157" s="119"/>
    </row>
    <row r="158" spans="2:12">
      <c r="B158" s="118"/>
      <c r="C158" s="118"/>
      <c r="D158" s="119"/>
      <c r="E158" s="119"/>
      <c r="F158" s="119"/>
      <c r="G158" s="119"/>
      <c r="H158" s="119"/>
      <c r="I158" s="119"/>
      <c r="J158" s="119"/>
      <c r="K158" s="119"/>
      <c r="L158" s="119"/>
    </row>
    <row r="159" spans="2:12">
      <c r="B159" s="118"/>
      <c r="C159" s="118"/>
      <c r="D159" s="119"/>
      <c r="E159" s="119"/>
      <c r="F159" s="119"/>
      <c r="G159" s="119"/>
      <c r="H159" s="119"/>
      <c r="I159" s="119"/>
      <c r="J159" s="119"/>
      <c r="K159" s="119"/>
      <c r="L159" s="119"/>
    </row>
    <row r="160" spans="2:12">
      <c r="B160" s="118"/>
      <c r="C160" s="118"/>
      <c r="D160" s="119"/>
      <c r="E160" s="119"/>
      <c r="F160" s="119"/>
      <c r="G160" s="119"/>
      <c r="H160" s="119"/>
      <c r="I160" s="119"/>
      <c r="J160" s="119"/>
      <c r="K160" s="119"/>
      <c r="L160" s="119"/>
    </row>
    <row r="161" spans="2:12">
      <c r="B161" s="118"/>
      <c r="C161" s="118"/>
      <c r="D161" s="119"/>
      <c r="E161" s="119"/>
      <c r="F161" s="119"/>
      <c r="G161" s="119"/>
      <c r="H161" s="119"/>
      <c r="I161" s="119"/>
      <c r="J161" s="119"/>
      <c r="K161" s="119"/>
      <c r="L161" s="119"/>
    </row>
    <row r="162" spans="2:12">
      <c r="B162" s="118"/>
      <c r="C162" s="118"/>
      <c r="D162" s="119"/>
      <c r="E162" s="119"/>
      <c r="F162" s="119"/>
      <c r="G162" s="119"/>
      <c r="H162" s="119"/>
      <c r="I162" s="119"/>
      <c r="J162" s="119"/>
      <c r="K162" s="119"/>
      <c r="L162" s="119"/>
    </row>
    <row r="163" spans="2:12">
      <c r="B163" s="118"/>
      <c r="C163" s="118"/>
      <c r="D163" s="119"/>
      <c r="E163" s="119"/>
      <c r="F163" s="119"/>
      <c r="G163" s="119"/>
      <c r="H163" s="119"/>
      <c r="I163" s="119"/>
      <c r="J163" s="119"/>
      <c r="K163" s="119"/>
      <c r="L163" s="119"/>
    </row>
    <row r="164" spans="2:12">
      <c r="B164" s="118"/>
      <c r="C164" s="118"/>
      <c r="D164" s="119"/>
      <c r="E164" s="119"/>
      <c r="F164" s="119"/>
      <c r="G164" s="119"/>
      <c r="H164" s="119"/>
      <c r="I164" s="119"/>
      <c r="J164" s="119"/>
      <c r="K164" s="119"/>
      <c r="L164" s="119"/>
    </row>
    <row r="165" spans="2:12">
      <c r="B165" s="118"/>
      <c r="C165" s="118"/>
      <c r="D165" s="119"/>
      <c r="E165" s="119"/>
      <c r="F165" s="119"/>
      <c r="G165" s="119"/>
      <c r="H165" s="119"/>
      <c r="I165" s="119"/>
      <c r="J165" s="119"/>
      <c r="K165" s="119"/>
      <c r="L165" s="119"/>
    </row>
    <row r="166" spans="2:12">
      <c r="B166" s="118"/>
      <c r="C166" s="118"/>
      <c r="D166" s="119"/>
      <c r="E166" s="119"/>
      <c r="F166" s="119"/>
      <c r="G166" s="119"/>
      <c r="H166" s="119"/>
      <c r="I166" s="119"/>
      <c r="J166" s="119"/>
      <c r="K166" s="119"/>
      <c r="L166" s="119"/>
    </row>
    <row r="167" spans="2:12">
      <c r="B167" s="118"/>
      <c r="C167" s="118"/>
      <c r="D167" s="119"/>
      <c r="E167" s="119"/>
      <c r="F167" s="119"/>
      <c r="G167" s="119"/>
      <c r="H167" s="119"/>
      <c r="I167" s="119"/>
      <c r="J167" s="119"/>
      <c r="K167" s="119"/>
      <c r="L167" s="119"/>
    </row>
    <row r="168" spans="2:12">
      <c r="B168" s="118"/>
      <c r="C168" s="118"/>
      <c r="D168" s="119"/>
      <c r="E168" s="119"/>
      <c r="F168" s="119"/>
      <c r="G168" s="119"/>
      <c r="H168" s="119"/>
      <c r="I168" s="119"/>
      <c r="J168" s="119"/>
      <c r="K168" s="119"/>
      <c r="L168" s="119"/>
    </row>
    <row r="169" spans="2:12">
      <c r="B169" s="118"/>
      <c r="C169" s="118"/>
      <c r="D169" s="119"/>
      <c r="E169" s="119"/>
      <c r="F169" s="119"/>
      <c r="G169" s="119"/>
      <c r="H169" s="119"/>
      <c r="I169" s="119"/>
      <c r="J169" s="119"/>
      <c r="K169" s="119"/>
      <c r="L169" s="119"/>
    </row>
    <row r="170" spans="2:12">
      <c r="B170" s="118"/>
      <c r="C170" s="118"/>
      <c r="D170" s="119"/>
      <c r="E170" s="119"/>
      <c r="F170" s="119"/>
      <c r="G170" s="119"/>
      <c r="H170" s="119"/>
      <c r="I170" s="119"/>
      <c r="J170" s="119"/>
      <c r="K170" s="119"/>
      <c r="L170" s="119"/>
    </row>
    <row r="171" spans="2:12">
      <c r="B171" s="118"/>
      <c r="C171" s="118"/>
      <c r="D171" s="119"/>
      <c r="E171" s="119"/>
      <c r="F171" s="119"/>
      <c r="G171" s="119"/>
      <c r="H171" s="119"/>
      <c r="I171" s="119"/>
      <c r="J171" s="119"/>
      <c r="K171" s="119"/>
      <c r="L171" s="119"/>
    </row>
    <row r="172" spans="2:12">
      <c r="B172" s="118"/>
      <c r="C172" s="118"/>
      <c r="D172" s="119"/>
      <c r="E172" s="119"/>
      <c r="F172" s="119"/>
      <c r="G172" s="119"/>
      <c r="H172" s="119"/>
      <c r="I172" s="119"/>
      <c r="J172" s="119"/>
      <c r="K172" s="119"/>
      <c r="L172" s="119"/>
    </row>
    <row r="173" spans="2:12">
      <c r="B173" s="118"/>
      <c r="C173" s="118"/>
      <c r="D173" s="119"/>
      <c r="E173" s="119"/>
      <c r="F173" s="119"/>
      <c r="G173" s="119"/>
      <c r="H173" s="119"/>
      <c r="I173" s="119"/>
      <c r="J173" s="119"/>
      <c r="K173" s="119"/>
      <c r="L173" s="119"/>
    </row>
    <row r="174" spans="2:12">
      <c r="B174" s="118"/>
      <c r="C174" s="118"/>
      <c r="D174" s="119"/>
      <c r="E174" s="119"/>
      <c r="F174" s="119"/>
      <c r="G174" s="119"/>
      <c r="H174" s="119"/>
      <c r="I174" s="119"/>
      <c r="J174" s="119"/>
      <c r="K174" s="119"/>
      <c r="L174" s="119"/>
    </row>
    <row r="175" spans="2:12">
      <c r="B175" s="118"/>
      <c r="C175" s="118"/>
      <c r="D175" s="119"/>
      <c r="E175" s="119"/>
      <c r="F175" s="119"/>
      <c r="G175" s="119"/>
      <c r="H175" s="119"/>
      <c r="I175" s="119"/>
      <c r="J175" s="119"/>
      <c r="K175" s="119"/>
      <c r="L175" s="119"/>
    </row>
    <row r="176" spans="2:12">
      <c r="B176" s="118"/>
      <c r="C176" s="118"/>
      <c r="D176" s="119"/>
      <c r="E176" s="119"/>
      <c r="F176" s="119"/>
      <c r="G176" s="119"/>
      <c r="H176" s="119"/>
      <c r="I176" s="119"/>
      <c r="J176" s="119"/>
      <c r="K176" s="119"/>
      <c r="L176" s="119"/>
    </row>
    <row r="177" spans="2:12">
      <c r="B177" s="118"/>
      <c r="C177" s="118"/>
      <c r="D177" s="119"/>
      <c r="E177" s="119"/>
      <c r="F177" s="119"/>
      <c r="G177" s="119"/>
      <c r="H177" s="119"/>
      <c r="I177" s="119"/>
      <c r="J177" s="119"/>
      <c r="K177" s="119"/>
      <c r="L177" s="119"/>
    </row>
    <row r="178" spans="2:12">
      <c r="B178" s="118"/>
      <c r="C178" s="118"/>
      <c r="D178" s="119"/>
      <c r="E178" s="119"/>
      <c r="F178" s="119"/>
      <c r="G178" s="119"/>
      <c r="H178" s="119"/>
      <c r="I178" s="119"/>
      <c r="J178" s="119"/>
      <c r="K178" s="119"/>
      <c r="L178" s="119"/>
    </row>
    <row r="179" spans="2:12">
      <c r="B179" s="118"/>
      <c r="C179" s="118"/>
      <c r="D179" s="119"/>
      <c r="E179" s="119"/>
      <c r="F179" s="119"/>
      <c r="G179" s="119"/>
      <c r="H179" s="119"/>
      <c r="I179" s="119"/>
      <c r="J179" s="119"/>
      <c r="K179" s="119"/>
      <c r="L179" s="119"/>
    </row>
    <row r="180" spans="2:12">
      <c r="B180" s="118"/>
      <c r="C180" s="118"/>
      <c r="D180" s="119"/>
      <c r="E180" s="119"/>
      <c r="F180" s="119"/>
      <c r="G180" s="119"/>
      <c r="H180" s="119"/>
      <c r="I180" s="119"/>
      <c r="J180" s="119"/>
      <c r="K180" s="119"/>
      <c r="L180" s="119"/>
    </row>
    <row r="181" spans="2:12">
      <c r="B181" s="118"/>
      <c r="C181" s="118"/>
      <c r="D181" s="119"/>
      <c r="E181" s="119"/>
      <c r="F181" s="119"/>
      <c r="G181" s="119"/>
      <c r="H181" s="119"/>
      <c r="I181" s="119"/>
      <c r="J181" s="119"/>
      <c r="K181" s="119"/>
      <c r="L181" s="119"/>
    </row>
    <row r="182" spans="2:12">
      <c r="B182" s="118"/>
      <c r="C182" s="118"/>
      <c r="D182" s="119"/>
      <c r="E182" s="119"/>
      <c r="F182" s="119"/>
      <c r="G182" s="119"/>
      <c r="H182" s="119"/>
      <c r="I182" s="119"/>
      <c r="J182" s="119"/>
      <c r="K182" s="119"/>
      <c r="L182" s="119"/>
    </row>
    <row r="183" spans="2:12">
      <c r="B183" s="118"/>
      <c r="C183" s="118"/>
      <c r="D183" s="119"/>
      <c r="E183" s="119"/>
      <c r="F183" s="119"/>
      <c r="G183" s="119"/>
      <c r="H183" s="119"/>
      <c r="I183" s="119"/>
      <c r="J183" s="119"/>
      <c r="K183" s="119"/>
      <c r="L183" s="119"/>
    </row>
    <row r="184" spans="2:12">
      <c r="B184" s="118"/>
      <c r="C184" s="118"/>
      <c r="D184" s="119"/>
      <c r="E184" s="119"/>
      <c r="F184" s="119"/>
      <c r="G184" s="119"/>
      <c r="H184" s="119"/>
      <c r="I184" s="119"/>
      <c r="J184" s="119"/>
      <c r="K184" s="119"/>
      <c r="L184" s="119"/>
    </row>
    <row r="185" spans="2:12">
      <c r="B185" s="118"/>
      <c r="C185" s="118"/>
      <c r="D185" s="119"/>
      <c r="E185" s="119"/>
      <c r="F185" s="119"/>
      <c r="G185" s="119"/>
      <c r="H185" s="119"/>
      <c r="I185" s="119"/>
      <c r="J185" s="119"/>
      <c r="K185" s="119"/>
      <c r="L185" s="119"/>
    </row>
    <row r="186" spans="2:12">
      <c r="B186" s="118"/>
      <c r="C186" s="118"/>
      <c r="D186" s="119"/>
      <c r="E186" s="119"/>
      <c r="F186" s="119"/>
      <c r="G186" s="119"/>
      <c r="H186" s="119"/>
      <c r="I186" s="119"/>
      <c r="J186" s="119"/>
      <c r="K186" s="119"/>
      <c r="L186" s="119"/>
    </row>
    <row r="187" spans="2:12">
      <c r="B187" s="118"/>
      <c r="C187" s="118"/>
      <c r="D187" s="119"/>
      <c r="E187" s="119"/>
      <c r="F187" s="119"/>
      <c r="G187" s="119"/>
      <c r="H187" s="119"/>
      <c r="I187" s="119"/>
      <c r="J187" s="119"/>
      <c r="K187" s="119"/>
      <c r="L187" s="119"/>
    </row>
    <row r="188" spans="2:12">
      <c r="B188" s="118"/>
      <c r="C188" s="118"/>
      <c r="D188" s="119"/>
      <c r="E188" s="119"/>
      <c r="F188" s="119"/>
      <c r="G188" s="119"/>
      <c r="H188" s="119"/>
      <c r="I188" s="119"/>
      <c r="J188" s="119"/>
      <c r="K188" s="119"/>
      <c r="L188" s="119"/>
    </row>
    <row r="189" spans="2:12">
      <c r="B189" s="118"/>
      <c r="C189" s="118"/>
      <c r="D189" s="119"/>
      <c r="E189" s="119"/>
      <c r="F189" s="119"/>
      <c r="G189" s="119"/>
      <c r="H189" s="119"/>
      <c r="I189" s="119"/>
      <c r="J189" s="119"/>
      <c r="K189" s="119"/>
      <c r="L189" s="119"/>
    </row>
    <row r="190" spans="2:12">
      <c r="B190" s="118"/>
      <c r="C190" s="118"/>
      <c r="D190" s="119"/>
      <c r="E190" s="119"/>
      <c r="F190" s="119"/>
      <c r="G190" s="119"/>
      <c r="H190" s="119"/>
      <c r="I190" s="119"/>
      <c r="J190" s="119"/>
      <c r="K190" s="119"/>
      <c r="L190" s="119"/>
    </row>
    <row r="191" spans="2:12">
      <c r="B191" s="118"/>
      <c r="C191" s="118"/>
      <c r="D191" s="119"/>
      <c r="E191" s="119"/>
      <c r="F191" s="119"/>
      <c r="G191" s="119"/>
      <c r="H191" s="119"/>
      <c r="I191" s="119"/>
      <c r="J191" s="119"/>
      <c r="K191" s="119"/>
      <c r="L191" s="119"/>
    </row>
    <row r="192" spans="2:12">
      <c r="B192" s="118"/>
      <c r="C192" s="118"/>
      <c r="D192" s="119"/>
      <c r="E192" s="119"/>
      <c r="F192" s="119"/>
      <c r="G192" s="119"/>
      <c r="H192" s="119"/>
      <c r="I192" s="119"/>
      <c r="J192" s="119"/>
      <c r="K192" s="119"/>
      <c r="L192" s="119"/>
    </row>
    <row r="193" spans="2:12">
      <c r="B193" s="118"/>
      <c r="C193" s="118"/>
      <c r="D193" s="119"/>
      <c r="E193" s="119"/>
      <c r="F193" s="119"/>
      <c r="G193" s="119"/>
      <c r="H193" s="119"/>
      <c r="I193" s="119"/>
      <c r="J193" s="119"/>
      <c r="K193" s="119"/>
      <c r="L193" s="119"/>
    </row>
    <row r="194" spans="2:12">
      <c r="B194" s="118"/>
      <c r="C194" s="118"/>
      <c r="D194" s="119"/>
      <c r="E194" s="119"/>
      <c r="F194" s="119"/>
      <c r="G194" s="119"/>
      <c r="H194" s="119"/>
      <c r="I194" s="119"/>
      <c r="J194" s="119"/>
      <c r="K194" s="119"/>
      <c r="L194" s="119"/>
    </row>
    <row r="195" spans="2:12">
      <c r="B195" s="118"/>
      <c r="C195" s="118"/>
      <c r="D195" s="119"/>
      <c r="E195" s="119"/>
      <c r="F195" s="119"/>
      <c r="G195" s="119"/>
      <c r="H195" s="119"/>
      <c r="I195" s="119"/>
      <c r="J195" s="119"/>
      <c r="K195" s="119"/>
      <c r="L195" s="119"/>
    </row>
    <row r="196" spans="2:12">
      <c r="B196" s="118"/>
      <c r="C196" s="118"/>
      <c r="D196" s="119"/>
      <c r="E196" s="119"/>
      <c r="F196" s="119"/>
      <c r="G196" s="119"/>
      <c r="H196" s="119"/>
      <c r="I196" s="119"/>
      <c r="J196" s="119"/>
      <c r="K196" s="119"/>
      <c r="L196" s="119"/>
    </row>
    <row r="197" spans="2:12">
      <c r="B197" s="118"/>
      <c r="C197" s="118"/>
      <c r="D197" s="119"/>
      <c r="E197" s="119"/>
      <c r="F197" s="119"/>
      <c r="G197" s="119"/>
      <c r="H197" s="119"/>
      <c r="I197" s="119"/>
      <c r="J197" s="119"/>
      <c r="K197" s="119"/>
      <c r="L197" s="119"/>
    </row>
    <row r="198" spans="2:12">
      <c r="B198" s="118"/>
      <c r="C198" s="118"/>
      <c r="D198" s="119"/>
      <c r="E198" s="119"/>
      <c r="F198" s="119"/>
      <c r="G198" s="119"/>
      <c r="H198" s="119"/>
      <c r="I198" s="119"/>
      <c r="J198" s="119"/>
      <c r="K198" s="119"/>
      <c r="L198" s="119"/>
    </row>
    <row r="199" spans="2:12">
      <c r="B199" s="118"/>
      <c r="C199" s="118"/>
      <c r="D199" s="119"/>
      <c r="E199" s="119"/>
      <c r="F199" s="119"/>
      <c r="G199" s="119"/>
      <c r="H199" s="119"/>
      <c r="I199" s="119"/>
      <c r="J199" s="119"/>
      <c r="K199" s="119"/>
      <c r="L199" s="119"/>
    </row>
    <row r="200" spans="2:12">
      <c r="B200" s="118"/>
      <c r="C200" s="118"/>
      <c r="D200" s="119"/>
      <c r="E200" s="119"/>
      <c r="F200" s="119"/>
      <c r="G200" s="119"/>
      <c r="H200" s="119"/>
      <c r="I200" s="119"/>
      <c r="J200" s="119"/>
      <c r="K200" s="119"/>
      <c r="L200" s="119"/>
    </row>
    <row r="201" spans="2:12">
      <c r="B201" s="118"/>
      <c r="C201" s="118"/>
      <c r="D201" s="119"/>
      <c r="E201" s="119"/>
      <c r="F201" s="119"/>
      <c r="G201" s="119"/>
      <c r="H201" s="119"/>
      <c r="I201" s="119"/>
      <c r="J201" s="119"/>
      <c r="K201" s="119"/>
      <c r="L201" s="119"/>
    </row>
    <row r="202" spans="2:12">
      <c r="B202" s="118"/>
      <c r="C202" s="118"/>
      <c r="D202" s="119"/>
      <c r="E202" s="119"/>
      <c r="F202" s="119"/>
      <c r="G202" s="119"/>
      <c r="H202" s="119"/>
      <c r="I202" s="119"/>
      <c r="J202" s="119"/>
      <c r="K202" s="119"/>
      <c r="L202" s="119"/>
    </row>
    <row r="203" spans="2:12">
      <c r="B203" s="118"/>
      <c r="C203" s="118"/>
      <c r="D203" s="119"/>
      <c r="E203" s="119"/>
      <c r="F203" s="119"/>
      <c r="G203" s="119"/>
      <c r="H203" s="119"/>
      <c r="I203" s="119"/>
      <c r="J203" s="119"/>
      <c r="K203" s="119"/>
      <c r="L203" s="119"/>
    </row>
    <row r="204" spans="2:12">
      <c r="B204" s="118"/>
      <c r="C204" s="118"/>
      <c r="D204" s="119"/>
      <c r="E204" s="119"/>
      <c r="F204" s="119"/>
      <c r="G204" s="119"/>
      <c r="H204" s="119"/>
      <c r="I204" s="119"/>
      <c r="J204" s="119"/>
      <c r="K204" s="119"/>
      <c r="L204" s="119"/>
    </row>
    <row r="205" spans="2:12">
      <c r="B205" s="118"/>
      <c r="C205" s="118"/>
      <c r="D205" s="119"/>
      <c r="E205" s="119"/>
      <c r="F205" s="119"/>
      <c r="G205" s="119"/>
      <c r="H205" s="119"/>
      <c r="I205" s="119"/>
      <c r="J205" s="119"/>
      <c r="K205" s="119"/>
      <c r="L205" s="119"/>
    </row>
    <row r="206" spans="2:12">
      <c r="B206" s="118"/>
      <c r="C206" s="118"/>
      <c r="D206" s="119"/>
      <c r="E206" s="119"/>
      <c r="F206" s="119"/>
      <c r="G206" s="119"/>
      <c r="H206" s="119"/>
      <c r="I206" s="119"/>
      <c r="J206" s="119"/>
      <c r="K206" s="119"/>
      <c r="L206" s="119"/>
    </row>
    <row r="207" spans="2:12">
      <c r="B207" s="118"/>
      <c r="C207" s="118"/>
      <c r="D207" s="119"/>
      <c r="E207" s="119"/>
      <c r="F207" s="119"/>
      <c r="G207" s="119"/>
      <c r="H207" s="119"/>
      <c r="I207" s="119"/>
      <c r="J207" s="119"/>
      <c r="K207" s="119"/>
      <c r="L207" s="119"/>
    </row>
    <row r="208" spans="2:12">
      <c r="B208" s="118"/>
      <c r="C208" s="118"/>
      <c r="D208" s="119"/>
      <c r="E208" s="119"/>
      <c r="F208" s="119"/>
      <c r="G208" s="119"/>
      <c r="H208" s="119"/>
      <c r="I208" s="119"/>
      <c r="J208" s="119"/>
      <c r="K208" s="119"/>
      <c r="L208" s="119"/>
    </row>
    <row r="209" spans="2:12">
      <c r="B209" s="118"/>
      <c r="C209" s="118"/>
      <c r="D209" s="119"/>
      <c r="E209" s="119"/>
      <c r="F209" s="119"/>
      <c r="G209" s="119"/>
      <c r="H209" s="119"/>
      <c r="I209" s="119"/>
      <c r="J209" s="119"/>
      <c r="K209" s="119"/>
      <c r="L209" s="119"/>
    </row>
    <row r="210" spans="2:12">
      <c r="B210" s="118"/>
      <c r="C210" s="118"/>
      <c r="D210" s="119"/>
      <c r="E210" s="119"/>
      <c r="F210" s="119"/>
      <c r="G210" s="119"/>
      <c r="H210" s="119"/>
      <c r="I210" s="119"/>
      <c r="J210" s="119"/>
      <c r="K210" s="119"/>
      <c r="L210" s="119"/>
    </row>
    <row r="211" spans="2:12">
      <c r="B211" s="118"/>
      <c r="C211" s="118"/>
      <c r="D211" s="119"/>
      <c r="E211" s="119"/>
      <c r="F211" s="119"/>
      <c r="G211" s="119"/>
      <c r="H211" s="119"/>
      <c r="I211" s="119"/>
      <c r="J211" s="119"/>
      <c r="K211" s="119"/>
      <c r="L211" s="119"/>
    </row>
    <row r="212" spans="2:12">
      <c r="B212" s="118"/>
      <c r="C212" s="118"/>
      <c r="D212" s="119"/>
      <c r="E212" s="119"/>
      <c r="F212" s="119"/>
      <c r="G212" s="119"/>
      <c r="H212" s="119"/>
      <c r="I212" s="119"/>
      <c r="J212" s="119"/>
      <c r="K212" s="119"/>
      <c r="L212" s="119"/>
    </row>
    <row r="213" spans="2:12">
      <c r="B213" s="118"/>
      <c r="C213" s="118"/>
      <c r="D213" s="119"/>
      <c r="E213" s="119"/>
      <c r="F213" s="119"/>
      <c r="G213" s="119"/>
      <c r="H213" s="119"/>
      <c r="I213" s="119"/>
      <c r="J213" s="119"/>
      <c r="K213" s="119"/>
      <c r="L213" s="119"/>
    </row>
    <row r="214" spans="2:12">
      <c r="B214" s="118"/>
      <c r="C214" s="118"/>
      <c r="D214" s="119"/>
      <c r="E214" s="119"/>
      <c r="F214" s="119"/>
      <c r="G214" s="119"/>
      <c r="H214" s="119"/>
      <c r="I214" s="119"/>
      <c r="J214" s="119"/>
      <c r="K214" s="119"/>
      <c r="L214" s="119"/>
    </row>
    <row r="215" spans="2:12">
      <c r="B215" s="118"/>
      <c r="C215" s="118"/>
      <c r="D215" s="119"/>
      <c r="E215" s="119"/>
      <c r="F215" s="119"/>
      <c r="G215" s="119"/>
      <c r="H215" s="119"/>
      <c r="I215" s="119"/>
      <c r="J215" s="119"/>
      <c r="K215" s="119"/>
      <c r="L215" s="119"/>
    </row>
    <row r="216" spans="2:12">
      <c r="B216" s="118"/>
      <c r="C216" s="118"/>
      <c r="D216" s="119"/>
      <c r="E216" s="119"/>
      <c r="F216" s="119"/>
      <c r="G216" s="119"/>
      <c r="H216" s="119"/>
      <c r="I216" s="119"/>
      <c r="J216" s="119"/>
      <c r="K216" s="119"/>
      <c r="L216" s="119"/>
    </row>
    <row r="217" spans="2:12">
      <c r="B217" s="118"/>
      <c r="C217" s="118"/>
      <c r="D217" s="119"/>
      <c r="E217" s="119"/>
      <c r="F217" s="119"/>
      <c r="G217" s="119"/>
      <c r="H217" s="119"/>
      <c r="I217" s="119"/>
      <c r="J217" s="119"/>
      <c r="K217" s="119"/>
      <c r="L217" s="119"/>
    </row>
    <row r="218" spans="2:12">
      <c r="B218" s="118"/>
      <c r="C218" s="118"/>
      <c r="D218" s="119"/>
      <c r="E218" s="119"/>
      <c r="F218" s="119"/>
      <c r="G218" s="119"/>
      <c r="H218" s="119"/>
      <c r="I218" s="119"/>
      <c r="J218" s="119"/>
      <c r="K218" s="119"/>
      <c r="L218" s="119"/>
    </row>
    <row r="219" spans="2:12">
      <c r="B219" s="118"/>
      <c r="C219" s="118"/>
      <c r="D219" s="119"/>
      <c r="E219" s="119"/>
      <c r="F219" s="119"/>
      <c r="G219" s="119"/>
      <c r="H219" s="119"/>
      <c r="I219" s="119"/>
      <c r="J219" s="119"/>
      <c r="K219" s="119"/>
      <c r="L219" s="119"/>
    </row>
    <row r="220" spans="2:12">
      <c r="B220" s="118"/>
      <c r="C220" s="118"/>
      <c r="D220" s="119"/>
      <c r="E220" s="119"/>
      <c r="F220" s="119"/>
      <c r="G220" s="119"/>
      <c r="H220" s="119"/>
      <c r="I220" s="119"/>
      <c r="J220" s="119"/>
      <c r="K220" s="119"/>
      <c r="L220" s="119"/>
    </row>
    <row r="221" spans="2:12">
      <c r="B221" s="118"/>
      <c r="C221" s="118"/>
      <c r="D221" s="119"/>
      <c r="E221" s="119"/>
      <c r="F221" s="119"/>
      <c r="G221" s="119"/>
      <c r="H221" s="119"/>
      <c r="I221" s="119"/>
      <c r="J221" s="119"/>
      <c r="K221" s="119"/>
      <c r="L221" s="119"/>
    </row>
    <row r="222" spans="2:12">
      <c r="B222" s="118"/>
      <c r="C222" s="118"/>
      <c r="D222" s="119"/>
      <c r="E222" s="119"/>
      <c r="F222" s="119"/>
      <c r="G222" s="119"/>
      <c r="H222" s="119"/>
      <c r="I222" s="119"/>
      <c r="J222" s="119"/>
      <c r="K222" s="119"/>
      <c r="L222" s="119"/>
    </row>
    <row r="223" spans="2:12">
      <c r="B223" s="118"/>
      <c r="C223" s="118"/>
      <c r="D223" s="119"/>
      <c r="E223" s="119"/>
      <c r="F223" s="119"/>
      <c r="G223" s="119"/>
      <c r="H223" s="119"/>
      <c r="I223" s="119"/>
      <c r="J223" s="119"/>
      <c r="K223" s="119"/>
      <c r="L223" s="119"/>
    </row>
    <row r="224" spans="2:12">
      <c r="B224" s="118"/>
      <c r="C224" s="118"/>
      <c r="D224" s="119"/>
      <c r="E224" s="119"/>
      <c r="F224" s="119"/>
      <c r="G224" s="119"/>
      <c r="H224" s="119"/>
      <c r="I224" s="119"/>
      <c r="J224" s="119"/>
      <c r="K224" s="119"/>
      <c r="L224" s="119"/>
    </row>
    <row r="225" spans="2:12">
      <c r="B225" s="118"/>
      <c r="C225" s="118"/>
      <c r="D225" s="119"/>
      <c r="E225" s="119"/>
      <c r="F225" s="119"/>
      <c r="G225" s="119"/>
      <c r="H225" s="119"/>
      <c r="I225" s="119"/>
      <c r="J225" s="119"/>
      <c r="K225" s="119"/>
      <c r="L225" s="119"/>
    </row>
    <row r="226" spans="2:12">
      <c r="B226" s="118"/>
      <c r="C226" s="118"/>
      <c r="D226" s="119"/>
      <c r="E226" s="119"/>
      <c r="F226" s="119"/>
      <c r="G226" s="119"/>
      <c r="H226" s="119"/>
      <c r="I226" s="119"/>
      <c r="J226" s="119"/>
      <c r="K226" s="119"/>
      <c r="L226" s="119"/>
    </row>
    <row r="227" spans="2:12">
      <c r="B227" s="118"/>
      <c r="C227" s="118"/>
      <c r="D227" s="119"/>
      <c r="E227" s="119"/>
      <c r="F227" s="119"/>
      <c r="G227" s="119"/>
      <c r="H227" s="119"/>
      <c r="I227" s="119"/>
      <c r="J227" s="119"/>
      <c r="K227" s="119"/>
      <c r="L227" s="119"/>
    </row>
    <row r="228" spans="2:12">
      <c r="B228" s="118"/>
      <c r="C228" s="118"/>
      <c r="D228" s="119"/>
      <c r="E228" s="119"/>
      <c r="F228" s="119"/>
      <c r="G228" s="119"/>
      <c r="H228" s="119"/>
      <c r="I228" s="119"/>
      <c r="J228" s="119"/>
      <c r="K228" s="119"/>
      <c r="L228" s="119"/>
    </row>
    <row r="229" spans="2:12">
      <c r="B229" s="118"/>
      <c r="C229" s="118"/>
      <c r="D229" s="119"/>
      <c r="E229" s="119"/>
      <c r="F229" s="119"/>
      <c r="G229" s="119"/>
      <c r="H229" s="119"/>
      <c r="I229" s="119"/>
      <c r="J229" s="119"/>
      <c r="K229" s="119"/>
      <c r="L229" s="119"/>
    </row>
    <row r="230" spans="2:12">
      <c r="B230" s="118"/>
      <c r="C230" s="118"/>
      <c r="D230" s="119"/>
      <c r="E230" s="119"/>
      <c r="F230" s="119"/>
      <c r="G230" s="119"/>
      <c r="H230" s="119"/>
      <c r="I230" s="119"/>
      <c r="J230" s="119"/>
      <c r="K230" s="119"/>
      <c r="L230" s="119"/>
    </row>
    <row r="231" spans="2:12">
      <c r="B231" s="118"/>
      <c r="C231" s="118"/>
      <c r="D231" s="119"/>
      <c r="E231" s="119"/>
      <c r="F231" s="119"/>
      <c r="G231" s="119"/>
      <c r="H231" s="119"/>
      <c r="I231" s="119"/>
      <c r="J231" s="119"/>
      <c r="K231" s="119"/>
      <c r="L231" s="119"/>
    </row>
    <row r="232" spans="2:12">
      <c r="B232" s="118"/>
      <c r="C232" s="118"/>
      <c r="D232" s="119"/>
      <c r="E232" s="119"/>
      <c r="F232" s="119"/>
      <c r="G232" s="119"/>
      <c r="H232" s="119"/>
      <c r="I232" s="119"/>
      <c r="J232" s="119"/>
      <c r="K232" s="119"/>
      <c r="L232" s="119"/>
    </row>
    <row r="233" spans="2:12">
      <c r="B233" s="118"/>
      <c r="C233" s="118"/>
      <c r="D233" s="119"/>
      <c r="E233" s="119"/>
      <c r="F233" s="119"/>
      <c r="G233" s="119"/>
      <c r="H233" s="119"/>
      <c r="I233" s="119"/>
      <c r="J233" s="119"/>
      <c r="K233" s="119"/>
      <c r="L233" s="119"/>
    </row>
    <row r="234" spans="2:12">
      <c r="B234" s="118"/>
      <c r="C234" s="118"/>
      <c r="D234" s="119"/>
      <c r="E234" s="119"/>
      <c r="F234" s="119"/>
      <c r="G234" s="119"/>
      <c r="H234" s="119"/>
      <c r="I234" s="119"/>
      <c r="J234" s="119"/>
      <c r="K234" s="119"/>
      <c r="L234" s="119"/>
    </row>
    <row r="235" spans="2:12">
      <c r="B235" s="118"/>
      <c r="C235" s="118"/>
      <c r="D235" s="119"/>
      <c r="E235" s="119"/>
      <c r="F235" s="119"/>
      <c r="G235" s="119"/>
      <c r="H235" s="119"/>
      <c r="I235" s="119"/>
      <c r="J235" s="119"/>
      <c r="K235" s="119"/>
      <c r="L235" s="119"/>
    </row>
    <row r="236" spans="2:12">
      <c r="B236" s="118"/>
      <c r="C236" s="118"/>
      <c r="D236" s="119"/>
      <c r="E236" s="119"/>
      <c r="F236" s="119"/>
      <c r="G236" s="119"/>
      <c r="H236" s="119"/>
      <c r="I236" s="119"/>
      <c r="J236" s="119"/>
      <c r="K236" s="119"/>
      <c r="L236" s="119"/>
    </row>
    <row r="237" spans="2:12">
      <c r="B237" s="118"/>
      <c r="C237" s="118"/>
      <c r="D237" s="119"/>
      <c r="E237" s="119"/>
      <c r="F237" s="119"/>
      <c r="G237" s="119"/>
      <c r="H237" s="119"/>
      <c r="I237" s="119"/>
      <c r="J237" s="119"/>
      <c r="K237" s="119"/>
      <c r="L237" s="119"/>
    </row>
    <row r="238" spans="2:12">
      <c r="B238" s="118"/>
      <c r="C238" s="118"/>
      <c r="D238" s="119"/>
      <c r="E238" s="119"/>
      <c r="F238" s="119"/>
      <c r="G238" s="119"/>
      <c r="H238" s="119"/>
      <c r="I238" s="119"/>
      <c r="J238" s="119"/>
      <c r="K238" s="119"/>
      <c r="L238" s="119"/>
    </row>
    <row r="239" spans="2:12">
      <c r="B239" s="118"/>
      <c r="C239" s="118"/>
      <c r="D239" s="119"/>
      <c r="E239" s="119"/>
      <c r="F239" s="119"/>
      <c r="G239" s="119"/>
      <c r="H239" s="119"/>
      <c r="I239" s="119"/>
      <c r="J239" s="119"/>
      <c r="K239" s="119"/>
      <c r="L239" s="119"/>
    </row>
    <row r="240" spans="2:12">
      <c r="B240" s="118"/>
      <c r="C240" s="118"/>
      <c r="D240" s="119"/>
      <c r="E240" s="119"/>
      <c r="F240" s="119"/>
      <c r="G240" s="119"/>
      <c r="H240" s="119"/>
      <c r="I240" s="119"/>
      <c r="J240" s="119"/>
      <c r="K240" s="119"/>
      <c r="L240" s="119"/>
    </row>
    <row r="241" spans="2:12">
      <c r="B241" s="118"/>
      <c r="C241" s="118"/>
      <c r="D241" s="119"/>
      <c r="E241" s="119"/>
      <c r="F241" s="119"/>
      <c r="G241" s="119"/>
      <c r="H241" s="119"/>
      <c r="I241" s="119"/>
      <c r="J241" s="119"/>
      <c r="K241" s="119"/>
      <c r="L241" s="119"/>
    </row>
    <row r="242" spans="2:12">
      <c r="B242" s="118"/>
      <c r="C242" s="118"/>
      <c r="D242" s="119"/>
      <c r="E242" s="119"/>
      <c r="F242" s="119"/>
      <c r="G242" s="119"/>
      <c r="H242" s="119"/>
      <c r="I242" s="119"/>
      <c r="J242" s="119"/>
      <c r="K242" s="119"/>
      <c r="L242" s="119"/>
    </row>
    <row r="243" spans="2:12">
      <c r="B243" s="118"/>
      <c r="C243" s="118"/>
      <c r="D243" s="119"/>
      <c r="E243" s="119"/>
      <c r="F243" s="119"/>
      <c r="G243" s="119"/>
      <c r="H243" s="119"/>
      <c r="I243" s="119"/>
      <c r="J243" s="119"/>
      <c r="K243" s="119"/>
      <c r="L243" s="119"/>
    </row>
    <row r="244" spans="2:12">
      <c r="B244" s="118"/>
      <c r="C244" s="118"/>
      <c r="D244" s="119"/>
      <c r="E244" s="119"/>
      <c r="F244" s="119"/>
      <c r="G244" s="119"/>
      <c r="H244" s="119"/>
      <c r="I244" s="119"/>
      <c r="J244" s="119"/>
      <c r="K244" s="119"/>
      <c r="L244" s="119"/>
    </row>
    <row r="245" spans="2:12">
      <c r="B245" s="118"/>
      <c r="C245" s="118"/>
      <c r="D245" s="119"/>
      <c r="E245" s="119"/>
      <c r="F245" s="119"/>
      <c r="G245" s="119"/>
      <c r="H245" s="119"/>
      <c r="I245" s="119"/>
      <c r="J245" s="119"/>
      <c r="K245" s="119"/>
      <c r="L245" s="119"/>
    </row>
    <row r="246" spans="2:12">
      <c r="B246" s="118"/>
      <c r="C246" s="118"/>
      <c r="D246" s="119"/>
      <c r="E246" s="119"/>
      <c r="F246" s="119"/>
      <c r="G246" s="119"/>
      <c r="H246" s="119"/>
      <c r="I246" s="119"/>
      <c r="J246" s="119"/>
      <c r="K246" s="119"/>
      <c r="L246" s="119"/>
    </row>
    <row r="247" spans="2:12">
      <c r="B247" s="118"/>
      <c r="C247" s="118"/>
      <c r="D247" s="119"/>
      <c r="E247" s="119"/>
      <c r="F247" s="119"/>
      <c r="G247" s="119"/>
      <c r="H247" s="119"/>
      <c r="I247" s="119"/>
      <c r="J247" s="119"/>
      <c r="K247" s="119"/>
      <c r="L247" s="119"/>
    </row>
    <row r="248" spans="2:12">
      <c r="B248" s="118"/>
      <c r="C248" s="118"/>
      <c r="D248" s="119"/>
      <c r="E248" s="119"/>
      <c r="F248" s="119"/>
      <c r="G248" s="119"/>
      <c r="H248" s="119"/>
      <c r="I248" s="119"/>
      <c r="J248" s="119"/>
      <c r="K248" s="119"/>
      <c r="L248" s="119"/>
    </row>
    <row r="249" spans="2:12">
      <c r="B249" s="118"/>
      <c r="C249" s="118"/>
      <c r="D249" s="119"/>
      <c r="E249" s="119"/>
      <c r="F249" s="119"/>
      <c r="G249" s="119"/>
      <c r="H249" s="119"/>
      <c r="I249" s="119"/>
      <c r="J249" s="119"/>
      <c r="K249" s="119"/>
      <c r="L249" s="119"/>
    </row>
    <row r="250" spans="2:12">
      <c r="B250" s="118"/>
      <c r="C250" s="118"/>
      <c r="D250" s="119"/>
      <c r="E250" s="119"/>
      <c r="F250" s="119"/>
      <c r="G250" s="119"/>
      <c r="H250" s="119"/>
      <c r="I250" s="119"/>
      <c r="J250" s="119"/>
      <c r="K250" s="119"/>
      <c r="L250" s="119"/>
    </row>
    <row r="251" spans="2:12">
      <c r="B251" s="118"/>
      <c r="C251" s="118"/>
      <c r="D251" s="119"/>
      <c r="E251" s="119"/>
      <c r="F251" s="119"/>
      <c r="G251" s="119"/>
      <c r="H251" s="119"/>
      <c r="I251" s="119"/>
      <c r="J251" s="119"/>
      <c r="K251" s="119"/>
      <c r="L251" s="119"/>
    </row>
    <row r="252" spans="2:12">
      <c r="B252" s="118"/>
      <c r="C252" s="118"/>
      <c r="D252" s="119"/>
      <c r="E252" s="119"/>
      <c r="F252" s="119"/>
      <c r="G252" s="119"/>
      <c r="H252" s="119"/>
      <c r="I252" s="119"/>
      <c r="J252" s="119"/>
      <c r="K252" s="119"/>
      <c r="L252" s="119"/>
    </row>
    <row r="253" spans="2:12">
      <c r="B253" s="118"/>
      <c r="C253" s="118"/>
      <c r="D253" s="119"/>
      <c r="E253" s="119"/>
      <c r="F253" s="119"/>
      <c r="G253" s="119"/>
      <c r="H253" s="119"/>
      <c r="I253" s="119"/>
      <c r="J253" s="119"/>
      <c r="K253" s="119"/>
      <c r="L253" s="119"/>
    </row>
    <row r="254" spans="2:12">
      <c r="B254" s="118"/>
      <c r="C254" s="118"/>
      <c r="D254" s="119"/>
      <c r="E254" s="119"/>
      <c r="F254" s="119"/>
      <c r="G254" s="119"/>
      <c r="H254" s="119"/>
      <c r="I254" s="119"/>
      <c r="J254" s="119"/>
      <c r="K254" s="119"/>
      <c r="L254" s="119"/>
    </row>
    <row r="255" spans="2:12">
      <c r="B255" s="118"/>
      <c r="C255" s="118"/>
      <c r="D255" s="119"/>
      <c r="E255" s="119"/>
      <c r="F255" s="119"/>
      <c r="G255" s="119"/>
      <c r="H255" s="119"/>
      <c r="I255" s="119"/>
      <c r="J255" s="119"/>
      <c r="K255" s="119"/>
      <c r="L255" s="119"/>
    </row>
    <row r="256" spans="2:12">
      <c r="B256" s="118"/>
      <c r="C256" s="118"/>
      <c r="D256" s="119"/>
      <c r="E256" s="119"/>
      <c r="F256" s="119"/>
      <c r="G256" s="119"/>
      <c r="H256" s="119"/>
      <c r="I256" s="119"/>
      <c r="J256" s="119"/>
      <c r="K256" s="119"/>
      <c r="L256" s="119"/>
    </row>
    <row r="257" spans="2:12">
      <c r="B257" s="118"/>
      <c r="C257" s="118"/>
      <c r="D257" s="119"/>
      <c r="E257" s="119"/>
      <c r="F257" s="119"/>
      <c r="G257" s="119"/>
      <c r="H257" s="119"/>
      <c r="I257" s="119"/>
      <c r="J257" s="119"/>
      <c r="K257" s="119"/>
      <c r="L257" s="119"/>
    </row>
    <row r="258" spans="2:12">
      <c r="B258" s="118"/>
      <c r="C258" s="118"/>
      <c r="D258" s="119"/>
      <c r="E258" s="119"/>
      <c r="F258" s="119"/>
      <c r="G258" s="119"/>
      <c r="H258" s="119"/>
      <c r="I258" s="119"/>
      <c r="J258" s="119"/>
      <c r="K258" s="119"/>
      <c r="L258" s="119"/>
    </row>
    <row r="259" spans="2:12">
      <c r="B259" s="118"/>
      <c r="C259" s="118"/>
      <c r="D259" s="119"/>
      <c r="E259" s="119"/>
      <c r="F259" s="119"/>
      <c r="G259" s="119"/>
      <c r="H259" s="119"/>
      <c r="I259" s="119"/>
      <c r="J259" s="119"/>
      <c r="K259" s="119"/>
      <c r="L259" s="119"/>
    </row>
    <row r="260" spans="2:12">
      <c r="B260" s="118"/>
      <c r="C260" s="118"/>
      <c r="D260" s="119"/>
      <c r="E260" s="119"/>
      <c r="F260" s="119"/>
      <c r="G260" s="119"/>
      <c r="H260" s="119"/>
      <c r="I260" s="119"/>
      <c r="J260" s="119"/>
      <c r="K260" s="119"/>
      <c r="L260" s="119"/>
    </row>
    <row r="261" spans="2:12">
      <c r="B261" s="118"/>
      <c r="C261" s="118"/>
      <c r="D261" s="119"/>
      <c r="E261" s="119"/>
      <c r="F261" s="119"/>
      <c r="G261" s="119"/>
      <c r="H261" s="119"/>
      <c r="I261" s="119"/>
      <c r="J261" s="119"/>
      <c r="K261" s="119"/>
      <c r="L261" s="119"/>
    </row>
    <row r="262" spans="2:12">
      <c r="B262" s="118"/>
      <c r="C262" s="118"/>
      <c r="D262" s="119"/>
      <c r="E262" s="119"/>
      <c r="F262" s="119"/>
      <c r="G262" s="119"/>
      <c r="H262" s="119"/>
      <c r="I262" s="119"/>
      <c r="J262" s="119"/>
      <c r="K262" s="119"/>
      <c r="L262" s="119"/>
    </row>
    <row r="263" spans="2:12">
      <c r="B263" s="118"/>
      <c r="C263" s="118"/>
      <c r="D263" s="119"/>
      <c r="E263" s="119"/>
      <c r="F263" s="119"/>
      <c r="G263" s="119"/>
      <c r="H263" s="119"/>
      <c r="I263" s="119"/>
      <c r="J263" s="119"/>
      <c r="K263" s="119"/>
      <c r="L263" s="119"/>
    </row>
    <row r="264" spans="2:12">
      <c r="B264" s="118"/>
      <c r="C264" s="118"/>
      <c r="D264" s="119"/>
      <c r="E264" s="119"/>
      <c r="F264" s="119"/>
      <c r="G264" s="119"/>
      <c r="H264" s="119"/>
      <c r="I264" s="119"/>
      <c r="J264" s="119"/>
      <c r="K264" s="119"/>
      <c r="L264" s="119"/>
    </row>
    <row r="265" spans="2:12">
      <c r="B265" s="118"/>
      <c r="C265" s="118"/>
      <c r="D265" s="119"/>
      <c r="E265" s="119"/>
      <c r="F265" s="119"/>
      <c r="G265" s="119"/>
      <c r="H265" s="119"/>
      <c r="I265" s="119"/>
      <c r="J265" s="119"/>
      <c r="K265" s="119"/>
      <c r="L265" s="119"/>
    </row>
    <row r="266" spans="2:12">
      <c r="B266" s="118"/>
      <c r="C266" s="118"/>
      <c r="D266" s="119"/>
      <c r="E266" s="119"/>
      <c r="F266" s="119"/>
      <c r="G266" s="119"/>
      <c r="H266" s="119"/>
      <c r="I266" s="119"/>
      <c r="J266" s="119"/>
      <c r="K266" s="119"/>
      <c r="L266" s="119"/>
    </row>
    <row r="267" spans="2:12">
      <c r="B267" s="118"/>
      <c r="C267" s="118"/>
      <c r="D267" s="119"/>
      <c r="E267" s="119"/>
      <c r="F267" s="119"/>
      <c r="G267" s="119"/>
      <c r="H267" s="119"/>
      <c r="I267" s="119"/>
      <c r="J267" s="119"/>
      <c r="K267" s="119"/>
      <c r="L267" s="119"/>
    </row>
    <row r="268" spans="2:12">
      <c r="B268" s="118"/>
      <c r="C268" s="118"/>
      <c r="D268" s="119"/>
      <c r="E268" s="119"/>
      <c r="F268" s="119"/>
      <c r="G268" s="119"/>
      <c r="H268" s="119"/>
      <c r="I268" s="119"/>
      <c r="J268" s="119"/>
      <c r="K268" s="119"/>
      <c r="L268" s="119"/>
    </row>
    <row r="269" spans="2:12">
      <c r="B269" s="118"/>
      <c r="C269" s="118"/>
      <c r="D269" s="119"/>
      <c r="E269" s="119"/>
      <c r="F269" s="119"/>
      <c r="G269" s="119"/>
      <c r="H269" s="119"/>
      <c r="I269" s="119"/>
      <c r="J269" s="119"/>
      <c r="K269" s="119"/>
      <c r="L269" s="119"/>
    </row>
    <row r="270" spans="2:12">
      <c r="B270" s="118"/>
      <c r="C270" s="118"/>
      <c r="D270" s="119"/>
      <c r="E270" s="119"/>
      <c r="F270" s="119"/>
      <c r="G270" s="119"/>
      <c r="H270" s="119"/>
      <c r="I270" s="119"/>
      <c r="J270" s="119"/>
      <c r="K270" s="119"/>
      <c r="L270" s="119"/>
    </row>
    <row r="271" spans="2:12">
      <c r="B271" s="118"/>
      <c r="C271" s="118"/>
      <c r="D271" s="119"/>
      <c r="E271" s="119"/>
      <c r="F271" s="119"/>
      <c r="G271" s="119"/>
      <c r="H271" s="119"/>
      <c r="I271" s="119"/>
      <c r="J271" s="119"/>
      <c r="K271" s="119"/>
      <c r="L271" s="119"/>
    </row>
    <row r="272" spans="2:12">
      <c r="B272" s="118"/>
      <c r="C272" s="118"/>
      <c r="D272" s="119"/>
      <c r="E272" s="119"/>
      <c r="F272" s="119"/>
      <c r="G272" s="119"/>
      <c r="H272" s="119"/>
      <c r="I272" s="119"/>
      <c r="J272" s="119"/>
      <c r="K272" s="119"/>
      <c r="L272" s="119"/>
    </row>
    <row r="273" spans="2:12">
      <c r="B273" s="118"/>
      <c r="C273" s="118"/>
      <c r="D273" s="119"/>
      <c r="E273" s="119"/>
      <c r="F273" s="119"/>
      <c r="G273" s="119"/>
      <c r="H273" s="119"/>
      <c r="I273" s="119"/>
      <c r="J273" s="119"/>
      <c r="K273" s="119"/>
      <c r="L273" s="119"/>
    </row>
    <row r="274" spans="2:12">
      <c r="B274" s="118"/>
      <c r="C274" s="118"/>
      <c r="D274" s="119"/>
      <c r="E274" s="119"/>
      <c r="F274" s="119"/>
      <c r="G274" s="119"/>
      <c r="H274" s="119"/>
      <c r="I274" s="119"/>
      <c r="J274" s="119"/>
      <c r="K274" s="119"/>
      <c r="L274" s="119"/>
    </row>
    <row r="275" spans="2:12">
      <c r="B275" s="118"/>
      <c r="C275" s="118"/>
      <c r="D275" s="119"/>
      <c r="E275" s="119"/>
      <c r="F275" s="119"/>
      <c r="G275" s="119"/>
      <c r="H275" s="119"/>
      <c r="I275" s="119"/>
      <c r="J275" s="119"/>
      <c r="K275" s="119"/>
      <c r="L275" s="119"/>
    </row>
    <row r="276" spans="2:12">
      <c r="B276" s="118"/>
      <c r="C276" s="118"/>
      <c r="D276" s="119"/>
      <c r="E276" s="119"/>
      <c r="F276" s="119"/>
      <c r="G276" s="119"/>
      <c r="H276" s="119"/>
      <c r="I276" s="119"/>
      <c r="J276" s="119"/>
      <c r="K276" s="119"/>
      <c r="L276" s="119"/>
    </row>
    <row r="277" spans="2:12">
      <c r="B277" s="118"/>
      <c r="C277" s="118"/>
      <c r="D277" s="119"/>
      <c r="E277" s="119"/>
      <c r="F277" s="119"/>
      <c r="G277" s="119"/>
      <c r="H277" s="119"/>
      <c r="I277" s="119"/>
      <c r="J277" s="119"/>
      <c r="K277" s="119"/>
      <c r="L277" s="119"/>
    </row>
    <row r="278" spans="2:12">
      <c r="B278" s="118"/>
      <c r="C278" s="118"/>
      <c r="D278" s="119"/>
      <c r="E278" s="119"/>
      <c r="F278" s="119"/>
      <c r="G278" s="119"/>
      <c r="H278" s="119"/>
      <c r="I278" s="119"/>
      <c r="J278" s="119"/>
      <c r="K278" s="119"/>
      <c r="L278" s="119"/>
    </row>
    <row r="279" spans="2:12">
      <c r="B279" s="118"/>
      <c r="C279" s="118"/>
      <c r="D279" s="119"/>
      <c r="E279" s="119"/>
      <c r="F279" s="119"/>
      <c r="G279" s="119"/>
      <c r="H279" s="119"/>
      <c r="I279" s="119"/>
      <c r="J279" s="119"/>
      <c r="K279" s="119"/>
      <c r="L279" s="119"/>
    </row>
    <row r="280" spans="2:12">
      <c r="B280" s="118"/>
      <c r="C280" s="118"/>
      <c r="D280" s="119"/>
      <c r="E280" s="119"/>
      <c r="F280" s="119"/>
      <c r="G280" s="119"/>
      <c r="H280" s="119"/>
      <c r="I280" s="119"/>
      <c r="J280" s="119"/>
      <c r="K280" s="119"/>
      <c r="L280" s="119"/>
    </row>
    <row r="281" spans="2:12">
      <c r="B281" s="118"/>
      <c r="C281" s="118"/>
      <c r="D281" s="119"/>
      <c r="E281" s="119"/>
      <c r="F281" s="119"/>
      <c r="G281" s="119"/>
      <c r="H281" s="119"/>
      <c r="I281" s="119"/>
      <c r="J281" s="119"/>
      <c r="K281" s="119"/>
      <c r="L281" s="119"/>
    </row>
    <row r="282" spans="2:12">
      <c r="B282" s="118"/>
      <c r="C282" s="118"/>
      <c r="D282" s="119"/>
      <c r="E282" s="119"/>
      <c r="F282" s="119"/>
      <c r="G282" s="119"/>
      <c r="H282" s="119"/>
      <c r="I282" s="119"/>
      <c r="J282" s="119"/>
      <c r="K282" s="119"/>
      <c r="L282" s="119"/>
    </row>
    <row r="283" spans="2:12">
      <c r="B283" s="118"/>
      <c r="C283" s="118"/>
      <c r="D283" s="119"/>
      <c r="E283" s="119"/>
      <c r="F283" s="119"/>
      <c r="G283" s="119"/>
      <c r="H283" s="119"/>
      <c r="I283" s="119"/>
      <c r="J283" s="119"/>
      <c r="K283" s="119"/>
      <c r="L283" s="119"/>
    </row>
    <row r="284" spans="2:12">
      <c r="B284" s="118"/>
      <c r="C284" s="118"/>
      <c r="D284" s="119"/>
      <c r="E284" s="119"/>
      <c r="F284" s="119"/>
      <c r="G284" s="119"/>
      <c r="H284" s="119"/>
      <c r="I284" s="119"/>
      <c r="J284" s="119"/>
      <c r="K284" s="119"/>
      <c r="L284" s="119"/>
    </row>
    <row r="285" spans="2:12">
      <c r="B285" s="118"/>
      <c r="C285" s="118"/>
      <c r="D285" s="119"/>
      <c r="E285" s="119"/>
      <c r="F285" s="119"/>
      <c r="G285" s="119"/>
      <c r="H285" s="119"/>
      <c r="I285" s="119"/>
      <c r="J285" s="119"/>
      <c r="K285" s="119"/>
      <c r="L285" s="119"/>
    </row>
    <row r="286" spans="2:12">
      <c r="B286" s="118"/>
      <c r="C286" s="118"/>
      <c r="D286" s="119"/>
      <c r="E286" s="119"/>
      <c r="F286" s="119"/>
      <c r="G286" s="119"/>
      <c r="H286" s="119"/>
      <c r="I286" s="119"/>
      <c r="J286" s="119"/>
      <c r="K286" s="119"/>
      <c r="L286" s="119"/>
    </row>
    <row r="287" spans="2:12">
      <c r="B287" s="118"/>
      <c r="C287" s="118"/>
      <c r="D287" s="119"/>
      <c r="E287" s="119"/>
      <c r="F287" s="119"/>
      <c r="G287" s="119"/>
      <c r="H287" s="119"/>
      <c r="I287" s="119"/>
      <c r="J287" s="119"/>
      <c r="K287" s="119"/>
      <c r="L287" s="119"/>
    </row>
    <row r="288" spans="2:12">
      <c r="B288" s="118"/>
      <c r="C288" s="118"/>
      <c r="D288" s="119"/>
      <c r="E288" s="119"/>
      <c r="F288" s="119"/>
      <c r="G288" s="119"/>
      <c r="H288" s="119"/>
      <c r="I288" s="119"/>
      <c r="J288" s="119"/>
      <c r="K288" s="119"/>
      <c r="L288" s="119"/>
    </row>
    <row r="289" spans="2:12">
      <c r="B289" s="118"/>
      <c r="C289" s="118"/>
      <c r="D289" s="119"/>
      <c r="E289" s="119"/>
      <c r="F289" s="119"/>
      <c r="G289" s="119"/>
      <c r="H289" s="119"/>
      <c r="I289" s="119"/>
      <c r="J289" s="119"/>
      <c r="K289" s="119"/>
      <c r="L289" s="119"/>
    </row>
    <row r="290" spans="2:12">
      <c r="B290" s="118"/>
      <c r="C290" s="118"/>
      <c r="D290" s="119"/>
      <c r="E290" s="119"/>
      <c r="F290" s="119"/>
      <c r="G290" s="119"/>
      <c r="H290" s="119"/>
      <c r="I290" s="119"/>
      <c r="J290" s="119"/>
      <c r="K290" s="119"/>
      <c r="L290" s="119"/>
    </row>
    <row r="291" spans="2:12">
      <c r="B291" s="118"/>
      <c r="C291" s="118"/>
      <c r="D291" s="119"/>
      <c r="E291" s="119"/>
      <c r="F291" s="119"/>
      <c r="G291" s="119"/>
      <c r="H291" s="119"/>
      <c r="I291" s="119"/>
      <c r="J291" s="119"/>
      <c r="K291" s="119"/>
      <c r="L291" s="119"/>
    </row>
    <row r="292" spans="2:12">
      <c r="B292" s="118"/>
      <c r="C292" s="118"/>
      <c r="D292" s="119"/>
      <c r="E292" s="119"/>
      <c r="F292" s="119"/>
      <c r="G292" s="119"/>
      <c r="H292" s="119"/>
      <c r="I292" s="119"/>
      <c r="J292" s="119"/>
      <c r="K292" s="119"/>
      <c r="L292" s="119"/>
    </row>
    <row r="293" spans="2:12">
      <c r="B293" s="118"/>
      <c r="C293" s="118"/>
      <c r="D293" s="119"/>
      <c r="E293" s="119"/>
      <c r="F293" s="119"/>
      <c r="G293" s="119"/>
      <c r="H293" s="119"/>
      <c r="I293" s="119"/>
      <c r="J293" s="119"/>
      <c r="K293" s="119"/>
      <c r="L293" s="119"/>
    </row>
    <row r="294" spans="2:12">
      <c r="B294" s="118"/>
      <c r="C294" s="118"/>
      <c r="D294" s="119"/>
      <c r="E294" s="119"/>
      <c r="F294" s="119"/>
      <c r="G294" s="119"/>
      <c r="H294" s="119"/>
      <c r="I294" s="119"/>
      <c r="J294" s="119"/>
      <c r="K294" s="119"/>
      <c r="L294" s="119"/>
    </row>
    <row r="295" spans="2:12">
      <c r="B295" s="118"/>
      <c r="C295" s="118"/>
      <c r="D295" s="119"/>
      <c r="E295" s="119"/>
      <c r="F295" s="119"/>
      <c r="G295" s="119"/>
      <c r="H295" s="119"/>
      <c r="I295" s="119"/>
      <c r="J295" s="119"/>
      <c r="K295" s="119"/>
      <c r="L295" s="119"/>
    </row>
    <row r="296" spans="2:12">
      <c r="B296" s="118"/>
      <c r="C296" s="118"/>
      <c r="D296" s="119"/>
      <c r="E296" s="119"/>
      <c r="F296" s="119"/>
      <c r="G296" s="119"/>
      <c r="H296" s="119"/>
      <c r="I296" s="119"/>
      <c r="J296" s="119"/>
      <c r="K296" s="119"/>
      <c r="L296" s="119"/>
    </row>
    <row r="297" spans="2:12">
      <c r="B297" s="118"/>
      <c r="C297" s="118"/>
      <c r="D297" s="119"/>
      <c r="E297" s="119"/>
      <c r="F297" s="119"/>
      <c r="G297" s="119"/>
      <c r="H297" s="119"/>
      <c r="I297" s="119"/>
      <c r="J297" s="119"/>
      <c r="K297" s="119"/>
      <c r="L297" s="119"/>
    </row>
    <row r="298" spans="2:12">
      <c r="B298" s="118"/>
      <c r="C298" s="118"/>
      <c r="D298" s="119"/>
      <c r="E298" s="119"/>
      <c r="F298" s="119"/>
      <c r="G298" s="119"/>
      <c r="H298" s="119"/>
      <c r="I298" s="119"/>
      <c r="J298" s="119"/>
      <c r="K298" s="119"/>
      <c r="L298" s="119"/>
    </row>
    <row r="299" spans="2:12">
      <c r="B299" s="118"/>
      <c r="C299" s="118"/>
      <c r="D299" s="119"/>
      <c r="E299" s="119"/>
      <c r="F299" s="119"/>
      <c r="G299" s="119"/>
      <c r="H299" s="119"/>
      <c r="I299" s="119"/>
      <c r="J299" s="119"/>
      <c r="K299" s="119"/>
      <c r="L299" s="119"/>
    </row>
    <row r="300" spans="2:12">
      <c r="B300" s="118"/>
      <c r="C300" s="118"/>
      <c r="D300" s="119"/>
      <c r="E300" s="119"/>
      <c r="F300" s="119"/>
      <c r="G300" s="119"/>
      <c r="H300" s="119"/>
      <c r="I300" s="119"/>
      <c r="J300" s="119"/>
      <c r="K300" s="119"/>
      <c r="L300" s="119"/>
    </row>
    <row r="301" spans="2:12">
      <c r="B301" s="118"/>
      <c r="C301" s="118"/>
      <c r="D301" s="119"/>
      <c r="E301" s="119"/>
      <c r="F301" s="119"/>
      <c r="G301" s="119"/>
      <c r="H301" s="119"/>
      <c r="I301" s="119"/>
      <c r="J301" s="119"/>
      <c r="K301" s="119"/>
      <c r="L301" s="119"/>
    </row>
    <row r="302" spans="2:12">
      <c r="B302" s="118"/>
      <c r="C302" s="118"/>
      <c r="D302" s="119"/>
      <c r="E302" s="119"/>
      <c r="F302" s="119"/>
      <c r="G302" s="119"/>
      <c r="H302" s="119"/>
      <c r="I302" s="119"/>
      <c r="J302" s="119"/>
      <c r="K302" s="119"/>
      <c r="L302" s="119"/>
    </row>
    <row r="303" spans="2:12">
      <c r="B303" s="118"/>
      <c r="C303" s="118"/>
      <c r="D303" s="119"/>
      <c r="E303" s="119"/>
      <c r="F303" s="119"/>
      <c r="G303" s="119"/>
      <c r="H303" s="119"/>
      <c r="I303" s="119"/>
      <c r="J303" s="119"/>
      <c r="K303" s="119"/>
      <c r="L303" s="119"/>
    </row>
    <row r="304" spans="2:12">
      <c r="B304" s="118"/>
      <c r="C304" s="118"/>
      <c r="D304" s="119"/>
      <c r="E304" s="119"/>
      <c r="F304" s="119"/>
      <c r="G304" s="119"/>
      <c r="H304" s="119"/>
      <c r="I304" s="119"/>
      <c r="J304" s="119"/>
      <c r="K304" s="119"/>
      <c r="L304" s="119"/>
    </row>
    <row r="305" spans="2:12">
      <c r="B305" s="118"/>
      <c r="C305" s="118"/>
      <c r="D305" s="119"/>
      <c r="E305" s="119"/>
      <c r="F305" s="119"/>
      <c r="G305" s="119"/>
      <c r="H305" s="119"/>
      <c r="I305" s="119"/>
      <c r="J305" s="119"/>
      <c r="K305" s="119"/>
      <c r="L305" s="119"/>
    </row>
    <row r="306" spans="2:12">
      <c r="B306" s="118"/>
      <c r="C306" s="118"/>
      <c r="D306" s="119"/>
      <c r="E306" s="119"/>
      <c r="F306" s="119"/>
      <c r="G306" s="119"/>
      <c r="H306" s="119"/>
      <c r="I306" s="119"/>
      <c r="J306" s="119"/>
      <c r="K306" s="119"/>
      <c r="L306" s="119"/>
    </row>
    <row r="307" spans="2:12">
      <c r="B307" s="118"/>
      <c r="C307" s="118"/>
      <c r="D307" s="119"/>
      <c r="E307" s="119"/>
      <c r="F307" s="119"/>
      <c r="G307" s="119"/>
      <c r="H307" s="119"/>
      <c r="I307" s="119"/>
      <c r="J307" s="119"/>
      <c r="K307" s="119"/>
      <c r="L307" s="119"/>
    </row>
    <row r="308" spans="2:12">
      <c r="B308" s="118"/>
      <c r="C308" s="118"/>
      <c r="D308" s="119"/>
      <c r="E308" s="119"/>
      <c r="F308" s="119"/>
      <c r="G308" s="119"/>
      <c r="H308" s="119"/>
      <c r="I308" s="119"/>
      <c r="J308" s="119"/>
      <c r="K308" s="119"/>
      <c r="L308" s="119"/>
    </row>
    <row r="309" spans="2:12">
      <c r="B309" s="118"/>
      <c r="C309" s="118"/>
      <c r="D309" s="119"/>
      <c r="E309" s="119"/>
      <c r="F309" s="119"/>
      <c r="G309" s="119"/>
      <c r="H309" s="119"/>
      <c r="I309" s="119"/>
      <c r="J309" s="119"/>
      <c r="K309" s="119"/>
      <c r="L309" s="119"/>
    </row>
    <row r="310" spans="2:12">
      <c r="B310" s="118"/>
      <c r="C310" s="118"/>
      <c r="D310" s="119"/>
      <c r="E310" s="119"/>
      <c r="F310" s="119"/>
      <c r="G310" s="119"/>
      <c r="H310" s="119"/>
      <c r="I310" s="119"/>
      <c r="J310" s="119"/>
      <c r="K310" s="119"/>
      <c r="L310" s="119"/>
    </row>
    <row r="311" spans="2:12">
      <c r="B311" s="118"/>
      <c r="C311" s="118"/>
      <c r="D311" s="119"/>
      <c r="E311" s="119"/>
      <c r="F311" s="119"/>
      <c r="G311" s="119"/>
      <c r="H311" s="119"/>
      <c r="I311" s="119"/>
      <c r="J311" s="119"/>
      <c r="K311" s="119"/>
      <c r="L311" s="119"/>
    </row>
    <row r="312" spans="2:12">
      <c r="B312" s="118"/>
      <c r="C312" s="118"/>
      <c r="D312" s="119"/>
      <c r="E312" s="119"/>
      <c r="F312" s="119"/>
      <c r="G312" s="119"/>
      <c r="H312" s="119"/>
      <c r="I312" s="119"/>
      <c r="J312" s="119"/>
      <c r="K312" s="119"/>
      <c r="L312" s="119"/>
    </row>
    <row r="313" spans="2:12">
      <c r="B313" s="118"/>
      <c r="C313" s="118"/>
      <c r="D313" s="119"/>
      <c r="E313" s="119"/>
      <c r="F313" s="119"/>
      <c r="G313" s="119"/>
      <c r="H313" s="119"/>
      <c r="I313" s="119"/>
      <c r="J313" s="119"/>
      <c r="K313" s="119"/>
      <c r="L313" s="119"/>
    </row>
    <row r="314" spans="2:12">
      <c r="B314" s="118"/>
      <c r="C314" s="118"/>
      <c r="D314" s="119"/>
      <c r="E314" s="119"/>
      <c r="F314" s="119"/>
      <c r="G314" s="119"/>
      <c r="H314" s="119"/>
      <c r="I314" s="119"/>
      <c r="J314" s="119"/>
      <c r="K314" s="119"/>
      <c r="L314" s="119"/>
    </row>
    <row r="315" spans="2:12">
      <c r="B315" s="118"/>
      <c r="C315" s="118"/>
      <c r="D315" s="119"/>
      <c r="E315" s="119"/>
      <c r="F315" s="119"/>
      <c r="G315" s="119"/>
      <c r="H315" s="119"/>
      <c r="I315" s="119"/>
      <c r="J315" s="119"/>
      <c r="K315" s="119"/>
      <c r="L315" s="119"/>
    </row>
    <row r="316" spans="2:12">
      <c r="B316" s="118"/>
      <c r="C316" s="118"/>
      <c r="D316" s="119"/>
      <c r="E316" s="119"/>
      <c r="F316" s="119"/>
      <c r="G316" s="119"/>
      <c r="H316" s="119"/>
      <c r="I316" s="119"/>
      <c r="J316" s="119"/>
      <c r="K316" s="119"/>
      <c r="L316" s="119"/>
    </row>
    <row r="317" spans="2:12">
      <c r="B317" s="118"/>
      <c r="C317" s="118"/>
      <c r="D317" s="119"/>
      <c r="E317" s="119"/>
      <c r="F317" s="119"/>
      <c r="G317" s="119"/>
      <c r="H317" s="119"/>
      <c r="I317" s="119"/>
      <c r="J317" s="119"/>
      <c r="K317" s="119"/>
      <c r="L317" s="119"/>
    </row>
    <row r="318" spans="2:12">
      <c r="B318" s="118"/>
      <c r="C318" s="118"/>
      <c r="D318" s="119"/>
      <c r="E318" s="119"/>
      <c r="F318" s="119"/>
      <c r="G318" s="119"/>
      <c r="H318" s="119"/>
      <c r="I318" s="119"/>
      <c r="J318" s="119"/>
      <c r="K318" s="119"/>
      <c r="L318" s="119"/>
    </row>
    <row r="319" spans="2:12">
      <c r="B319" s="118"/>
      <c r="C319" s="118"/>
      <c r="D319" s="119"/>
      <c r="E319" s="119"/>
      <c r="F319" s="119"/>
      <c r="G319" s="119"/>
      <c r="H319" s="119"/>
      <c r="I319" s="119"/>
      <c r="J319" s="119"/>
      <c r="K319" s="119"/>
      <c r="L319" s="119"/>
    </row>
    <row r="320" spans="2:12">
      <c r="B320" s="118"/>
      <c r="C320" s="118"/>
      <c r="D320" s="119"/>
      <c r="E320" s="119"/>
      <c r="F320" s="119"/>
      <c r="G320" s="119"/>
      <c r="H320" s="119"/>
      <c r="I320" s="119"/>
      <c r="J320" s="119"/>
      <c r="K320" s="119"/>
      <c r="L320" s="119"/>
    </row>
    <row r="321" spans="2:12">
      <c r="B321" s="118"/>
      <c r="C321" s="118"/>
      <c r="D321" s="119"/>
      <c r="E321" s="119"/>
      <c r="F321" s="119"/>
      <c r="G321" s="119"/>
      <c r="H321" s="119"/>
      <c r="I321" s="119"/>
      <c r="J321" s="119"/>
      <c r="K321" s="119"/>
      <c r="L321" s="119"/>
    </row>
    <row r="322" spans="2:12">
      <c r="B322" s="118"/>
      <c r="C322" s="118"/>
      <c r="D322" s="119"/>
      <c r="E322" s="119"/>
      <c r="F322" s="119"/>
      <c r="G322" s="119"/>
      <c r="H322" s="119"/>
      <c r="I322" s="119"/>
      <c r="J322" s="119"/>
      <c r="K322" s="119"/>
      <c r="L322" s="119"/>
    </row>
    <row r="323" spans="2:12">
      <c r="B323" s="118"/>
      <c r="C323" s="118"/>
      <c r="D323" s="119"/>
      <c r="E323" s="119"/>
      <c r="F323" s="119"/>
      <c r="G323" s="119"/>
      <c r="H323" s="119"/>
      <c r="I323" s="119"/>
      <c r="J323" s="119"/>
      <c r="K323" s="119"/>
      <c r="L323" s="119"/>
    </row>
    <row r="324" spans="2:12">
      <c r="B324" s="118"/>
      <c r="C324" s="118"/>
      <c r="D324" s="119"/>
      <c r="E324" s="119"/>
      <c r="F324" s="119"/>
      <c r="G324" s="119"/>
      <c r="H324" s="119"/>
      <c r="I324" s="119"/>
      <c r="J324" s="119"/>
      <c r="K324" s="119"/>
      <c r="L324" s="119"/>
    </row>
    <row r="325" spans="2:12">
      <c r="B325" s="118"/>
      <c r="C325" s="118"/>
      <c r="D325" s="119"/>
      <c r="E325" s="119"/>
      <c r="F325" s="119"/>
      <c r="G325" s="119"/>
      <c r="H325" s="119"/>
      <c r="I325" s="119"/>
      <c r="J325" s="119"/>
      <c r="K325" s="119"/>
      <c r="L325" s="119"/>
    </row>
    <row r="326" spans="2:12">
      <c r="B326" s="118"/>
      <c r="C326" s="118"/>
      <c r="D326" s="119"/>
      <c r="E326" s="119"/>
      <c r="F326" s="119"/>
      <c r="G326" s="119"/>
      <c r="H326" s="119"/>
      <c r="I326" s="119"/>
      <c r="J326" s="119"/>
      <c r="K326" s="119"/>
      <c r="L326" s="119"/>
    </row>
    <row r="327" spans="2:12">
      <c r="B327" s="118"/>
      <c r="C327" s="118"/>
      <c r="D327" s="119"/>
      <c r="E327" s="119"/>
      <c r="F327" s="119"/>
      <c r="G327" s="119"/>
      <c r="H327" s="119"/>
      <c r="I327" s="119"/>
      <c r="J327" s="119"/>
      <c r="K327" s="119"/>
      <c r="L327" s="119"/>
    </row>
    <row r="328" spans="2:12">
      <c r="B328" s="118"/>
      <c r="C328" s="118"/>
      <c r="D328" s="119"/>
      <c r="E328" s="119"/>
      <c r="F328" s="119"/>
      <c r="G328" s="119"/>
      <c r="H328" s="119"/>
      <c r="I328" s="119"/>
      <c r="J328" s="119"/>
      <c r="K328" s="119"/>
      <c r="L328" s="119"/>
    </row>
    <row r="329" spans="2:12">
      <c r="B329" s="118"/>
      <c r="C329" s="118"/>
      <c r="D329" s="119"/>
      <c r="E329" s="119"/>
      <c r="F329" s="119"/>
      <c r="G329" s="119"/>
      <c r="H329" s="119"/>
      <c r="I329" s="119"/>
      <c r="J329" s="119"/>
      <c r="K329" s="119"/>
      <c r="L329" s="119"/>
    </row>
    <row r="330" spans="2:12">
      <c r="B330" s="118"/>
      <c r="C330" s="118"/>
      <c r="D330" s="119"/>
      <c r="E330" s="119"/>
      <c r="F330" s="119"/>
      <c r="G330" s="119"/>
      <c r="H330" s="119"/>
      <c r="I330" s="119"/>
      <c r="J330" s="119"/>
      <c r="K330" s="119"/>
      <c r="L330" s="119"/>
    </row>
    <row r="331" spans="2:12">
      <c r="B331" s="118"/>
      <c r="C331" s="118"/>
      <c r="D331" s="119"/>
      <c r="E331" s="119"/>
      <c r="F331" s="119"/>
      <c r="G331" s="119"/>
      <c r="H331" s="119"/>
      <c r="I331" s="119"/>
      <c r="J331" s="119"/>
      <c r="K331" s="119"/>
      <c r="L331" s="119"/>
    </row>
    <row r="332" spans="2:12">
      <c r="B332" s="118"/>
      <c r="C332" s="118"/>
      <c r="D332" s="119"/>
      <c r="E332" s="119"/>
      <c r="F332" s="119"/>
      <c r="G332" s="119"/>
      <c r="H332" s="119"/>
      <c r="I332" s="119"/>
      <c r="J332" s="119"/>
      <c r="K332" s="119"/>
      <c r="L332" s="119"/>
    </row>
    <row r="333" spans="2:12">
      <c r="B333" s="118"/>
      <c r="C333" s="118"/>
      <c r="D333" s="119"/>
      <c r="E333" s="119"/>
      <c r="F333" s="119"/>
      <c r="G333" s="119"/>
      <c r="H333" s="119"/>
      <c r="I333" s="119"/>
      <c r="J333" s="119"/>
      <c r="K333" s="119"/>
      <c r="L333" s="119"/>
    </row>
    <row r="334" spans="2:12">
      <c r="B334" s="118"/>
      <c r="C334" s="118"/>
      <c r="D334" s="119"/>
      <c r="E334" s="119"/>
      <c r="F334" s="119"/>
      <c r="G334" s="119"/>
      <c r="H334" s="119"/>
      <c r="I334" s="119"/>
      <c r="J334" s="119"/>
      <c r="K334" s="119"/>
      <c r="L334" s="119"/>
    </row>
    <row r="335" spans="2:12">
      <c r="B335" s="118"/>
      <c r="C335" s="118"/>
      <c r="D335" s="119"/>
      <c r="E335" s="119"/>
      <c r="F335" s="119"/>
      <c r="G335" s="119"/>
      <c r="H335" s="119"/>
      <c r="I335" s="119"/>
      <c r="J335" s="119"/>
      <c r="K335" s="119"/>
      <c r="L335" s="119"/>
    </row>
    <row r="336" spans="2:12">
      <c r="B336" s="118"/>
      <c r="C336" s="118"/>
      <c r="D336" s="119"/>
      <c r="E336" s="119"/>
      <c r="F336" s="119"/>
      <c r="G336" s="119"/>
      <c r="H336" s="119"/>
      <c r="I336" s="119"/>
      <c r="J336" s="119"/>
      <c r="K336" s="119"/>
      <c r="L336" s="119"/>
    </row>
    <row r="337" spans="2:12">
      <c r="B337" s="118"/>
      <c r="C337" s="118"/>
      <c r="D337" s="119"/>
      <c r="E337" s="119"/>
      <c r="F337" s="119"/>
      <c r="G337" s="119"/>
      <c r="H337" s="119"/>
      <c r="I337" s="119"/>
      <c r="J337" s="119"/>
      <c r="K337" s="119"/>
      <c r="L337" s="119"/>
    </row>
    <row r="338" spans="2:12">
      <c r="B338" s="118"/>
      <c r="C338" s="118"/>
      <c r="D338" s="119"/>
      <c r="E338" s="119"/>
      <c r="F338" s="119"/>
      <c r="G338" s="119"/>
      <c r="H338" s="119"/>
      <c r="I338" s="119"/>
      <c r="J338" s="119"/>
      <c r="K338" s="119"/>
      <c r="L338" s="119"/>
    </row>
    <row r="339" spans="2:12">
      <c r="B339" s="118"/>
      <c r="C339" s="118"/>
      <c r="D339" s="119"/>
      <c r="E339" s="119"/>
      <c r="F339" s="119"/>
      <c r="G339" s="119"/>
      <c r="H339" s="119"/>
      <c r="I339" s="119"/>
      <c r="J339" s="119"/>
      <c r="K339" s="119"/>
      <c r="L339" s="119"/>
    </row>
    <row r="340" spans="2:12">
      <c r="B340" s="118"/>
      <c r="C340" s="118"/>
      <c r="D340" s="119"/>
      <c r="E340" s="119"/>
      <c r="F340" s="119"/>
      <c r="G340" s="119"/>
      <c r="H340" s="119"/>
      <c r="I340" s="119"/>
      <c r="J340" s="119"/>
      <c r="K340" s="119"/>
      <c r="L340" s="119"/>
    </row>
    <row r="341" spans="2:12">
      <c r="B341" s="118"/>
      <c r="C341" s="118"/>
      <c r="D341" s="119"/>
      <c r="E341" s="119"/>
      <c r="F341" s="119"/>
      <c r="G341" s="119"/>
      <c r="H341" s="119"/>
      <c r="I341" s="119"/>
      <c r="J341" s="119"/>
      <c r="K341" s="119"/>
      <c r="L341" s="119"/>
    </row>
    <row r="342" spans="2:12">
      <c r="B342" s="118"/>
      <c r="C342" s="118"/>
      <c r="D342" s="119"/>
      <c r="E342" s="119"/>
      <c r="F342" s="119"/>
      <c r="G342" s="119"/>
      <c r="H342" s="119"/>
      <c r="I342" s="119"/>
      <c r="J342" s="119"/>
      <c r="K342" s="119"/>
      <c r="L342" s="119"/>
    </row>
    <row r="343" spans="2:12">
      <c r="B343" s="118"/>
      <c r="C343" s="118"/>
      <c r="D343" s="119"/>
      <c r="E343" s="119"/>
      <c r="F343" s="119"/>
      <c r="G343" s="119"/>
      <c r="H343" s="119"/>
      <c r="I343" s="119"/>
      <c r="J343" s="119"/>
      <c r="K343" s="119"/>
      <c r="L343" s="119"/>
    </row>
    <row r="344" spans="2:12">
      <c r="B344" s="118"/>
      <c r="C344" s="118"/>
      <c r="D344" s="119"/>
      <c r="E344" s="119"/>
      <c r="F344" s="119"/>
      <c r="G344" s="119"/>
      <c r="H344" s="119"/>
      <c r="I344" s="119"/>
      <c r="J344" s="119"/>
      <c r="K344" s="119"/>
      <c r="L344" s="119"/>
    </row>
    <row r="345" spans="2:12">
      <c r="B345" s="118"/>
      <c r="C345" s="118"/>
      <c r="D345" s="119"/>
      <c r="E345" s="119"/>
      <c r="F345" s="119"/>
      <c r="G345" s="119"/>
      <c r="H345" s="119"/>
      <c r="I345" s="119"/>
      <c r="J345" s="119"/>
      <c r="K345" s="119"/>
      <c r="L345" s="119"/>
    </row>
    <row r="346" spans="2:12">
      <c r="B346" s="118"/>
      <c r="C346" s="118"/>
      <c r="D346" s="119"/>
      <c r="E346" s="119"/>
      <c r="F346" s="119"/>
      <c r="G346" s="119"/>
      <c r="H346" s="119"/>
      <c r="I346" s="119"/>
      <c r="J346" s="119"/>
      <c r="K346" s="119"/>
      <c r="L346" s="119"/>
    </row>
    <row r="347" spans="2:12">
      <c r="B347" s="118"/>
      <c r="C347" s="118"/>
      <c r="D347" s="119"/>
      <c r="E347" s="119"/>
      <c r="F347" s="119"/>
      <c r="G347" s="119"/>
      <c r="H347" s="119"/>
      <c r="I347" s="119"/>
      <c r="J347" s="119"/>
      <c r="K347" s="119"/>
      <c r="L347" s="119"/>
    </row>
    <row r="348" spans="2:12">
      <c r="B348" s="118"/>
      <c r="C348" s="118"/>
      <c r="D348" s="119"/>
      <c r="E348" s="119"/>
      <c r="F348" s="119"/>
      <c r="G348" s="119"/>
      <c r="H348" s="119"/>
      <c r="I348" s="119"/>
      <c r="J348" s="119"/>
      <c r="K348" s="119"/>
      <c r="L348" s="119"/>
    </row>
    <row r="349" spans="2:12">
      <c r="B349" s="118"/>
      <c r="C349" s="118"/>
      <c r="D349" s="119"/>
      <c r="E349" s="119"/>
      <c r="F349" s="119"/>
      <c r="G349" s="119"/>
      <c r="H349" s="119"/>
      <c r="I349" s="119"/>
      <c r="J349" s="119"/>
      <c r="K349" s="119"/>
      <c r="L349" s="119"/>
    </row>
    <row r="350" spans="2:12">
      <c r="B350" s="118"/>
      <c r="C350" s="118"/>
      <c r="D350" s="119"/>
      <c r="E350" s="119"/>
      <c r="F350" s="119"/>
      <c r="G350" s="119"/>
      <c r="H350" s="119"/>
      <c r="I350" s="119"/>
      <c r="J350" s="119"/>
      <c r="K350" s="119"/>
      <c r="L350" s="119"/>
    </row>
    <row r="351" spans="2:12">
      <c r="B351" s="118"/>
      <c r="C351" s="118"/>
      <c r="D351" s="119"/>
      <c r="E351" s="119"/>
      <c r="F351" s="119"/>
      <c r="G351" s="119"/>
      <c r="H351" s="119"/>
      <c r="I351" s="119"/>
      <c r="J351" s="119"/>
      <c r="K351" s="119"/>
      <c r="L351" s="119"/>
    </row>
    <row r="352" spans="2:12">
      <c r="B352" s="118"/>
      <c r="C352" s="118"/>
      <c r="D352" s="119"/>
      <c r="E352" s="119"/>
      <c r="F352" s="119"/>
      <c r="G352" s="119"/>
      <c r="H352" s="119"/>
      <c r="I352" s="119"/>
      <c r="J352" s="119"/>
      <c r="K352" s="119"/>
      <c r="L352" s="119"/>
    </row>
    <row r="353" spans="2:12">
      <c r="B353" s="118"/>
      <c r="C353" s="118"/>
      <c r="D353" s="119"/>
      <c r="E353" s="119"/>
      <c r="F353" s="119"/>
      <c r="G353" s="119"/>
      <c r="H353" s="119"/>
      <c r="I353" s="119"/>
      <c r="J353" s="119"/>
      <c r="K353" s="119"/>
      <c r="L353" s="119"/>
    </row>
    <row r="354" spans="2:12">
      <c r="B354" s="118"/>
      <c r="C354" s="118"/>
      <c r="D354" s="119"/>
      <c r="E354" s="119"/>
      <c r="F354" s="119"/>
      <c r="G354" s="119"/>
      <c r="H354" s="119"/>
      <c r="I354" s="119"/>
      <c r="J354" s="119"/>
      <c r="K354" s="119"/>
      <c r="L354" s="119"/>
    </row>
    <row r="355" spans="2:12">
      <c r="B355" s="118"/>
      <c r="C355" s="118"/>
      <c r="D355" s="119"/>
      <c r="E355" s="119"/>
      <c r="F355" s="119"/>
      <c r="G355" s="119"/>
      <c r="H355" s="119"/>
      <c r="I355" s="119"/>
      <c r="J355" s="119"/>
      <c r="K355" s="119"/>
      <c r="L355" s="119"/>
    </row>
    <row r="356" spans="2:12">
      <c r="B356" s="118"/>
      <c r="C356" s="118"/>
      <c r="D356" s="119"/>
      <c r="E356" s="119"/>
      <c r="F356" s="119"/>
      <c r="G356" s="119"/>
      <c r="H356" s="119"/>
      <c r="I356" s="119"/>
      <c r="J356" s="119"/>
      <c r="K356" s="119"/>
      <c r="L356" s="119"/>
    </row>
    <row r="357" spans="2:12">
      <c r="B357" s="118"/>
      <c r="C357" s="118"/>
      <c r="D357" s="119"/>
      <c r="E357" s="119"/>
      <c r="F357" s="119"/>
      <c r="G357" s="119"/>
      <c r="H357" s="119"/>
      <c r="I357" s="119"/>
      <c r="J357" s="119"/>
      <c r="K357" s="119"/>
      <c r="L357" s="119"/>
    </row>
    <row r="358" spans="2:12">
      <c r="B358" s="118"/>
      <c r="C358" s="118"/>
      <c r="D358" s="119"/>
      <c r="E358" s="119"/>
      <c r="F358" s="119"/>
      <c r="G358" s="119"/>
      <c r="H358" s="119"/>
      <c r="I358" s="119"/>
      <c r="J358" s="119"/>
      <c r="K358" s="119"/>
      <c r="L358" s="119"/>
    </row>
    <row r="359" spans="2:12">
      <c r="B359" s="118"/>
      <c r="C359" s="118"/>
      <c r="D359" s="119"/>
      <c r="E359" s="119"/>
      <c r="F359" s="119"/>
      <c r="G359" s="119"/>
      <c r="H359" s="119"/>
      <c r="I359" s="119"/>
      <c r="J359" s="119"/>
      <c r="K359" s="119"/>
      <c r="L359" s="119"/>
    </row>
    <row r="360" spans="2:12">
      <c r="B360" s="118"/>
      <c r="C360" s="118"/>
      <c r="D360" s="119"/>
      <c r="E360" s="119"/>
      <c r="F360" s="119"/>
      <c r="G360" s="119"/>
      <c r="H360" s="119"/>
      <c r="I360" s="119"/>
      <c r="J360" s="119"/>
      <c r="K360" s="119"/>
      <c r="L360" s="119"/>
    </row>
    <row r="361" spans="2:12">
      <c r="B361" s="118"/>
      <c r="C361" s="118"/>
      <c r="D361" s="119"/>
      <c r="E361" s="119"/>
      <c r="F361" s="119"/>
      <c r="G361" s="119"/>
      <c r="H361" s="119"/>
      <c r="I361" s="119"/>
      <c r="J361" s="119"/>
      <c r="K361" s="119"/>
      <c r="L361" s="119"/>
    </row>
    <row r="362" spans="2:12">
      <c r="B362" s="118"/>
      <c r="C362" s="118"/>
      <c r="D362" s="119"/>
      <c r="E362" s="119"/>
      <c r="F362" s="119"/>
      <c r="G362" s="119"/>
      <c r="H362" s="119"/>
      <c r="I362" s="119"/>
      <c r="J362" s="119"/>
      <c r="K362" s="119"/>
      <c r="L362" s="119"/>
    </row>
    <row r="363" spans="2:12">
      <c r="B363" s="118"/>
      <c r="C363" s="118"/>
      <c r="D363" s="119"/>
      <c r="E363" s="119"/>
      <c r="F363" s="119"/>
      <c r="G363" s="119"/>
      <c r="H363" s="119"/>
      <c r="I363" s="119"/>
      <c r="J363" s="119"/>
      <c r="K363" s="119"/>
      <c r="L363" s="119"/>
    </row>
    <row r="364" spans="2:12">
      <c r="B364" s="118"/>
      <c r="C364" s="118"/>
      <c r="D364" s="119"/>
      <c r="E364" s="119"/>
      <c r="F364" s="119"/>
      <c r="G364" s="119"/>
      <c r="H364" s="119"/>
      <c r="I364" s="119"/>
      <c r="J364" s="119"/>
      <c r="K364" s="119"/>
      <c r="L364" s="119"/>
    </row>
    <row r="365" spans="2:12">
      <c r="B365" s="118"/>
      <c r="C365" s="118"/>
      <c r="D365" s="119"/>
      <c r="E365" s="119"/>
      <c r="F365" s="119"/>
      <c r="G365" s="119"/>
      <c r="H365" s="119"/>
      <c r="I365" s="119"/>
      <c r="J365" s="119"/>
      <c r="K365" s="119"/>
      <c r="L365" s="119"/>
    </row>
    <row r="366" spans="2:12">
      <c r="B366" s="118"/>
      <c r="C366" s="118"/>
      <c r="D366" s="119"/>
      <c r="E366" s="119"/>
      <c r="F366" s="119"/>
      <c r="G366" s="119"/>
      <c r="H366" s="119"/>
      <c r="I366" s="119"/>
      <c r="J366" s="119"/>
      <c r="K366" s="119"/>
      <c r="L366" s="119"/>
    </row>
    <row r="367" spans="2:12">
      <c r="B367" s="118"/>
      <c r="C367" s="118"/>
      <c r="D367" s="119"/>
      <c r="E367" s="119"/>
      <c r="F367" s="119"/>
      <c r="G367" s="119"/>
      <c r="H367" s="119"/>
      <c r="I367" s="119"/>
      <c r="J367" s="119"/>
      <c r="K367" s="119"/>
      <c r="L367" s="119"/>
    </row>
    <row r="368" spans="2:12">
      <c r="B368" s="118"/>
      <c r="C368" s="118"/>
      <c r="D368" s="119"/>
      <c r="E368" s="119"/>
      <c r="F368" s="119"/>
      <c r="G368" s="119"/>
      <c r="H368" s="119"/>
      <c r="I368" s="119"/>
      <c r="J368" s="119"/>
      <c r="K368" s="119"/>
      <c r="L368" s="119"/>
    </row>
    <row r="369" spans="2:12">
      <c r="B369" s="118"/>
      <c r="C369" s="118"/>
      <c r="D369" s="119"/>
      <c r="E369" s="119"/>
      <c r="F369" s="119"/>
      <c r="G369" s="119"/>
      <c r="H369" s="119"/>
      <c r="I369" s="119"/>
      <c r="J369" s="119"/>
      <c r="K369" s="119"/>
      <c r="L369" s="119"/>
    </row>
    <row r="370" spans="2:12">
      <c r="B370" s="118"/>
      <c r="C370" s="118"/>
      <c r="D370" s="119"/>
      <c r="E370" s="119"/>
      <c r="F370" s="119"/>
      <c r="G370" s="119"/>
      <c r="H370" s="119"/>
      <c r="I370" s="119"/>
      <c r="J370" s="119"/>
      <c r="K370" s="119"/>
      <c r="L370" s="119"/>
    </row>
    <row r="371" spans="2:12">
      <c r="B371" s="118"/>
      <c r="C371" s="118"/>
      <c r="D371" s="119"/>
      <c r="E371" s="119"/>
      <c r="F371" s="119"/>
      <c r="G371" s="119"/>
      <c r="H371" s="119"/>
      <c r="I371" s="119"/>
      <c r="J371" s="119"/>
      <c r="K371" s="119"/>
      <c r="L371" s="119"/>
    </row>
    <row r="372" spans="2:12">
      <c r="B372" s="118"/>
      <c r="C372" s="118"/>
      <c r="D372" s="119"/>
      <c r="E372" s="119"/>
      <c r="F372" s="119"/>
      <c r="G372" s="119"/>
      <c r="H372" s="119"/>
      <c r="I372" s="119"/>
      <c r="J372" s="119"/>
      <c r="K372" s="119"/>
      <c r="L372" s="119"/>
    </row>
    <row r="373" spans="2:12">
      <c r="B373" s="118"/>
      <c r="C373" s="118"/>
      <c r="D373" s="119"/>
      <c r="E373" s="119"/>
      <c r="F373" s="119"/>
      <c r="G373" s="119"/>
      <c r="H373" s="119"/>
      <c r="I373" s="119"/>
      <c r="J373" s="119"/>
      <c r="K373" s="119"/>
      <c r="L373" s="119"/>
    </row>
    <row r="374" spans="2:12">
      <c r="B374" s="118"/>
      <c r="C374" s="118"/>
      <c r="D374" s="119"/>
      <c r="E374" s="119"/>
      <c r="F374" s="119"/>
      <c r="G374" s="119"/>
      <c r="H374" s="119"/>
      <c r="I374" s="119"/>
      <c r="J374" s="119"/>
      <c r="K374" s="119"/>
      <c r="L374" s="119"/>
    </row>
    <row r="375" spans="2:12">
      <c r="B375" s="118"/>
      <c r="C375" s="118"/>
      <c r="D375" s="119"/>
      <c r="E375" s="119"/>
      <c r="F375" s="119"/>
      <c r="G375" s="119"/>
      <c r="H375" s="119"/>
      <c r="I375" s="119"/>
      <c r="J375" s="119"/>
      <c r="K375" s="119"/>
      <c r="L375" s="119"/>
    </row>
    <row r="376" spans="2:12">
      <c r="B376" s="118"/>
      <c r="C376" s="118"/>
      <c r="D376" s="119"/>
      <c r="E376" s="119"/>
      <c r="F376" s="119"/>
      <c r="G376" s="119"/>
      <c r="H376" s="119"/>
      <c r="I376" s="119"/>
      <c r="J376" s="119"/>
      <c r="K376" s="119"/>
      <c r="L376" s="119"/>
    </row>
    <row r="377" spans="2:12">
      <c r="B377" s="118"/>
      <c r="C377" s="118"/>
      <c r="D377" s="119"/>
      <c r="E377" s="119"/>
      <c r="F377" s="119"/>
      <c r="G377" s="119"/>
      <c r="H377" s="119"/>
      <c r="I377" s="119"/>
      <c r="J377" s="119"/>
      <c r="K377" s="119"/>
      <c r="L377" s="119"/>
    </row>
    <row r="378" spans="2:12">
      <c r="B378" s="118"/>
      <c r="C378" s="118"/>
      <c r="D378" s="119"/>
      <c r="E378" s="119"/>
      <c r="F378" s="119"/>
      <c r="G378" s="119"/>
      <c r="H378" s="119"/>
      <c r="I378" s="119"/>
      <c r="J378" s="119"/>
      <c r="K378" s="119"/>
      <c r="L378" s="119"/>
    </row>
    <row r="379" spans="2:12">
      <c r="B379" s="118"/>
      <c r="C379" s="118"/>
      <c r="D379" s="119"/>
      <c r="E379" s="119"/>
      <c r="F379" s="119"/>
      <c r="G379" s="119"/>
      <c r="H379" s="119"/>
      <c r="I379" s="119"/>
      <c r="J379" s="119"/>
      <c r="K379" s="119"/>
      <c r="L379" s="119"/>
    </row>
    <row r="380" spans="2:12">
      <c r="B380" s="118"/>
      <c r="C380" s="118"/>
      <c r="D380" s="119"/>
      <c r="E380" s="119"/>
      <c r="F380" s="119"/>
      <c r="G380" s="119"/>
      <c r="H380" s="119"/>
      <c r="I380" s="119"/>
      <c r="J380" s="119"/>
      <c r="K380" s="119"/>
      <c r="L380" s="119"/>
    </row>
    <row r="381" spans="2:12">
      <c r="B381" s="118"/>
      <c r="C381" s="118"/>
      <c r="D381" s="119"/>
      <c r="E381" s="119"/>
      <c r="F381" s="119"/>
      <c r="G381" s="119"/>
      <c r="H381" s="119"/>
      <c r="I381" s="119"/>
      <c r="J381" s="119"/>
      <c r="K381" s="119"/>
      <c r="L381" s="119"/>
    </row>
    <row r="382" spans="2:12">
      <c r="B382" s="118"/>
      <c r="C382" s="118"/>
      <c r="D382" s="119"/>
      <c r="E382" s="119"/>
      <c r="F382" s="119"/>
      <c r="G382" s="119"/>
      <c r="H382" s="119"/>
      <c r="I382" s="119"/>
      <c r="J382" s="119"/>
      <c r="K382" s="119"/>
      <c r="L382" s="119"/>
    </row>
    <row r="383" spans="2:12">
      <c r="B383" s="118"/>
      <c r="C383" s="118"/>
      <c r="D383" s="119"/>
      <c r="E383" s="119"/>
      <c r="F383" s="119"/>
      <c r="G383" s="119"/>
      <c r="H383" s="119"/>
      <c r="I383" s="119"/>
      <c r="J383" s="119"/>
      <c r="K383" s="119"/>
      <c r="L383" s="119"/>
    </row>
    <row r="384" spans="2:12">
      <c r="B384" s="118"/>
      <c r="C384" s="118"/>
      <c r="D384" s="119"/>
      <c r="E384" s="119"/>
      <c r="F384" s="119"/>
      <c r="G384" s="119"/>
      <c r="H384" s="119"/>
      <c r="I384" s="119"/>
      <c r="J384" s="119"/>
      <c r="K384" s="119"/>
      <c r="L384" s="119"/>
    </row>
    <row r="385" spans="2:12">
      <c r="B385" s="118"/>
      <c r="C385" s="118"/>
      <c r="D385" s="119"/>
      <c r="E385" s="119"/>
      <c r="F385" s="119"/>
      <c r="G385" s="119"/>
      <c r="H385" s="119"/>
      <c r="I385" s="119"/>
      <c r="J385" s="119"/>
      <c r="K385" s="119"/>
      <c r="L385" s="119"/>
    </row>
    <row r="386" spans="2:12">
      <c r="B386" s="118"/>
      <c r="C386" s="118"/>
      <c r="D386" s="119"/>
      <c r="E386" s="119"/>
      <c r="F386" s="119"/>
      <c r="G386" s="119"/>
      <c r="H386" s="119"/>
      <c r="I386" s="119"/>
      <c r="J386" s="119"/>
      <c r="K386" s="119"/>
      <c r="L386" s="119"/>
    </row>
    <row r="387" spans="2:12">
      <c r="B387" s="118"/>
      <c r="C387" s="118"/>
      <c r="D387" s="119"/>
      <c r="E387" s="119"/>
      <c r="F387" s="119"/>
      <c r="G387" s="119"/>
      <c r="H387" s="119"/>
      <c r="I387" s="119"/>
      <c r="J387" s="119"/>
      <c r="K387" s="119"/>
      <c r="L387" s="119"/>
    </row>
    <row r="388" spans="2:12">
      <c r="B388" s="118"/>
      <c r="C388" s="118"/>
      <c r="D388" s="119"/>
      <c r="E388" s="119"/>
      <c r="F388" s="119"/>
      <c r="G388" s="119"/>
      <c r="H388" s="119"/>
      <c r="I388" s="119"/>
      <c r="J388" s="119"/>
      <c r="K388" s="119"/>
      <c r="L388" s="119"/>
    </row>
    <row r="389" spans="2:12">
      <c r="B389" s="118"/>
      <c r="C389" s="118"/>
      <c r="D389" s="119"/>
      <c r="E389" s="119"/>
      <c r="F389" s="119"/>
      <c r="G389" s="119"/>
      <c r="H389" s="119"/>
      <c r="I389" s="119"/>
      <c r="J389" s="119"/>
      <c r="K389" s="119"/>
      <c r="L389" s="119"/>
    </row>
    <row r="390" spans="2:12">
      <c r="B390" s="118"/>
      <c r="C390" s="118"/>
      <c r="D390" s="119"/>
      <c r="E390" s="119"/>
      <c r="F390" s="119"/>
      <c r="G390" s="119"/>
      <c r="H390" s="119"/>
      <c r="I390" s="119"/>
      <c r="J390" s="119"/>
      <c r="K390" s="119"/>
      <c r="L390" s="119"/>
    </row>
    <row r="391" spans="2:12">
      <c r="B391" s="118"/>
      <c r="C391" s="118"/>
      <c r="D391" s="119"/>
      <c r="E391" s="119"/>
      <c r="F391" s="119"/>
      <c r="G391" s="119"/>
      <c r="H391" s="119"/>
      <c r="I391" s="119"/>
      <c r="J391" s="119"/>
      <c r="K391" s="119"/>
      <c r="L391" s="119"/>
    </row>
    <row r="392" spans="2:12">
      <c r="B392" s="118"/>
      <c r="C392" s="118"/>
      <c r="D392" s="119"/>
      <c r="E392" s="119"/>
      <c r="F392" s="119"/>
      <c r="G392" s="119"/>
      <c r="H392" s="119"/>
      <c r="I392" s="119"/>
      <c r="J392" s="119"/>
      <c r="K392" s="119"/>
      <c r="L392" s="119"/>
    </row>
    <row r="393" spans="2:12">
      <c r="B393" s="118"/>
      <c r="C393" s="118"/>
      <c r="D393" s="119"/>
      <c r="E393" s="119"/>
      <c r="F393" s="119"/>
      <c r="G393" s="119"/>
      <c r="H393" s="119"/>
      <c r="I393" s="119"/>
      <c r="J393" s="119"/>
      <c r="K393" s="119"/>
      <c r="L393" s="119"/>
    </row>
    <row r="394" spans="2:12">
      <c r="B394" s="118"/>
      <c r="C394" s="118"/>
      <c r="D394" s="119"/>
      <c r="E394" s="119"/>
      <c r="F394" s="119"/>
      <c r="G394" s="119"/>
      <c r="H394" s="119"/>
      <c r="I394" s="119"/>
      <c r="J394" s="119"/>
      <c r="K394" s="119"/>
      <c r="L394" s="119"/>
    </row>
    <row r="395" spans="2:12">
      <c r="B395" s="118"/>
      <c r="C395" s="118"/>
      <c r="D395" s="119"/>
      <c r="E395" s="119"/>
      <c r="F395" s="119"/>
      <c r="G395" s="119"/>
      <c r="H395" s="119"/>
      <c r="I395" s="119"/>
      <c r="J395" s="119"/>
      <c r="K395" s="119"/>
      <c r="L395" s="119"/>
    </row>
    <row r="396" spans="2:12">
      <c r="B396" s="118"/>
      <c r="C396" s="118"/>
      <c r="D396" s="119"/>
      <c r="E396" s="119"/>
      <c r="F396" s="119"/>
      <c r="G396" s="119"/>
      <c r="H396" s="119"/>
      <c r="I396" s="119"/>
      <c r="J396" s="119"/>
      <c r="K396" s="119"/>
      <c r="L396" s="119"/>
    </row>
    <row r="397" spans="2:12">
      <c r="B397" s="118"/>
      <c r="C397" s="118"/>
      <c r="D397" s="119"/>
      <c r="E397" s="119"/>
      <c r="F397" s="119"/>
      <c r="G397" s="119"/>
      <c r="H397" s="119"/>
      <c r="I397" s="119"/>
      <c r="J397" s="119"/>
      <c r="K397" s="119"/>
      <c r="L397" s="119"/>
    </row>
    <row r="398" spans="2:12">
      <c r="B398" s="118"/>
      <c r="C398" s="118"/>
      <c r="D398" s="119"/>
      <c r="E398" s="119"/>
      <c r="F398" s="119"/>
      <c r="G398" s="119"/>
      <c r="H398" s="119"/>
      <c r="I398" s="119"/>
      <c r="J398" s="119"/>
      <c r="K398" s="119"/>
      <c r="L398" s="119"/>
    </row>
    <row r="399" spans="2:12">
      <c r="B399" s="118"/>
      <c r="C399" s="118"/>
      <c r="D399" s="119"/>
      <c r="E399" s="119"/>
      <c r="F399" s="119"/>
      <c r="G399" s="119"/>
      <c r="H399" s="119"/>
      <c r="I399" s="119"/>
      <c r="J399" s="119"/>
      <c r="K399" s="119"/>
      <c r="L399" s="119"/>
    </row>
    <row r="400" spans="2:12">
      <c r="B400" s="118"/>
      <c r="C400" s="118"/>
      <c r="D400" s="119"/>
      <c r="E400" s="119"/>
      <c r="F400" s="119"/>
      <c r="G400" s="119"/>
      <c r="H400" s="119"/>
      <c r="I400" s="119"/>
      <c r="J400" s="119"/>
      <c r="K400" s="119"/>
      <c r="L400" s="119"/>
    </row>
    <row r="401" spans="2:12">
      <c r="B401" s="118"/>
      <c r="C401" s="118"/>
      <c r="D401" s="119"/>
      <c r="E401" s="119"/>
      <c r="F401" s="119"/>
      <c r="G401" s="119"/>
      <c r="H401" s="119"/>
      <c r="I401" s="119"/>
      <c r="J401" s="119"/>
      <c r="K401" s="119"/>
      <c r="L401" s="119"/>
    </row>
    <row r="402" spans="2:12">
      <c r="B402" s="118"/>
      <c r="C402" s="118"/>
      <c r="D402" s="119"/>
      <c r="E402" s="119"/>
      <c r="F402" s="119"/>
      <c r="G402" s="119"/>
      <c r="H402" s="119"/>
      <c r="I402" s="119"/>
      <c r="J402" s="119"/>
      <c r="K402" s="119"/>
      <c r="L402" s="119"/>
    </row>
    <row r="403" spans="2:12">
      <c r="B403" s="118"/>
      <c r="C403" s="118"/>
      <c r="D403" s="119"/>
      <c r="E403" s="119"/>
      <c r="F403" s="119"/>
      <c r="G403" s="119"/>
      <c r="H403" s="119"/>
      <c r="I403" s="119"/>
      <c r="J403" s="119"/>
      <c r="K403" s="119"/>
      <c r="L403" s="119"/>
    </row>
    <row r="404" spans="2:12">
      <c r="B404" s="118"/>
      <c r="C404" s="118"/>
      <c r="D404" s="119"/>
      <c r="E404" s="119"/>
      <c r="F404" s="119"/>
      <c r="G404" s="119"/>
      <c r="H404" s="119"/>
      <c r="I404" s="119"/>
      <c r="J404" s="119"/>
      <c r="K404" s="119"/>
      <c r="L404" s="119"/>
    </row>
    <row r="405" spans="2:12">
      <c r="B405" s="118"/>
      <c r="C405" s="118"/>
      <c r="D405" s="119"/>
      <c r="E405" s="119"/>
      <c r="F405" s="119"/>
      <c r="G405" s="119"/>
      <c r="H405" s="119"/>
      <c r="I405" s="119"/>
      <c r="J405" s="119"/>
      <c r="K405" s="119"/>
      <c r="L405" s="119"/>
    </row>
    <row r="406" spans="2:12">
      <c r="B406" s="118"/>
      <c r="C406" s="118"/>
      <c r="D406" s="119"/>
      <c r="E406" s="119"/>
      <c r="F406" s="119"/>
      <c r="G406" s="119"/>
      <c r="H406" s="119"/>
      <c r="I406" s="119"/>
      <c r="J406" s="119"/>
      <c r="K406" s="119"/>
      <c r="L406" s="119"/>
    </row>
    <row r="407" spans="2:12">
      <c r="B407" s="118"/>
      <c r="C407" s="118"/>
      <c r="D407" s="119"/>
      <c r="E407" s="119"/>
      <c r="F407" s="119"/>
      <c r="G407" s="119"/>
      <c r="H407" s="119"/>
      <c r="I407" s="119"/>
      <c r="J407" s="119"/>
      <c r="K407" s="119"/>
      <c r="L407" s="119"/>
    </row>
    <row r="408" spans="2:12">
      <c r="B408" s="118"/>
      <c r="C408" s="118"/>
      <c r="D408" s="119"/>
      <c r="E408" s="119"/>
      <c r="F408" s="119"/>
      <c r="G408" s="119"/>
      <c r="H408" s="119"/>
      <c r="I408" s="119"/>
      <c r="J408" s="119"/>
      <c r="K408" s="119"/>
      <c r="L408" s="119"/>
    </row>
    <row r="409" spans="2:12">
      <c r="B409" s="118"/>
      <c r="C409" s="118"/>
      <c r="D409" s="119"/>
      <c r="E409" s="119"/>
      <c r="F409" s="119"/>
      <c r="G409" s="119"/>
      <c r="H409" s="119"/>
      <c r="I409" s="119"/>
      <c r="J409" s="119"/>
      <c r="K409" s="119"/>
      <c r="L409" s="119"/>
    </row>
    <row r="410" spans="2:12">
      <c r="B410" s="118"/>
      <c r="C410" s="118"/>
      <c r="D410" s="119"/>
      <c r="E410" s="119"/>
      <c r="F410" s="119"/>
      <c r="G410" s="119"/>
      <c r="H410" s="119"/>
      <c r="I410" s="119"/>
      <c r="J410" s="119"/>
      <c r="K410" s="119"/>
      <c r="L410" s="119"/>
    </row>
    <row r="411" spans="2:12">
      <c r="B411" s="118"/>
      <c r="C411" s="118"/>
      <c r="D411" s="119"/>
      <c r="E411" s="119"/>
      <c r="F411" s="119"/>
      <c r="G411" s="119"/>
      <c r="H411" s="119"/>
      <c r="I411" s="119"/>
      <c r="J411" s="119"/>
      <c r="K411" s="119"/>
      <c r="L411" s="119"/>
    </row>
    <row r="412" spans="2:12">
      <c r="B412" s="118"/>
      <c r="C412" s="118"/>
      <c r="D412" s="119"/>
      <c r="E412" s="119"/>
      <c r="F412" s="119"/>
      <c r="G412" s="119"/>
      <c r="H412" s="119"/>
      <c r="I412" s="119"/>
      <c r="J412" s="119"/>
      <c r="K412" s="119"/>
      <c r="L412" s="119"/>
    </row>
    <row r="413" spans="2:12">
      <c r="B413" s="118"/>
      <c r="C413" s="118"/>
      <c r="D413" s="119"/>
      <c r="E413" s="119"/>
      <c r="F413" s="119"/>
      <c r="G413" s="119"/>
      <c r="H413" s="119"/>
      <c r="I413" s="119"/>
      <c r="J413" s="119"/>
      <c r="K413" s="119"/>
      <c r="L413" s="119"/>
    </row>
    <row r="414" spans="2:12">
      <c r="B414" s="118"/>
      <c r="C414" s="118"/>
      <c r="D414" s="119"/>
      <c r="E414" s="119"/>
      <c r="F414" s="119"/>
      <c r="G414" s="119"/>
      <c r="H414" s="119"/>
      <c r="I414" s="119"/>
      <c r="J414" s="119"/>
      <c r="K414" s="119"/>
      <c r="L414" s="119"/>
    </row>
    <row r="415" spans="2:12">
      <c r="B415" s="118"/>
      <c r="C415" s="118"/>
      <c r="D415" s="119"/>
      <c r="E415" s="119"/>
      <c r="F415" s="119"/>
      <c r="G415" s="119"/>
      <c r="H415" s="119"/>
      <c r="I415" s="119"/>
      <c r="J415" s="119"/>
      <c r="K415" s="119"/>
      <c r="L415" s="119"/>
    </row>
    <row r="416" spans="2:12">
      <c r="B416" s="118"/>
      <c r="C416" s="118"/>
      <c r="D416" s="119"/>
      <c r="E416" s="119"/>
      <c r="F416" s="119"/>
      <c r="G416" s="119"/>
      <c r="H416" s="119"/>
      <c r="I416" s="119"/>
      <c r="J416" s="119"/>
      <c r="K416" s="119"/>
      <c r="L416" s="119"/>
    </row>
    <row r="417" spans="2:12">
      <c r="B417" s="118"/>
      <c r="C417" s="118"/>
      <c r="D417" s="119"/>
      <c r="E417" s="119"/>
      <c r="F417" s="119"/>
      <c r="G417" s="119"/>
      <c r="H417" s="119"/>
      <c r="I417" s="119"/>
      <c r="J417" s="119"/>
      <c r="K417" s="119"/>
      <c r="L417" s="119"/>
    </row>
    <row r="418" spans="2:12">
      <c r="B418" s="118"/>
      <c r="C418" s="118"/>
      <c r="D418" s="119"/>
      <c r="E418" s="119"/>
      <c r="F418" s="119"/>
      <c r="G418" s="119"/>
      <c r="H418" s="119"/>
      <c r="I418" s="119"/>
      <c r="J418" s="119"/>
      <c r="K418" s="119"/>
      <c r="L418" s="119"/>
    </row>
    <row r="419" spans="2:12">
      <c r="B419" s="118"/>
      <c r="C419" s="118"/>
      <c r="D419" s="119"/>
      <c r="E419" s="119"/>
      <c r="F419" s="119"/>
      <c r="G419" s="119"/>
      <c r="H419" s="119"/>
      <c r="I419" s="119"/>
      <c r="J419" s="119"/>
      <c r="K419" s="119"/>
      <c r="L419" s="119"/>
    </row>
    <row r="420" spans="2:12">
      <c r="B420" s="118"/>
      <c r="C420" s="118"/>
      <c r="D420" s="119"/>
      <c r="E420" s="119"/>
      <c r="F420" s="119"/>
      <c r="G420" s="119"/>
      <c r="H420" s="119"/>
      <c r="I420" s="119"/>
      <c r="J420" s="119"/>
      <c r="K420" s="119"/>
      <c r="L420" s="119"/>
    </row>
    <row r="421" spans="2:12">
      <c r="B421" s="118"/>
      <c r="C421" s="118"/>
      <c r="D421" s="119"/>
      <c r="E421" s="119"/>
      <c r="F421" s="119"/>
      <c r="G421" s="119"/>
      <c r="H421" s="119"/>
      <c r="I421" s="119"/>
      <c r="J421" s="119"/>
      <c r="K421" s="119"/>
      <c r="L421" s="119"/>
    </row>
    <row r="422" spans="2:12">
      <c r="B422" s="118"/>
      <c r="C422" s="118"/>
      <c r="D422" s="119"/>
      <c r="E422" s="119"/>
      <c r="F422" s="119"/>
      <c r="G422" s="119"/>
      <c r="H422" s="119"/>
      <c r="I422" s="119"/>
      <c r="J422" s="119"/>
      <c r="K422" s="119"/>
      <c r="L422" s="119"/>
    </row>
    <row r="423" spans="2:12">
      <c r="B423" s="118"/>
      <c r="C423" s="118"/>
      <c r="D423" s="119"/>
      <c r="E423" s="119"/>
      <c r="F423" s="119"/>
      <c r="G423" s="119"/>
      <c r="H423" s="119"/>
      <c r="I423" s="119"/>
      <c r="J423" s="119"/>
      <c r="K423" s="119"/>
      <c r="L423" s="119"/>
    </row>
    <row r="424" spans="2:12">
      <c r="B424" s="118"/>
      <c r="C424" s="118"/>
      <c r="D424" s="119"/>
      <c r="E424" s="119"/>
      <c r="F424" s="119"/>
      <c r="G424" s="119"/>
      <c r="H424" s="119"/>
      <c r="I424" s="119"/>
      <c r="J424" s="119"/>
      <c r="K424" s="119"/>
      <c r="L424" s="119"/>
    </row>
    <row r="425" spans="2:12">
      <c r="B425" s="118"/>
      <c r="C425" s="118"/>
      <c r="D425" s="119"/>
      <c r="E425" s="119"/>
      <c r="F425" s="119"/>
      <c r="G425" s="119"/>
      <c r="H425" s="119"/>
      <c r="I425" s="119"/>
      <c r="J425" s="119"/>
      <c r="K425" s="119"/>
      <c r="L425" s="119"/>
    </row>
    <row r="426" spans="2:12">
      <c r="B426" s="118"/>
      <c r="C426" s="118"/>
      <c r="D426" s="119"/>
      <c r="E426" s="119"/>
      <c r="F426" s="119"/>
      <c r="G426" s="119"/>
      <c r="H426" s="119"/>
      <c r="I426" s="119"/>
      <c r="J426" s="119"/>
      <c r="K426" s="119"/>
      <c r="L426" s="119"/>
    </row>
    <row r="427" spans="2:12">
      <c r="B427" s="118"/>
      <c r="C427" s="118"/>
      <c r="D427" s="119"/>
      <c r="E427" s="119"/>
      <c r="F427" s="119"/>
      <c r="G427" s="119"/>
      <c r="H427" s="119"/>
      <c r="I427" s="119"/>
      <c r="J427" s="119"/>
      <c r="K427" s="119"/>
      <c r="L427" s="119"/>
    </row>
    <row r="428" spans="2:12">
      <c r="B428" s="118"/>
      <c r="C428" s="118"/>
      <c r="D428" s="119"/>
      <c r="E428" s="119"/>
      <c r="F428" s="119"/>
      <c r="G428" s="119"/>
      <c r="H428" s="119"/>
      <c r="I428" s="119"/>
      <c r="J428" s="119"/>
      <c r="K428" s="119"/>
      <c r="L428" s="119"/>
    </row>
    <row r="429" spans="2:12">
      <c r="B429" s="118"/>
      <c r="C429" s="118"/>
      <c r="D429" s="119"/>
      <c r="E429" s="119"/>
      <c r="F429" s="119"/>
      <c r="G429" s="119"/>
      <c r="H429" s="119"/>
      <c r="I429" s="119"/>
      <c r="J429" s="119"/>
      <c r="K429" s="119"/>
      <c r="L429" s="119"/>
    </row>
    <row r="430" spans="2:12">
      <c r="B430" s="118"/>
      <c r="C430" s="118"/>
      <c r="D430" s="119"/>
      <c r="E430" s="119"/>
      <c r="F430" s="119"/>
      <c r="G430" s="119"/>
      <c r="H430" s="119"/>
      <c r="I430" s="119"/>
      <c r="J430" s="119"/>
      <c r="K430" s="119"/>
      <c r="L430" s="119"/>
    </row>
    <row r="431" spans="2:12">
      <c r="B431" s="118"/>
      <c r="C431" s="118"/>
      <c r="D431" s="119"/>
      <c r="E431" s="119"/>
      <c r="F431" s="119"/>
      <c r="G431" s="119"/>
      <c r="H431" s="119"/>
      <c r="I431" s="119"/>
      <c r="J431" s="119"/>
      <c r="K431" s="119"/>
      <c r="L431" s="119"/>
    </row>
    <row r="432" spans="2:12">
      <c r="B432" s="118"/>
      <c r="C432" s="118"/>
      <c r="D432" s="119"/>
      <c r="E432" s="119"/>
      <c r="F432" s="119"/>
      <c r="G432" s="119"/>
      <c r="H432" s="119"/>
      <c r="I432" s="119"/>
      <c r="J432" s="119"/>
      <c r="K432" s="119"/>
      <c r="L432" s="119"/>
    </row>
    <row r="433" spans="2:12">
      <c r="B433" s="118"/>
      <c r="C433" s="118"/>
      <c r="D433" s="119"/>
      <c r="E433" s="119"/>
      <c r="F433" s="119"/>
      <c r="G433" s="119"/>
      <c r="H433" s="119"/>
      <c r="I433" s="119"/>
      <c r="J433" s="119"/>
      <c r="K433" s="119"/>
      <c r="L433" s="119"/>
    </row>
    <row r="434" spans="2:12">
      <c r="B434" s="118"/>
      <c r="C434" s="118"/>
      <c r="D434" s="119"/>
      <c r="E434" s="119"/>
      <c r="F434" s="119"/>
      <c r="G434" s="119"/>
      <c r="H434" s="119"/>
      <c r="I434" s="119"/>
      <c r="J434" s="119"/>
      <c r="K434" s="119"/>
      <c r="L434" s="119"/>
    </row>
    <row r="435" spans="2:12">
      <c r="B435" s="118"/>
      <c r="C435" s="118"/>
      <c r="D435" s="119"/>
      <c r="E435" s="119"/>
      <c r="F435" s="119"/>
      <c r="G435" s="119"/>
      <c r="H435" s="119"/>
      <c r="I435" s="119"/>
      <c r="J435" s="119"/>
      <c r="K435" s="119"/>
      <c r="L435" s="119"/>
    </row>
    <row r="436" spans="2:12">
      <c r="B436" s="118"/>
      <c r="C436" s="118"/>
      <c r="D436" s="119"/>
      <c r="E436" s="119"/>
      <c r="F436" s="119"/>
      <c r="G436" s="119"/>
      <c r="H436" s="119"/>
      <c r="I436" s="119"/>
      <c r="J436" s="119"/>
      <c r="K436" s="119"/>
      <c r="L436" s="119"/>
    </row>
    <row r="437" spans="2:12">
      <c r="B437" s="118"/>
      <c r="C437" s="118"/>
      <c r="D437" s="119"/>
      <c r="E437" s="119"/>
      <c r="F437" s="119"/>
      <c r="G437" s="119"/>
      <c r="H437" s="119"/>
      <c r="I437" s="119"/>
      <c r="J437" s="119"/>
      <c r="K437" s="119"/>
      <c r="L437" s="119"/>
    </row>
    <row r="438" spans="2:12">
      <c r="B438" s="118"/>
      <c r="C438" s="118"/>
      <c r="D438" s="119"/>
      <c r="E438" s="119"/>
      <c r="F438" s="119"/>
      <c r="G438" s="119"/>
      <c r="H438" s="119"/>
      <c r="I438" s="119"/>
      <c r="J438" s="119"/>
      <c r="K438" s="119"/>
      <c r="L438" s="119"/>
    </row>
    <row r="439" spans="2:12">
      <c r="B439" s="118"/>
      <c r="C439" s="118"/>
      <c r="D439" s="119"/>
      <c r="E439" s="119"/>
      <c r="F439" s="119"/>
      <c r="G439" s="119"/>
      <c r="H439" s="119"/>
      <c r="I439" s="119"/>
      <c r="J439" s="119"/>
      <c r="K439" s="119"/>
      <c r="L439" s="119"/>
    </row>
    <row r="440" spans="2:12">
      <c r="B440" s="118"/>
      <c r="C440" s="118"/>
      <c r="D440" s="119"/>
      <c r="E440" s="119"/>
      <c r="F440" s="119"/>
      <c r="G440" s="119"/>
      <c r="H440" s="119"/>
      <c r="I440" s="119"/>
      <c r="J440" s="119"/>
      <c r="K440" s="119"/>
      <c r="L440" s="119"/>
    </row>
    <row r="441" spans="2:12">
      <c r="B441" s="118"/>
      <c r="C441" s="118"/>
      <c r="D441" s="119"/>
      <c r="E441" s="119"/>
      <c r="F441" s="119"/>
      <c r="G441" s="119"/>
      <c r="H441" s="119"/>
      <c r="I441" s="119"/>
      <c r="J441" s="119"/>
      <c r="K441" s="119"/>
      <c r="L441" s="119"/>
    </row>
    <row r="442" spans="2:12">
      <c r="B442" s="118"/>
      <c r="C442" s="118"/>
      <c r="D442" s="119"/>
      <c r="E442" s="119"/>
      <c r="F442" s="119"/>
      <c r="G442" s="119"/>
      <c r="H442" s="119"/>
      <c r="I442" s="119"/>
      <c r="J442" s="119"/>
      <c r="K442" s="119"/>
      <c r="L442" s="119"/>
    </row>
    <row r="443" spans="2:12">
      <c r="B443" s="118"/>
      <c r="C443" s="118"/>
      <c r="D443" s="119"/>
      <c r="E443" s="119"/>
      <c r="F443" s="119"/>
      <c r="G443" s="119"/>
      <c r="H443" s="119"/>
      <c r="I443" s="119"/>
      <c r="J443" s="119"/>
      <c r="K443" s="119"/>
      <c r="L443" s="119"/>
    </row>
    <row r="444" spans="2:12">
      <c r="B444" s="118"/>
      <c r="C444" s="118"/>
      <c r="D444" s="119"/>
      <c r="E444" s="119"/>
      <c r="F444" s="119"/>
      <c r="G444" s="119"/>
      <c r="H444" s="119"/>
      <c r="I444" s="119"/>
      <c r="J444" s="119"/>
      <c r="K444" s="119"/>
      <c r="L444" s="119"/>
    </row>
    <row r="445" spans="2:12">
      <c r="B445" s="118"/>
      <c r="C445" s="118"/>
      <c r="D445" s="119"/>
      <c r="E445" s="119"/>
      <c r="F445" s="119"/>
      <c r="G445" s="119"/>
      <c r="H445" s="119"/>
      <c r="I445" s="119"/>
      <c r="J445" s="119"/>
      <c r="K445" s="119"/>
      <c r="L445" s="119"/>
    </row>
    <row r="446" spans="2:12">
      <c r="B446" s="118"/>
      <c r="C446" s="118"/>
      <c r="D446" s="119"/>
      <c r="E446" s="119"/>
      <c r="F446" s="119"/>
      <c r="G446" s="119"/>
      <c r="H446" s="119"/>
      <c r="I446" s="119"/>
      <c r="J446" s="119"/>
      <c r="K446" s="119"/>
      <c r="L446" s="119"/>
    </row>
    <row r="447" spans="2:12">
      <c r="B447" s="118"/>
      <c r="C447" s="118"/>
      <c r="D447" s="119"/>
      <c r="E447" s="119"/>
      <c r="F447" s="119"/>
      <c r="G447" s="119"/>
      <c r="H447" s="119"/>
      <c r="I447" s="119"/>
      <c r="J447" s="119"/>
      <c r="K447" s="119"/>
      <c r="L447" s="119"/>
    </row>
    <row r="448" spans="2:12">
      <c r="B448" s="118"/>
      <c r="C448" s="118"/>
      <c r="D448" s="119"/>
      <c r="E448" s="119"/>
      <c r="F448" s="119"/>
      <c r="G448" s="119"/>
      <c r="H448" s="119"/>
      <c r="I448" s="119"/>
      <c r="J448" s="119"/>
      <c r="K448" s="119"/>
      <c r="L448" s="119"/>
    </row>
    <row r="449" spans="2:12">
      <c r="B449" s="118"/>
      <c r="C449" s="118"/>
      <c r="D449" s="119"/>
      <c r="E449" s="119"/>
      <c r="F449" s="119"/>
      <c r="G449" s="119"/>
      <c r="H449" s="119"/>
      <c r="I449" s="119"/>
      <c r="J449" s="119"/>
      <c r="K449" s="119"/>
      <c r="L449" s="119"/>
    </row>
    <row r="450" spans="2:12">
      <c r="B450" s="118"/>
      <c r="C450" s="118"/>
      <c r="D450" s="119"/>
      <c r="E450" s="119"/>
      <c r="F450" s="119"/>
      <c r="G450" s="119"/>
      <c r="H450" s="119"/>
      <c r="I450" s="119"/>
      <c r="J450" s="119"/>
      <c r="K450" s="119"/>
      <c r="L450" s="119"/>
    </row>
    <row r="451" spans="2:12">
      <c r="B451" s="118"/>
      <c r="C451" s="118"/>
      <c r="D451" s="119"/>
      <c r="E451" s="119"/>
      <c r="F451" s="119"/>
      <c r="G451" s="119"/>
      <c r="H451" s="119"/>
      <c r="I451" s="119"/>
      <c r="J451" s="119"/>
      <c r="K451" s="119"/>
      <c r="L451" s="119"/>
    </row>
    <row r="452" spans="2:12">
      <c r="B452" s="118"/>
      <c r="C452" s="118"/>
      <c r="D452" s="119"/>
      <c r="E452" s="119"/>
      <c r="F452" s="119"/>
      <c r="G452" s="119"/>
      <c r="H452" s="119"/>
      <c r="I452" s="119"/>
      <c r="J452" s="119"/>
      <c r="K452" s="119"/>
      <c r="L452" s="119"/>
    </row>
    <row r="453" spans="2:12">
      <c r="B453" s="118"/>
      <c r="C453" s="118"/>
      <c r="D453" s="119"/>
      <c r="E453" s="119"/>
      <c r="F453" s="119"/>
      <c r="G453" s="119"/>
      <c r="H453" s="119"/>
      <c r="I453" s="119"/>
      <c r="J453" s="119"/>
      <c r="K453" s="119"/>
      <c r="L453" s="119"/>
    </row>
    <row r="454" spans="2:12">
      <c r="B454" s="118"/>
      <c r="C454" s="118"/>
      <c r="D454" s="119"/>
      <c r="E454" s="119"/>
      <c r="F454" s="119"/>
      <c r="G454" s="119"/>
      <c r="H454" s="119"/>
      <c r="I454" s="119"/>
      <c r="J454" s="119"/>
      <c r="K454" s="119"/>
      <c r="L454" s="119"/>
    </row>
    <row r="455" spans="2:12">
      <c r="B455" s="118"/>
      <c r="C455" s="118"/>
      <c r="D455" s="119"/>
      <c r="E455" s="119"/>
      <c r="F455" s="119"/>
      <c r="G455" s="119"/>
      <c r="H455" s="119"/>
      <c r="I455" s="119"/>
      <c r="J455" s="119"/>
      <c r="K455" s="119"/>
      <c r="L455" s="119"/>
    </row>
    <row r="456" spans="2:12">
      <c r="B456" s="118"/>
      <c r="C456" s="118"/>
      <c r="D456" s="119"/>
      <c r="E456" s="119"/>
      <c r="F456" s="119"/>
      <c r="G456" s="119"/>
      <c r="H456" s="119"/>
      <c r="I456" s="119"/>
      <c r="J456" s="119"/>
      <c r="K456" s="119"/>
      <c r="L456" s="119"/>
    </row>
    <row r="457" spans="2:12">
      <c r="B457" s="118"/>
      <c r="C457" s="118"/>
      <c r="D457" s="119"/>
      <c r="E457" s="119"/>
      <c r="F457" s="119"/>
      <c r="G457" s="119"/>
      <c r="H457" s="119"/>
      <c r="I457" s="119"/>
      <c r="J457" s="119"/>
      <c r="K457" s="119"/>
      <c r="L457" s="119"/>
    </row>
    <row r="458" spans="2:12">
      <c r="B458" s="118"/>
      <c r="C458" s="118"/>
      <c r="D458" s="119"/>
      <c r="E458" s="119"/>
      <c r="F458" s="119"/>
      <c r="G458" s="119"/>
      <c r="H458" s="119"/>
      <c r="I458" s="119"/>
      <c r="J458" s="119"/>
      <c r="K458" s="119"/>
      <c r="L458" s="119"/>
    </row>
    <row r="459" spans="2:12">
      <c r="B459" s="118"/>
      <c r="C459" s="118"/>
      <c r="D459" s="119"/>
      <c r="E459" s="119"/>
      <c r="F459" s="119"/>
      <c r="G459" s="119"/>
      <c r="H459" s="119"/>
      <c r="I459" s="119"/>
      <c r="J459" s="119"/>
      <c r="K459" s="119"/>
      <c r="L459" s="119"/>
    </row>
    <row r="460" spans="2:12">
      <c r="B460" s="118"/>
      <c r="C460" s="118"/>
      <c r="D460" s="119"/>
      <c r="E460" s="119"/>
      <c r="F460" s="119"/>
      <c r="G460" s="119"/>
      <c r="H460" s="119"/>
      <c r="I460" s="119"/>
      <c r="J460" s="119"/>
      <c r="K460" s="119"/>
      <c r="L460" s="119"/>
    </row>
    <row r="461" spans="2:12">
      <c r="B461" s="118"/>
      <c r="C461" s="118"/>
      <c r="D461" s="119"/>
      <c r="E461" s="119"/>
      <c r="F461" s="119"/>
      <c r="G461" s="119"/>
      <c r="H461" s="119"/>
      <c r="I461" s="119"/>
      <c r="J461" s="119"/>
      <c r="K461" s="119"/>
      <c r="L461" s="119"/>
    </row>
    <row r="462" spans="2:12">
      <c r="B462" s="118"/>
      <c r="C462" s="118"/>
      <c r="D462" s="119"/>
      <c r="E462" s="119"/>
      <c r="F462" s="119"/>
      <c r="G462" s="119"/>
      <c r="H462" s="119"/>
      <c r="I462" s="119"/>
      <c r="J462" s="119"/>
      <c r="K462" s="119"/>
      <c r="L462" s="119"/>
    </row>
    <row r="463" spans="2:12">
      <c r="B463" s="118"/>
      <c r="C463" s="118"/>
      <c r="D463" s="119"/>
      <c r="E463" s="119"/>
      <c r="F463" s="119"/>
      <c r="G463" s="119"/>
      <c r="H463" s="119"/>
      <c r="I463" s="119"/>
      <c r="J463" s="119"/>
      <c r="K463" s="119"/>
      <c r="L463" s="119"/>
    </row>
    <row r="464" spans="2:12">
      <c r="B464" s="118"/>
      <c r="C464" s="118"/>
      <c r="D464" s="119"/>
      <c r="E464" s="119"/>
      <c r="F464" s="119"/>
      <c r="G464" s="119"/>
      <c r="H464" s="119"/>
      <c r="I464" s="119"/>
      <c r="J464" s="119"/>
      <c r="K464" s="119"/>
      <c r="L464" s="119"/>
    </row>
    <row r="465" spans="2:12">
      <c r="B465" s="118"/>
      <c r="C465" s="118"/>
      <c r="D465" s="119"/>
      <c r="E465" s="119"/>
      <c r="F465" s="119"/>
      <c r="G465" s="119"/>
      <c r="H465" s="119"/>
      <c r="I465" s="119"/>
      <c r="J465" s="119"/>
      <c r="K465" s="119"/>
      <c r="L465" s="119"/>
    </row>
    <row r="466" spans="2:12">
      <c r="B466" s="118"/>
      <c r="C466" s="118"/>
      <c r="D466" s="119"/>
      <c r="E466" s="119"/>
      <c r="F466" s="119"/>
      <c r="G466" s="119"/>
      <c r="H466" s="119"/>
      <c r="I466" s="119"/>
      <c r="J466" s="119"/>
      <c r="K466" s="119"/>
      <c r="L466" s="119"/>
    </row>
    <row r="467" spans="2:12">
      <c r="B467" s="118"/>
      <c r="C467" s="118"/>
      <c r="D467" s="119"/>
      <c r="E467" s="119"/>
      <c r="F467" s="119"/>
      <c r="G467" s="119"/>
      <c r="H467" s="119"/>
      <c r="I467" s="119"/>
      <c r="J467" s="119"/>
      <c r="K467" s="119"/>
      <c r="L467" s="119"/>
    </row>
    <row r="468" spans="2:12">
      <c r="B468" s="118"/>
      <c r="C468" s="118"/>
      <c r="D468" s="119"/>
      <c r="E468" s="119"/>
      <c r="F468" s="119"/>
      <c r="G468" s="119"/>
      <c r="H468" s="119"/>
      <c r="I468" s="119"/>
      <c r="J468" s="119"/>
      <c r="K468" s="119"/>
      <c r="L468" s="119"/>
    </row>
    <row r="469" spans="2:12">
      <c r="B469" s="118"/>
      <c r="C469" s="118"/>
      <c r="D469" s="119"/>
      <c r="E469" s="119"/>
      <c r="F469" s="119"/>
      <c r="G469" s="119"/>
      <c r="H469" s="119"/>
      <c r="I469" s="119"/>
      <c r="J469" s="119"/>
      <c r="K469" s="119"/>
      <c r="L469" s="119"/>
    </row>
    <row r="470" spans="2:12">
      <c r="B470" s="118"/>
      <c r="C470" s="118"/>
      <c r="D470" s="119"/>
      <c r="E470" s="119"/>
      <c r="F470" s="119"/>
      <c r="G470" s="119"/>
      <c r="H470" s="119"/>
      <c r="I470" s="119"/>
      <c r="J470" s="119"/>
      <c r="K470" s="119"/>
      <c r="L470" s="119"/>
    </row>
    <row r="471" spans="2:12">
      <c r="B471" s="118"/>
      <c r="C471" s="118"/>
      <c r="D471" s="119"/>
      <c r="E471" s="119"/>
      <c r="F471" s="119"/>
      <c r="G471" s="119"/>
      <c r="H471" s="119"/>
      <c r="I471" s="119"/>
      <c r="J471" s="119"/>
      <c r="K471" s="119"/>
      <c r="L471" s="119"/>
    </row>
    <row r="472" spans="2:12">
      <c r="B472" s="118"/>
      <c r="C472" s="118"/>
      <c r="D472" s="119"/>
      <c r="E472" s="119"/>
      <c r="F472" s="119"/>
      <c r="G472" s="119"/>
      <c r="H472" s="119"/>
      <c r="I472" s="119"/>
      <c r="J472" s="119"/>
      <c r="K472" s="119"/>
      <c r="L472" s="119"/>
    </row>
    <row r="473" spans="2:12">
      <c r="B473" s="118"/>
      <c r="C473" s="118"/>
      <c r="D473" s="119"/>
      <c r="E473" s="119"/>
      <c r="F473" s="119"/>
      <c r="G473" s="119"/>
      <c r="H473" s="119"/>
      <c r="I473" s="119"/>
      <c r="J473" s="119"/>
      <c r="K473" s="119"/>
      <c r="L473" s="119"/>
    </row>
    <row r="474" spans="2:12">
      <c r="B474" s="118"/>
      <c r="C474" s="118"/>
      <c r="D474" s="119"/>
      <c r="E474" s="119"/>
      <c r="F474" s="119"/>
      <c r="G474" s="119"/>
      <c r="H474" s="119"/>
      <c r="I474" s="119"/>
      <c r="J474" s="119"/>
      <c r="K474" s="119"/>
      <c r="L474" s="119"/>
    </row>
    <row r="475" spans="2:12">
      <c r="B475" s="118"/>
      <c r="C475" s="118"/>
      <c r="D475" s="119"/>
      <c r="E475" s="119"/>
      <c r="F475" s="119"/>
      <c r="G475" s="119"/>
      <c r="H475" s="119"/>
      <c r="I475" s="119"/>
      <c r="J475" s="119"/>
      <c r="K475" s="119"/>
      <c r="L475" s="119"/>
    </row>
    <row r="476" spans="2:12">
      <c r="B476" s="118"/>
      <c r="C476" s="118"/>
      <c r="D476" s="119"/>
      <c r="E476" s="119"/>
      <c r="F476" s="119"/>
      <c r="G476" s="119"/>
      <c r="H476" s="119"/>
      <c r="I476" s="119"/>
      <c r="J476" s="119"/>
      <c r="K476" s="119"/>
      <c r="L476" s="119"/>
    </row>
    <row r="477" spans="2:12">
      <c r="B477" s="118"/>
      <c r="C477" s="118"/>
      <c r="D477" s="119"/>
      <c r="E477" s="119"/>
      <c r="F477" s="119"/>
      <c r="G477" s="119"/>
      <c r="H477" s="119"/>
      <c r="I477" s="119"/>
      <c r="J477" s="119"/>
      <c r="K477" s="119"/>
      <c r="L477" s="119"/>
    </row>
    <row r="478" spans="2:12">
      <c r="B478" s="118"/>
      <c r="C478" s="118"/>
      <c r="D478" s="119"/>
      <c r="E478" s="119"/>
      <c r="F478" s="119"/>
      <c r="G478" s="119"/>
      <c r="H478" s="119"/>
      <c r="I478" s="119"/>
      <c r="J478" s="119"/>
      <c r="K478" s="119"/>
      <c r="L478" s="119"/>
    </row>
    <row r="479" spans="2:12">
      <c r="B479" s="118"/>
      <c r="C479" s="118"/>
      <c r="D479" s="119"/>
      <c r="E479" s="119"/>
      <c r="F479" s="119"/>
      <c r="G479" s="119"/>
      <c r="H479" s="119"/>
      <c r="I479" s="119"/>
      <c r="J479" s="119"/>
      <c r="K479" s="119"/>
      <c r="L479" s="119"/>
    </row>
    <row r="480" spans="2:12">
      <c r="B480" s="118"/>
      <c r="C480" s="118"/>
      <c r="D480" s="119"/>
      <c r="E480" s="119"/>
      <c r="F480" s="119"/>
      <c r="G480" s="119"/>
      <c r="H480" s="119"/>
      <c r="I480" s="119"/>
      <c r="J480" s="119"/>
      <c r="K480" s="119"/>
      <c r="L480" s="119"/>
    </row>
    <row r="481" spans="2:12">
      <c r="B481" s="118"/>
      <c r="C481" s="118"/>
      <c r="D481" s="119"/>
      <c r="E481" s="119"/>
      <c r="F481" s="119"/>
      <c r="G481" s="119"/>
      <c r="H481" s="119"/>
      <c r="I481" s="119"/>
      <c r="J481" s="119"/>
      <c r="K481" s="119"/>
      <c r="L481" s="119"/>
    </row>
    <row r="482" spans="2:12">
      <c r="B482" s="118"/>
      <c r="C482" s="118"/>
      <c r="D482" s="119"/>
      <c r="E482" s="119"/>
      <c r="F482" s="119"/>
      <c r="G482" s="119"/>
      <c r="H482" s="119"/>
      <c r="I482" s="119"/>
      <c r="J482" s="119"/>
      <c r="K482" s="119"/>
      <c r="L482" s="119"/>
    </row>
    <row r="483" spans="2:12">
      <c r="B483" s="118"/>
      <c r="C483" s="118"/>
      <c r="D483" s="119"/>
      <c r="E483" s="119"/>
      <c r="F483" s="119"/>
      <c r="G483" s="119"/>
      <c r="H483" s="119"/>
      <c r="I483" s="119"/>
      <c r="J483" s="119"/>
      <c r="K483" s="119"/>
      <c r="L483" s="119"/>
    </row>
    <row r="484" spans="2:12">
      <c r="B484" s="118"/>
      <c r="C484" s="118"/>
      <c r="D484" s="119"/>
      <c r="E484" s="119"/>
      <c r="F484" s="119"/>
      <c r="G484" s="119"/>
      <c r="H484" s="119"/>
      <c r="I484" s="119"/>
      <c r="J484" s="119"/>
      <c r="K484" s="119"/>
      <c r="L484" s="119"/>
    </row>
    <row r="485" spans="2:12">
      <c r="B485" s="118"/>
      <c r="C485" s="118"/>
      <c r="D485" s="119"/>
      <c r="E485" s="119"/>
      <c r="F485" s="119"/>
      <c r="G485" s="119"/>
      <c r="H485" s="119"/>
      <c r="I485" s="119"/>
      <c r="J485" s="119"/>
      <c r="K485" s="119"/>
      <c r="L485" s="119"/>
    </row>
    <row r="486" spans="2:12">
      <c r="B486" s="118"/>
      <c r="C486" s="118"/>
      <c r="D486" s="119"/>
      <c r="E486" s="119"/>
      <c r="F486" s="119"/>
      <c r="G486" s="119"/>
      <c r="H486" s="119"/>
      <c r="I486" s="119"/>
      <c r="J486" s="119"/>
      <c r="K486" s="119"/>
      <c r="L486" s="119"/>
    </row>
    <row r="487" spans="2:12">
      <c r="B487" s="118"/>
      <c r="C487" s="118"/>
      <c r="D487" s="119"/>
      <c r="E487" s="119"/>
      <c r="F487" s="119"/>
      <c r="G487" s="119"/>
      <c r="H487" s="119"/>
      <c r="I487" s="119"/>
      <c r="J487" s="119"/>
      <c r="K487" s="119"/>
      <c r="L487" s="119"/>
    </row>
    <row r="488" spans="2:12">
      <c r="B488" s="118"/>
      <c r="C488" s="118"/>
      <c r="D488" s="119"/>
      <c r="E488" s="119"/>
      <c r="F488" s="119"/>
      <c r="G488" s="119"/>
      <c r="H488" s="119"/>
      <c r="I488" s="119"/>
      <c r="J488" s="119"/>
      <c r="K488" s="119"/>
      <c r="L488" s="119"/>
    </row>
    <row r="489" spans="2:12">
      <c r="B489" s="118"/>
      <c r="C489" s="118"/>
      <c r="D489" s="119"/>
      <c r="E489" s="119"/>
      <c r="F489" s="119"/>
      <c r="G489" s="119"/>
      <c r="H489" s="119"/>
      <c r="I489" s="119"/>
      <c r="J489" s="119"/>
      <c r="K489" s="119"/>
      <c r="L489" s="119"/>
    </row>
    <row r="490" spans="2:12">
      <c r="B490" s="118"/>
      <c r="C490" s="118"/>
      <c r="D490" s="119"/>
      <c r="E490" s="119"/>
      <c r="F490" s="119"/>
      <c r="G490" s="119"/>
      <c r="H490" s="119"/>
      <c r="I490" s="119"/>
      <c r="J490" s="119"/>
      <c r="K490" s="119"/>
      <c r="L490" s="119"/>
    </row>
    <row r="491" spans="2:12">
      <c r="B491" s="118"/>
      <c r="C491" s="118"/>
      <c r="D491" s="119"/>
      <c r="E491" s="119"/>
      <c r="F491" s="119"/>
      <c r="G491" s="119"/>
      <c r="H491" s="119"/>
      <c r="I491" s="119"/>
      <c r="J491" s="119"/>
      <c r="K491" s="119"/>
      <c r="L491" s="119"/>
    </row>
    <row r="492" spans="2:12">
      <c r="B492" s="118"/>
      <c r="C492" s="118"/>
      <c r="D492" s="119"/>
      <c r="E492" s="119"/>
      <c r="F492" s="119"/>
      <c r="G492" s="119"/>
      <c r="H492" s="119"/>
      <c r="I492" s="119"/>
      <c r="J492" s="119"/>
      <c r="K492" s="119"/>
      <c r="L492" s="119"/>
    </row>
    <row r="493" spans="2:12">
      <c r="B493" s="118"/>
      <c r="C493" s="118"/>
      <c r="D493" s="119"/>
      <c r="E493" s="119"/>
      <c r="F493" s="119"/>
      <c r="G493" s="119"/>
      <c r="H493" s="119"/>
      <c r="I493" s="119"/>
      <c r="J493" s="119"/>
      <c r="K493" s="119"/>
      <c r="L493" s="119"/>
    </row>
    <row r="494" spans="2:12">
      <c r="B494" s="118"/>
      <c r="C494" s="118"/>
      <c r="D494" s="119"/>
      <c r="E494" s="119"/>
      <c r="F494" s="119"/>
      <c r="G494" s="119"/>
      <c r="H494" s="119"/>
      <c r="I494" s="119"/>
      <c r="J494" s="119"/>
      <c r="K494" s="119"/>
      <c r="L494" s="119"/>
    </row>
    <row r="495" spans="2:12">
      <c r="B495" s="118"/>
      <c r="C495" s="118"/>
      <c r="D495" s="119"/>
      <c r="E495" s="119"/>
      <c r="F495" s="119"/>
      <c r="G495" s="119"/>
      <c r="H495" s="119"/>
      <c r="I495" s="119"/>
      <c r="J495" s="119"/>
      <c r="K495" s="119"/>
      <c r="L495" s="119"/>
    </row>
    <row r="496" spans="2:12">
      <c r="B496" s="118"/>
      <c r="C496" s="118"/>
      <c r="D496" s="119"/>
      <c r="E496" s="119"/>
      <c r="F496" s="119"/>
      <c r="G496" s="119"/>
      <c r="H496" s="119"/>
      <c r="I496" s="119"/>
      <c r="J496" s="119"/>
      <c r="K496" s="119"/>
      <c r="L496" s="119"/>
    </row>
    <row r="497" spans="2:12">
      <c r="B497" s="118"/>
      <c r="C497" s="118"/>
      <c r="D497" s="119"/>
      <c r="E497" s="119"/>
      <c r="F497" s="119"/>
      <c r="G497" s="119"/>
      <c r="H497" s="119"/>
      <c r="I497" s="119"/>
      <c r="J497" s="119"/>
      <c r="K497" s="119"/>
      <c r="L497" s="119"/>
    </row>
    <row r="498" spans="2:12">
      <c r="B498" s="118"/>
      <c r="C498" s="118"/>
      <c r="D498" s="119"/>
      <c r="E498" s="119"/>
      <c r="F498" s="119"/>
      <c r="G498" s="119"/>
      <c r="H498" s="119"/>
      <c r="I498" s="119"/>
      <c r="J498" s="119"/>
      <c r="K498" s="119"/>
      <c r="L498" s="119"/>
    </row>
    <row r="499" spans="2:12">
      <c r="B499" s="118"/>
      <c r="C499" s="118"/>
      <c r="D499" s="119"/>
      <c r="E499" s="119"/>
      <c r="F499" s="119"/>
      <c r="G499" s="119"/>
      <c r="H499" s="119"/>
      <c r="I499" s="119"/>
      <c r="J499" s="119"/>
      <c r="K499" s="119"/>
      <c r="L499" s="119"/>
    </row>
    <row r="500" spans="2:12">
      <c r="B500" s="118"/>
      <c r="C500" s="118"/>
      <c r="D500" s="119"/>
      <c r="E500" s="119"/>
      <c r="F500" s="119"/>
      <c r="G500" s="119"/>
      <c r="H500" s="119"/>
      <c r="I500" s="119"/>
      <c r="J500" s="119"/>
      <c r="K500" s="119"/>
      <c r="L500" s="119"/>
    </row>
    <row r="501" spans="2:12">
      <c r="B501" s="118"/>
      <c r="C501" s="118"/>
      <c r="D501" s="119"/>
      <c r="E501" s="119"/>
      <c r="F501" s="119"/>
      <c r="G501" s="119"/>
      <c r="H501" s="119"/>
      <c r="I501" s="119"/>
      <c r="J501" s="119"/>
      <c r="K501" s="119"/>
      <c r="L501" s="119"/>
    </row>
    <row r="502" spans="2:12">
      <c r="B502" s="118"/>
      <c r="C502" s="118"/>
      <c r="D502" s="119"/>
      <c r="E502" s="119"/>
      <c r="F502" s="119"/>
      <c r="G502" s="119"/>
      <c r="H502" s="119"/>
      <c r="I502" s="119"/>
      <c r="J502" s="119"/>
      <c r="K502" s="119"/>
      <c r="L502" s="119"/>
    </row>
    <row r="503" spans="2:12">
      <c r="B503" s="118"/>
      <c r="C503" s="118"/>
      <c r="D503" s="119"/>
      <c r="E503" s="119"/>
      <c r="F503" s="119"/>
      <c r="G503" s="119"/>
      <c r="H503" s="119"/>
      <c r="I503" s="119"/>
      <c r="J503" s="119"/>
      <c r="K503" s="119"/>
      <c r="L503" s="119"/>
    </row>
    <row r="504" spans="2:12">
      <c r="B504" s="118"/>
      <c r="C504" s="118"/>
      <c r="D504" s="119"/>
      <c r="E504" s="119"/>
      <c r="F504" s="119"/>
      <c r="G504" s="119"/>
      <c r="H504" s="119"/>
      <c r="I504" s="119"/>
      <c r="J504" s="119"/>
      <c r="K504" s="119"/>
      <c r="L504" s="119"/>
    </row>
    <row r="505" spans="2:12">
      <c r="B505" s="118"/>
      <c r="C505" s="118"/>
      <c r="D505" s="119"/>
      <c r="E505" s="119"/>
      <c r="F505" s="119"/>
      <c r="G505" s="119"/>
      <c r="H505" s="119"/>
      <c r="I505" s="119"/>
      <c r="J505" s="119"/>
      <c r="K505" s="119"/>
      <c r="L505" s="119"/>
    </row>
    <row r="506" spans="2:12">
      <c r="D506" s="1"/>
    </row>
    <row r="507" spans="2:12">
      <c r="E507" s="2"/>
    </row>
  </sheetData>
  <sheetProtection sheet="1" objects="1" scenarios="1"/>
  <mergeCells count="1">
    <mergeCell ref="B6:L6"/>
  </mergeCells>
  <phoneticPr fontId="4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41.28515625" style="2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6.85546875" style="1" bestFit="1" customWidth="1"/>
    <col min="9" max="9" width="12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143</v>
      </c>
      <c r="C1" s="67" t="s" vm="1">
        <v>229</v>
      </c>
    </row>
    <row r="2" spans="2:11">
      <c r="B2" s="46" t="s">
        <v>142</v>
      </c>
      <c r="C2" s="67" t="s">
        <v>230</v>
      </c>
    </row>
    <row r="3" spans="2:11">
      <c r="B3" s="46" t="s">
        <v>144</v>
      </c>
      <c r="C3" s="67" t="s">
        <v>231</v>
      </c>
    </row>
    <row r="4" spans="2:11">
      <c r="B4" s="46" t="s">
        <v>145</v>
      </c>
      <c r="C4" s="67">
        <v>8801</v>
      </c>
    </row>
    <row r="6" spans="2:11" ht="26.25" customHeight="1">
      <c r="B6" s="154" t="s">
        <v>172</v>
      </c>
      <c r="C6" s="155"/>
      <c r="D6" s="155"/>
      <c r="E6" s="155"/>
      <c r="F6" s="155"/>
      <c r="G6" s="155"/>
      <c r="H6" s="155"/>
      <c r="I6" s="155"/>
      <c r="J6" s="155"/>
      <c r="K6" s="156"/>
    </row>
    <row r="7" spans="2:11" ht="26.25" customHeight="1">
      <c r="B7" s="154" t="s">
        <v>98</v>
      </c>
      <c r="C7" s="155"/>
      <c r="D7" s="155"/>
      <c r="E7" s="155"/>
      <c r="F7" s="155"/>
      <c r="G7" s="155"/>
      <c r="H7" s="155"/>
      <c r="I7" s="155"/>
      <c r="J7" s="155"/>
      <c r="K7" s="156"/>
    </row>
    <row r="8" spans="2:11" s="3" customFormat="1" ht="63">
      <c r="B8" s="21" t="s">
        <v>113</v>
      </c>
      <c r="C8" s="29" t="s">
        <v>44</v>
      </c>
      <c r="D8" s="29" t="s">
        <v>64</v>
      </c>
      <c r="E8" s="29" t="s">
        <v>100</v>
      </c>
      <c r="F8" s="29" t="s">
        <v>101</v>
      </c>
      <c r="G8" s="29" t="s">
        <v>205</v>
      </c>
      <c r="H8" s="29" t="s">
        <v>204</v>
      </c>
      <c r="I8" s="29" t="s">
        <v>108</v>
      </c>
      <c r="J8" s="29" t="s">
        <v>146</v>
      </c>
      <c r="K8" s="30" t="s">
        <v>148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212</v>
      </c>
      <c r="H9" s="15"/>
      <c r="I9" s="15" t="s">
        <v>208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68" t="s">
        <v>48</v>
      </c>
      <c r="C11" s="69"/>
      <c r="D11" s="69"/>
      <c r="E11" s="69"/>
      <c r="F11" s="69"/>
      <c r="G11" s="77"/>
      <c r="H11" s="79"/>
      <c r="I11" s="77">
        <v>-123337.68804952997</v>
      </c>
      <c r="J11" s="78">
        <f>IFERROR(I11/$I$11,0)</f>
        <v>1</v>
      </c>
      <c r="K11" s="78">
        <f>I11/'סכום נכסי הקרן'!$C$42</f>
        <v>-6.2825652383884049E-3</v>
      </c>
    </row>
    <row r="12" spans="2:11" ht="19.5" customHeight="1">
      <c r="B12" s="70" t="s">
        <v>32</v>
      </c>
      <c r="C12" s="71"/>
      <c r="D12" s="71"/>
      <c r="E12" s="71"/>
      <c r="F12" s="71"/>
      <c r="G12" s="80"/>
      <c r="H12" s="82"/>
      <c r="I12" s="80">
        <v>-136895.93248365796</v>
      </c>
      <c r="J12" s="81">
        <f t="shared" ref="J12:J75" si="0">IFERROR(I12/$I$11,0)</f>
        <v>1.1099278302402042</v>
      </c>
      <c r="K12" s="81">
        <f>I12/'סכום נכסי הקרן'!$C$42</f>
        <v>-6.9731940033869733E-3</v>
      </c>
    </row>
    <row r="13" spans="2:11">
      <c r="B13" s="89" t="s">
        <v>189</v>
      </c>
      <c r="C13" s="71"/>
      <c r="D13" s="71"/>
      <c r="E13" s="71"/>
      <c r="F13" s="71"/>
      <c r="G13" s="80"/>
      <c r="H13" s="82"/>
      <c r="I13" s="80">
        <v>2607.1383811140004</v>
      </c>
      <c r="J13" s="81">
        <f t="shared" si="0"/>
        <v>-2.1138213488054239E-2</v>
      </c>
      <c r="K13" s="81">
        <f>I13/'סכום נכסי הקרן'!$C$42</f>
        <v>1.3280220526168247E-4</v>
      </c>
    </row>
    <row r="14" spans="2:11">
      <c r="B14" s="76" t="s">
        <v>2357</v>
      </c>
      <c r="C14" s="73" t="s">
        <v>2358</v>
      </c>
      <c r="D14" s="86" t="s">
        <v>502</v>
      </c>
      <c r="E14" s="86" t="s">
        <v>130</v>
      </c>
      <c r="F14" s="94">
        <v>44952</v>
      </c>
      <c r="G14" s="83">
        <v>7471289.797313001</v>
      </c>
      <c r="H14" s="85">
        <v>-35.132581999999999</v>
      </c>
      <c r="I14" s="83">
        <v>-2624.8570133920007</v>
      </c>
      <c r="J14" s="84">
        <f t="shared" si="0"/>
        <v>2.1281873001688746E-2</v>
      </c>
      <c r="K14" s="84">
        <f>I14/'סכום נכסי הקרן'!$C$42</f>
        <v>-1.3370475552820641E-4</v>
      </c>
    </row>
    <row r="15" spans="2:11">
      <c r="B15" s="76" t="s">
        <v>899</v>
      </c>
      <c r="C15" s="73" t="s">
        <v>2359</v>
      </c>
      <c r="D15" s="86" t="s">
        <v>502</v>
      </c>
      <c r="E15" s="86" t="s">
        <v>130</v>
      </c>
      <c r="F15" s="94">
        <v>44952</v>
      </c>
      <c r="G15" s="83">
        <v>12435050.894372001</v>
      </c>
      <c r="H15" s="85">
        <v>-6.1673660000000003</v>
      </c>
      <c r="I15" s="83">
        <v>-766.91513270400003</v>
      </c>
      <c r="J15" s="84">
        <f t="shared" si="0"/>
        <v>6.2180112569973104E-3</v>
      </c>
      <c r="K15" s="84">
        <f>I15/'סכום נכסי הקרן'!$C$42</f>
        <v>-3.9065061375119091E-5</v>
      </c>
    </row>
    <row r="16" spans="2:11" s="6" customFormat="1">
      <c r="B16" s="76" t="s">
        <v>912</v>
      </c>
      <c r="C16" s="73" t="s">
        <v>2360</v>
      </c>
      <c r="D16" s="86" t="s">
        <v>502</v>
      </c>
      <c r="E16" s="86" t="s">
        <v>130</v>
      </c>
      <c r="F16" s="94">
        <v>44882</v>
      </c>
      <c r="G16" s="83">
        <v>3361300.3327900004</v>
      </c>
      <c r="H16" s="85">
        <v>1.585175</v>
      </c>
      <c r="I16" s="83">
        <v>53.282499996000006</v>
      </c>
      <c r="J16" s="84">
        <f t="shared" si="0"/>
        <v>-4.3200501678451123E-4</v>
      </c>
      <c r="K16" s="84">
        <f>I16/'סכום נכסי הקרן'!$C$42</f>
        <v>2.7140997012597694E-6</v>
      </c>
    </row>
    <row r="17" spans="2:11" s="6" customFormat="1">
      <c r="B17" s="76" t="s">
        <v>912</v>
      </c>
      <c r="C17" s="73" t="s">
        <v>2361</v>
      </c>
      <c r="D17" s="86" t="s">
        <v>502</v>
      </c>
      <c r="E17" s="86" t="s">
        <v>130</v>
      </c>
      <c r="F17" s="94">
        <v>44965</v>
      </c>
      <c r="G17" s="83">
        <v>3494480.7279599998</v>
      </c>
      <c r="H17" s="85">
        <v>2.1349860000000001</v>
      </c>
      <c r="I17" s="83">
        <v>74.606684370000011</v>
      </c>
      <c r="J17" s="84">
        <f t="shared" si="0"/>
        <v>-6.0489770442299397E-4</v>
      </c>
      <c r="K17" s="84">
        <f>I17/'סכום נכסי הקרן'!$C$42</f>
        <v>3.8003092905888458E-6</v>
      </c>
    </row>
    <row r="18" spans="2:11" s="6" customFormat="1">
      <c r="B18" s="76" t="s">
        <v>1027</v>
      </c>
      <c r="C18" s="73" t="s">
        <v>2362</v>
      </c>
      <c r="D18" s="86" t="s">
        <v>502</v>
      </c>
      <c r="E18" s="86" t="s">
        <v>130</v>
      </c>
      <c r="F18" s="94">
        <v>44965</v>
      </c>
      <c r="G18" s="83">
        <v>2988456.9553500004</v>
      </c>
      <c r="H18" s="85">
        <v>19.151985</v>
      </c>
      <c r="I18" s="83">
        <v>572.34882932500022</v>
      </c>
      <c r="J18" s="84">
        <f t="shared" si="0"/>
        <v>-4.6405023344945166E-3</v>
      </c>
      <c r="K18" s="84">
        <f>I18/'סכום נכסי הקרן'!$C$42</f>
        <v>2.9154258655355488E-5</v>
      </c>
    </row>
    <row r="19" spans="2:11">
      <c r="B19" s="76" t="s">
        <v>1027</v>
      </c>
      <c r="C19" s="73" t="s">
        <v>2363</v>
      </c>
      <c r="D19" s="86" t="s">
        <v>502</v>
      </c>
      <c r="E19" s="86" t="s">
        <v>130</v>
      </c>
      <c r="F19" s="94">
        <v>44952</v>
      </c>
      <c r="G19" s="83">
        <v>8604031.9059010018</v>
      </c>
      <c r="H19" s="85">
        <v>31.591823000000002</v>
      </c>
      <c r="I19" s="83">
        <v>2718.170527799</v>
      </c>
      <c r="J19" s="84">
        <f t="shared" si="0"/>
        <v>-2.2038442351111985E-2</v>
      </c>
      <c r="K19" s="84">
        <f>I19/'סכום נכסי הקרן'!$C$42</f>
        <v>1.3845795182332299E-4</v>
      </c>
    </row>
    <row r="20" spans="2:11">
      <c r="B20" s="76" t="s">
        <v>925</v>
      </c>
      <c r="C20" s="73" t="s">
        <v>2364</v>
      </c>
      <c r="D20" s="86" t="s">
        <v>502</v>
      </c>
      <c r="E20" s="86" t="s">
        <v>130</v>
      </c>
      <c r="F20" s="94">
        <v>45091</v>
      </c>
      <c r="G20" s="83">
        <v>7321449.4760750011</v>
      </c>
      <c r="H20" s="85">
        <v>14.614584000000001</v>
      </c>
      <c r="I20" s="83">
        <v>1069.9994077420001</v>
      </c>
      <c r="J20" s="84">
        <f t="shared" si="0"/>
        <v>-8.6753645593900669E-3</v>
      </c>
      <c r="K20" s="84">
        <f>I20/'סכום נכסי הקרן'!$C$42</f>
        <v>5.4503543811170774E-5</v>
      </c>
    </row>
    <row r="21" spans="2:11">
      <c r="B21" s="76" t="s">
        <v>944</v>
      </c>
      <c r="C21" s="73" t="s">
        <v>2365</v>
      </c>
      <c r="D21" s="86" t="s">
        <v>502</v>
      </c>
      <c r="E21" s="86" t="s">
        <v>130</v>
      </c>
      <c r="F21" s="94">
        <v>44917</v>
      </c>
      <c r="G21" s="83">
        <v>11836392.990952</v>
      </c>
      <c r="H21" s="85">
        <v>4.195055</v>
      </c>
      <c r="I21" s="83">
        <v>496.54315102400011</v>
      </c>
      <c r="J21" s="84">
        <f t="shared" si="0"/>
        <v>-4.0258834009001222E-3</v>
      </c>
      <c r="K21" s="84">
        <f>I21/'סכום נכסי הקרן'!$C$42</f>
        <v>2.5292875108300001E-5</v>
      </c>
    </row>
    <row r="22" spans="2:11">
      <c r="B22" s="76" t="s">
        <v>944</v>
      </c>
      <c r="C22" s="73" t="s">
        <v>2366</v>
      </c>
      <c r="D22" s="86" t="s">
        <v>502</v>
      </c>
      <c r="E22" s="86" t="s">
        <v>130</v>
      </c>
      <c r="F22" s="94">
        <v>45043</v>
      </c>
      <c r="G22" s="83">
        <v>9754730.913900001</v>
      </c>
      <c r="H22" s="85">
        <v>10.394539999999999</v>
      </c>
      <c r="I22" s="83">
        <v>1013.9594269540002</v>
      </c>
      <c r="J22" s="84">
        <f t="shared" si="0"/>
        <v>-8.221002379636095E-3</v>
      </c>
      <c r="K22" s="84">
        <f>I22/'סכום נכסי הקרן'!$C$42</f>
        <v>5.1648983775010081E-5</v>
      </c>
    </row>
    <row r="23" spans="2:11">
      <c r="B23" s="72"/>
      <c r="C23" s="73"/>
      <c r="D23" s="73"/>
      <c r="E23" s="73"/>
      <c r="F23" s="73"/>
      <c r="G23" s="83"/>
      <c r="H23" s="85"/>
      <c r="I23" s="73"/>
      <c r="J23" s="84"/>
      <c r="K23" s="73"/>
    </row>
    <row r="24" spans="2:11">
      <c r="B24" s="89" t="s">
        <v>2346</v>
      </c>
      <c r="C24" s="71"/>
      <c r="D24" s="71"/>
      <c r="E24" s="71"/>
      <c r="F24" s="71"/>
      <c r="G24" s="80"/>
      <c r="H24" s="82"/>
      <c r="I24" s="80">
        <v>-165928.29615396893</v>
      </c>
      <c r="J24" s="81">
        <f t="shared" si="0"/>
        <v>1.3453170622700128</v>
      </c>
      <c r="K24" s="81">
        <f>I24/'סכום נכסי הקרן'!$C$42</f>
        <v>-8.4520422100283921E-3</v>
      </c>
    </row>
    <row r="25" spans="2:11">
      <c r="B25" s="76" t="s">
        <v>2367</v>
      </c>
      <c r="C25" s="73" t="s">
        <v>2368</v>
      </c>
      <c r="D25" s="86" t="s">
        <v>502</v>
      </c>
      <c r="E25" s="86" t="s">
        <v>129</v>
      </c>
      <c r="F25" s="94">
        <v>44951</v>
      </c>
      <c r="G25" s="83">
        <v>10782201.553549999</v>
      </c>
      <c r="H25" s="85">
        <v>-15.460433999999999</v>
      </c>
      <c r="I25" s="83">
        <v>-1666.9751271060002</v>
      </c>
      <c r="J25" s="84">
        <f t="shared" si="0"/>
        <v>1.3515537330621732E-2</v>
      </c>
      <c r="K25" s="84">
        <f>I25/'סכום נכסי הקרן'!$C$42</f>
        <v>-8.4912245011504903E-5</v>
      </c>
    </row>
    <row r="26" spans="2:11">
      <c r="B26" s="76" t="s">
        <v>2367</v>
      </c>
      <c r="C26" s="73" t="s">
        <v>2369</v>
      </c>
      <c r="D26" s="86" t="s">
        <v>502</v>
      </c>
      <c r="E26" s="86" t="s">
        <v>129</v>
      </c>
      <c r="F26" s="94">
        <v>44951</v>
      </c>
      <c r="G26" s="83">
        <v>3831058.2967500007</v>
      </c>
      <c r="H26" s="85">
        <v>-15.460433999999999</v>
      </c>
      <c r="I26" s="83">
        <v>-592.29822936200014</v>
      </c>
      <c r="J26" s="84">
        <f t="shared" si="0"/>
        <v>4.8022485156698005E-3</v>
      </c>
      <c r="K26" s="84">
        <f>I26/'סכום נכסי הקרן'!$C$42</f>
        <v>-3.0170439590649401E-5</v>
      </c>
    </row>
    <row r="27" spans="2:11">
      <c r="B27" s="76" t="s">
        <v>2370</v>
      </c>
      <c r="C27" s="73" t="s">
        <v>2371</v>
      </c>
      <c r="D27" s="86" t="s">
        <v>502</v>
      </c>
      <c r="E27" s="86" t="s">
        <v>129</v>
      </c>
      <c r="F27" s="94">
        <v>44951</v>
      </c>
      <c r="G27" s="83">
        <v>12322516.0612</v>
      </c>
      <c r="H27" s="85">
        <v>-15.460433999999999</v>
      </c>
      <c r="I27" s="83">
        <v>-1905.1144315100003</v>
      </c>
      <c r="J27" s="84">
        <f t="shared" si="0"/>
        <v>1.5446328382164453E-2</v>
      </c>
      <c r="K27" s="84">
        <f>I27/'סכום נכסי הקרן'!$C$42</f>
        <v>-9.7042565754518602E-5</v>
      </c>
    </row>
    <row r="28" spans="2:11">
      <c r="B28" s="76" t="s">
        <v>2372</v>
      </c>
      <c r="C28" s="73" t="s">
        <v>2373</v>
      </c>
      <c r="D28" s="86" t="s">
        <v>502</v>
      </c>
      <c r="E28" s="86" t="s">
        <v>129</v>
      </c>
      <c r="F28" s="94">
        <v>44951</v>
      </c>
      <c r="G28" s="83">
        <v>5513630.1642980007</v>
      </c>
      <c r="H28" s="85">
        <v>-15.408134</v>
      </c>
      <c r="I28" s="83">
        <v>-849.54752305900001</v>
      </c>
      <c r="J28" s="84">
        <f t="shared" si="0"/>
        <v>6.8879799556307445E-3</v>
      </c>
      <c r="K28" s="84">
        <f>I28/'סכום נכסי הקרן'!$C$42</f>
        <v>-4.3274183431961819E-5</v>
      </c>
    </row>
    <row r="29" spans="2:11">
      <c r="B29" s="76" t="s">
        <v>2372</v>
      </c>
      <c r="C29" s="73" t="s">
        <v>2374</v>
      </c>
      <c r="D29" s="86" t="s">
        <v>502</v>
      </c>
      <c r="E29" s="86" t="s">
        <v>129</v>
      </c>
      <c r="F29" s="94">
        <v>44951</v>
      </c>
      <c r="G29" s="83">
        <v>23115188.030588001</v>
      </c>
      <c r="H29" s="85">
        <v>-15.408134</v>
      </c>
      <c r="I29" s="83">
        <v>-3561.6191427780004</v>
      </c>
      <c r="J29" s="84">
        <f t="shared" si="0"/>
        <v>2.8876973446654235E-2</v>
      </c>
      <c r="K29" s="84">
        <f>I29/'סכום נכסי הקרן'!$C$42</f>
        <v>-1.8142146956581491E-4</v>
      </c>
    </row>
    <row r="30" spans="2:11">
      <c r="B30" s="76" t="s">
        <v>2375</v>
      </c>
      <c r="C30" s="73" t="s">
        <v>2376</v>
      </c>
      <c r="D30" s="86" t="s">
        <v>502</v>
      </c>
      <c r="E30" s="86" t="s">
        <v>129</v>
      </c>
      <c r="F30" s="94">
        <v>44950</v>
      </c>
      <c r="G30" s="83">
        <v>11569564.572300002</v>
      </c>
      <c r="H30" s="85">
        <v>-14.7034</v>
      </c>
      <c r="I30" s="83">
        <v>-1701.1193503790005</v>
      </c>
      <c r="J30" s="84">
        <f t="shared" si="0"/>
        <v>1.3792372609545467E-2</v>
      </c>
      <c r="K30" s="84">
        <f>I30/'סכום נכסי הקרן'!$C$42</f>
        <v>-8.665148071163072E-5</v>
      </c>
    </row>
    <row r="31" spans="2:11">
      <c r="B31" s="76" t="s">
        <v>2377</v>
      </c>
      <c r="C31" s="73" t="s">
        <v>2378</v>
      </c>
      <c r="D31" s="86" t="s">
        <v>502</v>
      </c>
      <c r="E31" s="86" t="s">
        <v>129</v>
      </c>
      <c r="F31" s="94">
        <v>44950</v>
      </c>
      <c r="G31" s="83">
        <v>18627847.013724003</v>
      </c>
      <c r="H31" s="85">
        <v>-14.572735</v>
      </c>
      <c r="I31" s="83">
        <v>-2714.5867361160003</v>
      </c>
      <c r="J31" s="84">
        <f t="shared" si="0"/>
        <v>2.2009385606659628E-2</v>
      </c>
      <c r="K31" s="84">
        <f>I31/'סכום נכסי הקרן'!$C$42</f>
        <v>-1.3827540093068588E-4</v>
      </c>
    </row>
    <row r="32" spans="2:11">
      <c r="B32" s="76" t="s">
        <v>2379</v>
      </c>
      <c r="C32" s="73" t="s">
        <v>2380</v>
      </c>
      <c r="D32" s="86" t="s">
        <v>502</v>
      </c>
      <c r="E32" s="86" t="s">
        <v>129</v>
      </c>
      <c r="F32" s="94">
        <v>44950</v>
      </c>
      <c r="G32" s="83">
        <v>10866895.583880002</v>
      </c>
      <c r="H32" s="85">
        <v>-14.565866</v>
      </c>
      <c r="I32" s="83">
        <v>-1582.8574368600002</v>
      </c>
      <c r="J32" s="84">
        <f t="shared" si="0"/>
        <v>1.2833526085103493E-2</v>
      </c>
      <c r="K32" s="84">
        <f>I32/'סכום נכסי הקרן'!$C$42</f>
        <v>-8.0627464868222041E-5</v>
      </c>
    </row>
    <row r="33" spans="2:11">
      <c r="B33" s="76" t="s">
        <v>2381</v>
      </c>
      <c r="C33" s="73" t="s">
        <v>2382</v>
      </c>
      <c r="D33" s="86" t="s">
        <v>502</v>
      </c>
      <c r="E33" s="86" t="s">
        <v>129</v>
      </c>
      <c r="F33" s="94">
        <v>44952</v>
      </c>
      <c r="G33" s="83">
        <v>14606686.138091002</v>
      </c>
      <c r="H33" s="85">
        <v>-14.445479000000001</v>
      </c>
      <c r="I33" s="83">
        <v>-2110.0057531640005</v>
      </c>
      <c r="J33" s="84">
        <f t="shared" si="0"/>
        <v>1.7107550713263444E-2</v>
      </c>
      <c r="K33" s="84">
        <f>I33/'סכום נכסי הקרן'!$C$42</f>
        <v>-1.0747930342511566E-4</v>
      </c>
    </row>
    <row r="34" spans="2:11">
      <c r="B34" s="76" t="s">
        <v>2383</v>
      </c>
      <c r="C34" s="73" t="s">
        <v>2384</v>
      </c>
      <c r="D34" s="86" t="s">
        <v>502</v>
      </c>
      <c r="E34" s="86" t="s">
        <v>129</v>
      </c>
      <c r="F34" s="94">
        <v>44952</v>
      </c>
      <c r="G34" s="83">
        <v>29531226.179900005</v>
      </c>
      <c r="H34" s="85">
        <v>-14.418067000000001</v>
      </c>
      <c r="I34" s="83">
        <v>-4257.8318982669998</v>
      </c>
      <c r="J34" s="84">
        <f t="shared" si="0"/>
        <v>3.45217424260226E-2</v>
      </c>
      <c r="K34" s="84">
        <f>I34/'סכום נכסי הקרן'!$C$42</f>
        <v>-2.1688509893432779E-4</v>
      </c>
    </row>
    <row r="35" spans="2:11">
      <c r="B35" s="76" t="s">
        <v>2385</v>
      </c>
      <c r="C35" s="73" t="s">
        <v>2386</v>
      </c>
      <c r="D35" s="86" t="s">
        <v>502</v>
      </c>
      <c r="E35" s="86" t="s">
        <v>129</v>
      </c>
      <c r="F35" s="94">
        <v>44952</v>
      </c>
      <c r="G35" s="83">
        <v>11690000.000000002</v>
      </c>
      <c r="H35" s="85">
        <v>-14.418067000000001</v>
      </c>
      <c r="I35" s="83">
        <v>-1685.4720000000002</v>
      </c>
      <c r="J35" s="84">
        <f t="shared" si="0"/>
        <v>1.3665506680513972E-2</v>
      </c>
      <c r="K35" s="84">
        <f>I35/'סכום נכסי הקרן'!$C$42</f>
        <v>-8.5854437235961611E-5</v>
      </c>
    </row>
    <row r="36" spans="2:11">
      <c r="B36" s="76" t="s">
        <v>2387</v>
      </c>
      <c r="C36" s="73" t="s">
        <v>2388</v>
      </c>
      <c r="D36" s="86" t="s">
        <v>502</v>
      </c>
      <c r="E36" s="86" t="s">
        <v>129</v>
      </c>
      <c r="F36" s="94">
        <v>44952</v>
      </c>
      <c r="G36" s="83">
        <v>14926848.186811002</v>
      </c>
      <c r="H36" s="85">
        <v>-14.37355</v>
      </c>
      <c r="I36" s="83">
        <v>-2145.5180001010003</v>
      </c>
      <c r="J36" s="84">
        <f t="shared" si="0"/>
        <v>1.7395477684318216E-2</v>
      </c>
      <c r="K36" s="84">
        <f>I36/'סכום נכסי הקרן'!$C$42</f>
        <v>-1.0928822340465886E-4</v>
      </c>
    </row>
    <row r="37" spans="2:11">
      <c r="B37" s="76" t="s">
        <v>2389</v>
      </c>
      <c r="C37" s="73" t="s">
        <v>2390</v>
      </c>
      <c r="D37" s="86" t="s">
        <v>502</v>
      </c>
      <c r="E37" s="86" t="s">
        <v>129</v>
      </c>
      <c r="F37" s="94">
        <v>44959</v>
      </c>
      <c r="G37" s="83">
        <v>19466894.950242005</v>
      </c>
      <c r="H37" s="85">
        <v>-13.245649</v>
      </c>
      <c r="I37" s="83">
        <v>-2578.5165726620007</v>
      </c>
      <c r="J37" s="84">
        <f t="shared" si="0"/>
        <v>2.0906152964587105E-2</v>
      </c>
      <c r="K37" s="84">
        <f>I37/'סכום נכסי הקרן'!$C$42</f>
        <v>-1.3134426988374565E-4</v>
      </c>
    </row>
    <row r="38" spans="2:11">
      <c r="B38" s="76" t="s">
        <v>2391</v>
      </c>
      <c r="C38" s="73" t="s">
        <v>2392</v>
      </c>
      <c r="D38" s="86" t="s">
        <v>502</v>
      </c>
      <c r="E38" s="86" t="s">
        <v>129</v>
      </c>
      <c r="F38" s="94">
        <v>44959</v>
      </c>
      <c r="G38" s="83">
        <v>2422159.8478000001</v>
      </c>
      <c r="H38" s="85">
        <v>-13.232222999999999</v>
      </c>
      <c r="I38" s="83">
        <v>-320.50559964200005</v>
      </c>
      <c r="J38" s="84">
        <f t="shared" si="0"/>
        <v>2.5986022983768868E-3</v>
      </c>
      <c r="K38" s="84">
        <f>I38/'סכום נכסי הקרן'!$C$42</f>
        <v>-1.632588846817884E-5</v>
      </c>
    </row>
    <row r="39" spans="2:11">
      <c r="B39" s="76" t="s">
        <v>2393</v>
      </c>
      <c r="C39" s="73" t="s">
        <v>2394</v>
      </c>
      <c r="D39" s="86" t="s">
        <v>502</v>
      </c>
      <c r="E39" s="86" t="s">
        <v>129</v>
      </c>
      <c r="F39" s="94">
        <v>44959</v>
      </c>
      <c r="G39" s="83">
        <v>15713534.737105003</v>
      </c>
      <c r="H39" s="85">
        <v>-13.141683</v>
      </c>
      <c r="I39" s="83">
        <v>-2065.0229425060002</v>
      </c>
      <c r="J39" s="84">
        <f t="shared" si="0"/>
        <v>1.6742838098900703E-2</v>
      </c>
      <c r="K39" s="84">
        <f>I39/'סכום נכסי הקרן'!$C$42</f>
        <v>-1.0518797263211856E-4</v>
      </c>
    </row>
    <row r="40" spans="2:11">
      <c r="B40" s="76" t="s">
        <v>2393</v>
      </c>
      <c r="C40" s="73" t="s">
        <v>2395</v>
      </c>
      <c r="D40" s="86" t="s">
        <v>502</v>
      </c>
      <c r="E40" s="86" t="s">
        <v>129</v>
      </c>
      <c r="F40" s="94">
        <v>44959</v>
      </c>
      <c r="G40" s="83">
        <v>10422021.793060001</v>
      </c>
      <c r="H40" s="85">
        <v>-13.141683</v>
      </c>
      <c r="I40" s="83">
        <v>-1369.6290790100002</v>
      </c>
      <c r="J40" s="84">
        <f t="shared" si="0"/>
        <v>1.1104708549912046E-2</v>
      </c>
      <c r="K40" s="84">
        <f>I40/'סכום נכסי הקרן'!$C$42</f>
        <v>-6.976605591811192E-5</v>
      </c>
    </row>
    <row r="41" spans="2:11">
      <c r="B41" s="76" t="s">
        <v>2396</v>
      </c>
      <c r="C41" s="73" t="s">
        <v>2397</v>
      </c>
      <c r="D41" s="86" t="s">
        <v>502</v>
      </c>
      <c r="E41" s="86" t="s">
        <v>129</v>
      </c>
      <c r="F41" s="94">
        <v>44958</v>
      </c>
      <c r="G41" s="83">
        <v>7850775.9597750008</v>
      </c>
      <c r="H41" s="85">
        <v>-12.652526</v>
      </c>
      <c r="I41" s="83">
        <v>-993.32149198900015</v>
      </c>
      <c r="J41" s="84">
        <f t="shared" si="0"/>
        <v>8.0536736799387866E-3</v>
      </c>
      <c r="K41" s="84">
        <f>I41/'סכום נכסי הקרן'!$C$42</f>
        <v>-5.0597730302907046E-5</v>
      </c>
    </row>
    <row r="42" spans="2:11">
      <c r="B42" s="76" t="s">
        <v>2396</v>
      </c>
      <c r="C42" s="73" t="s">
        <v>2398</v>
      </c>
      <c r="D42" s="86" t="s">
        <v>502</v>
      </c>
      <c r="E42" s="86" t="s">
        <v>129</v>
      </c>
      <c r="F42" s="94">
        <v>44958</v>
      </c>
      <c r="G42" s="83">
        <v>22726665.800244004</v>
      </c>
      <c r="H42" s="85">
        <v>-12.652526</v>
      </c>
      <c r="I42" s="83">
        <v>-2875.4973645620007</v>
      </c>
      <c r="J42" s="84">
        <f t="shared" si="0"/>
        <v>2.3314020313136223E-2</v>
      </c>
      <c r="K42" s="84">
        <f>I42/'סכום נכסי הקרן'!$C$42</f>
        <v>-1.4647185358639079E-4</v>
      </c>
    </row>
    <row r="43" spans="2:11">
      <c r="B43" s="76" t="s">
        <v>2399</v>
      </c>
      <c r="C43" s="73" t="s">
        <v>2400</v>
      </c>
      <c r="D43" s="86" t="s">
        <v>502</v>
      </c>
      <c r="E43" s="86" t="s">
        <v>129</v>
      </c>
      <c r="F43" s="94">
        <v>44958</v>
      </c>
      <c r="G43" s="83">
        <v>10230358.958820002</v>
      </c>
      <c r="H43" s="85">
        <v>-12.602724</v>
      </c>
      <c r="I43" s="83">
        <v>-1289.3039150290003</v>
      </c>
      <c r="J43" s="84">
        <f t="shared" si="0"/>
        <v>1.0453446431647409E-2</v>
      </c>
      <c r="K43" s="84">
        <f>I43/'סכום נכסי הקרן'!$C$42</f>
        <v>-6.5674459172823321E-5</v>
      </c>
    </row>
    <row r="44" spans="2:11">
      <c r="B44" s="76" t="s">
        <v>2399</v>
      </c>
      <c r="C44" s="73" t="s">
        <v>2401</v>
      </c>
      <c r="D44" s="86" t="s">
        <v>502</v>
      </c>
      <c r="E44" s="86" t="s">
        <v>129</v>
      </c>
      <c r="F44" s="94">
        <v>44958</v>
      </c>
      <c r="G44" s="83">
        <v>14210448.374655003</v>
      </c>
      <c r="H44" s="85">
        <v>-12.602724</v>
      </c>
      <c r="I44" s="83">
        <v>-1790.9036027670002</v>
      </c>
      <c r="J44" s="84">
        <f t="shared" si="0"/>
        <v>1.4520327331316675E-2</v>
      </c>
      <c r="K44" s="84">
        <f>I44/'סכום נכסי הקרן'!$C$42</f>
        <v>-9.1224903741751214E-5</v>
      </c>
    </row>
    <row r="45" spans="2:11">
      <c r="B45" s="76" t="s">
        <v>2402</v>
      </c>
      <c r="C45" s="73" t="s">
        <v>2403</v>
      </c>
      <c r="D45" s="86" t="s">
        <v>502</v>
      </c>
      <c r="E45" s="86" t="s">
        <v>129</v>
      </c>
      <c r="F45" s="94">
        <v>44958</v>
      </c>
      <c r="G45" s="83">
        <v>11685179.522412002</v>
      </c>
      <c r="H45" s="85">
        <v>-12.592769000000001</v>
      </c>
      <c r="I45" s="83">
        <v>-1471.4876591270001</v>
      </c>
      <c r="J45" s="84">
        <f t="shared" si="0"/>
        <v>1.1930559769663267E-2</v>
      </c>
      <c r="K45" s="84">
        <f>I45/'סכום נכסי הקרן'!$C$42</f>
        <v>-7.4954520083401612E-5</v>
      </c>
    </row>
    <row r="46" spans="2:11">
      <c r="B46" s="76" t="s">
        <v>2402</v>
      </c>
      <c r="C46" s="73" t="s">
        <v>2404</v>
      </c>
      <c r="D46" s="86" t="s">
        <v>502</v>
      </c>
      <c r="E46" s="86" t="s">
        <v>129</v>
      </c>
      <c r="F46" s="94">
        <v>44958</v>
      </c>
      <c r="G46" s="83">
        <v>12180075.595050002</v>
      </c>
      <c r="H46" s="85">
        <v>-12.592769000000001</v>
      </c>
      <c r="I46" s="83">
        <v>-1533.8087784080003</v>
      </c>
      <c r="J46" s="84">
        <f t="shared" si="0"/>
        <v>1.2435848301226897E-2</v>
      </c>
      <c r="K46" s="84">
        <f>I46/'סכום נכסי הקרן'!$C$42</f>
        <v>-7.81290282471596E-5</v>
      </c>
    </row>
    <row r="47" spans="2:11">
      <c r="B47" s="76" t="s">
        <v>2405</v>
      </c>
      <c r="C47" s="73" t="s">
        <v>2406</v>
      </c>
      <c r="D47" s="86" t="s">
        <v>502</v>
      </c>
      <c r="E47" s="86" t="s">
        <v>129</v>
      </c>
      <c r="F47" s="94">
        <v>44963</v>
      </c>
      <c r="G47" s="83">
        <v>14216730.624158002</v>
      </c>
      <c r="H47" s="85">
        <v>-12.527127</v>
      </c>
      <c r="I47" s="83">
        <v>-1780.9479293250001</v>
      </c>
      <c r="J47" s="84">
        <f t="shared" si="0"/>
        <v>1.4439608504821387E-2</v>
      </c>
      <c r="K47" s="84">
        <f>I47/'סכום נכסי הקרן'!$C$42</f>
        <v>-9.0717782448328411E-5</v>
      </c>
    </row>
    <row r="48" spans="2:11">
      <c r="B48" s="76" t="s">
        <v>2407</v>
      </c>
      <c r="C48" s="73" t="s">
        <v>2408</v>
      </c>
      <c r="D48" s="86" t="s">
        <v>502</v>
      </c>
      <c r="E48" s="86" t="s">
        <v>129</v>
      </c>
      <c r="F48" s="94">
        <v>44963</v>
      </c>
      <c r="G48" s="83">
        <v>24375226.873800002</v>
      </c>
      <c r="H48" s="85">
        <v>-12.518561</v>
      </c>
      <c r="I48" s="83">
        <v>-3051.4276006190003</v>
      </c>
      <c r="J48" s="84">
        <f t="shared" si="0"/>
        <v>2.4740431322124407E-2</v>
      </c>
      <c r="K48" s="84">
        <f>I48/'סכום נכסי הקרן'!$C$42</f>
        <v>-1.5543337380711448E-4</v>
      </c>
    </row>
    <row r="49" spans="2:11">
      <c r="B49" s="76" t="s">
        <v>2409</v>
      </c>
      <c r="C49" s="73" t="s">
        <v>2410</v>
      </c>
      <c r="D49" s="86" t="s">
        <v>502</v>
      </c>
      <c r="E49" s="86" t="s">
        <v>129</v>
      </c>
      <c r="F49" s="94">
        <v>44963</v>
      </c>
      <c r="G49" s="83">
        <v>12646400.924440002</v>
      </c>
      <c r="H49" s="85">
        <v>-12.444314</v>
      </c>
      <c r="I49" s="83">
        <v>-1573.7577901800005</v>
      </c>
      <c r="J49" s="84">
        <f t="shared" si="0"/>
        <v>1.2759747771078784E-2</v>
      </c>
      <c r="K49" s="84">
        <f>I49/'סכום נכסי הקרן'!$C$42</f>
        <v>-8.0163947797183495E-5</v>
      </c>
    </row>
    <row r="50" spans="2:11">
      <c r="B50" s="76" t="s">
        <v>2411</v>
      </c>
      <c r="C50" s="73" t="s">
        <v>2412</v>
      </c>
      <c r="D50" s="86" t="s">
        <v>502</v>
      </c>
      <c r="E50" s="86" t="s">
        <v>129</v>
      </c>
      <c r="F50" s="94">
        <v>44963</v>
      </c>
      <c r="G50" s="83">
        <v>19619232.520400003</v>
      </c>
      <c r="H50" s="85">
        <v>-12.345098</v>
      </c>
      <c r="I50" s="83">
        <v>-2422.0134876340003</v>
      </c>
      <c r="J50" s="84">
        <f t="shared" si="0"/>
        <v>1.9637253834864875E-2</v>
      </c>
      <c r="K50" s="84">
        <f>I50/'סכום נכסי הקרן'!$C$42</f>
        <v>-1.2337232832033146E-4</v>
      </c>
    </row>
    <row r="51" spans="2:11">
      <c r="B51" s="76" t="s">
        <v>2413</v>
      </c>
      <c r="C51" s="73" t="s">
        <v>2414</v>
      </c>
      <c r="D51" s="86" t="s">
        <v>502</v>
      </c>
      <c r="E51" s="86" t="s">
        <v>129</v>
      </c>
      <c r="F51" s="94">
        <v>44964</v>
      </c>
      <c r="G51" s="83">
        <v>4886664.4927170007</v>
      </c>
      <c r="H51" s="85">
        <v>-11.543341</v>
      </c>
      <c r="I51" s="83">
        <v>-564.08436992299994</v>
      </c>
      <c r="J51" s="84">
        <f t="shared" si="0"/>
        <v>4.5734955701170173E-3</v>
      </c>
      <c r="K51" s="84">
        <f>I51/'סכום נכסי הקרן'!$C$42</f>
        <v>-2.8733284286740532E-5</v>
      </c>
    </row>
    <row r="52" spans="2:11">
      <c r="B52" s="76" t="s">
        <v>2415</v>
      </c>
      <c r="C52" s="73" t="s">
        <v>2416</v>
      </c>
      <c r="D52" s="86" t="s">
        <v>502</v>
      </c>
      <c r="E52" s="86" t="s">
        <v>129</v>
      </c>
      <c r="F52" s="94">
        <v>44964</v>
      </c>
      <c r="G52" s="83">
        <v>4916395.8214800013</v>
      </c>
      <c r="H52" s="85">
        <v>-11.540084</v>
      </c>
      <c r="I52" s="83">
        <v>-567.35620710000012</v>
      </c>
      <c r="J52" s="84">
        <f t="shared" si="0"/>
        <v>4.600023043014728E-3</v>
      </c>
      <c r="K52" s="84">
        <f>I52/'סכום נכסי הקרן'!$C$42</f>
        <v>-2.8899944865829978E-5</v>
      </c>
    </row>
    <row r="53" spans="2:11">
      <c r="B53" s="76" t="s">
        <v>2417</v>
      </c>
      <c r="C53" s="73" t="s">
        <v>2418</v>
      </c>
      <c r="D53" s="86" t="s">
        <v>502</v>
      </c>
      <c r="E53" s="86" t="s">
        <v>129</v>
      </c>
      <c r="F53" s="94">
        <v>44964</v>
      </c>
      <c r="G53" s="83">
        <v>6375878.2876780005</v>
      </c>
      <c r="H53" s="85">
        <v>-11.504263999999999</v>
      </c>
      <c r="I53" s="83">
        <v>-733.49787278200006</v>
      </c>
      <c r="J53" s="84">
        <f t="shared" si="0"/>
        <v>5.9470700674026083E-3</v>
      </c>
      <c r="K53" s="84">
        <f>I53/'סכום נכסי הקרן'!$C$42</f>
        <v>-3.7362855675723811E-5</v>
      </c>
    </row>
    <row r="54" spans="2:11">
      <c r="B54" s="76" t="s">
        <v>2417</v>
      </c>
      <c r="C54" s="73" t="s">
        <v>2419</v>
      </c>
      <c r="D54" s="86" t="s">
        <v>502</v>
      </c>
      <c r="E54" s="86" t="s">
        <v>129</v>
      </c>
      <c r="F54" s="94">
        <v>44964</v>
      </c>
      <c r="G54" s="83">
        <v>4917975.178820001</v>
      </c>
      <c r="H54" s="85">
        <v>-11.504263999999999</v>
      </c>
      <c r="I54" s="83">
        <v>-565.77684976000012</v>
      </c>
      <c r="J54" s="84">
        <f t="shared" si="0"/>
        <v>4.5872178950913641E-3</v>
      </c>
      <c r="K54" s="84">
        <f>I54/'סכום נכסי הקרן'!$C$42</f>
        <v>-2.8819495688614229E-5</v>
      </c>
    </row>
    <row r="55" spans="2:11">
      <c r="B55" s="76" t="s">
        <v>2417</v>
      </c>
      <c r="C55" s="73" t="s">
        <v>2420</v>
      </c>
      <c r="D55" s="86" t="s">
        <v>502</v>
      </c>
      <c r="E55" s="86" t="s">
        <v>129</v>
      </c>
      <c r="F55" s="94">
        <v>44964</v>
      </c>
      <c r="G55" s="83">
        <v>5286011.6752700005</v>
      </c>
      <c r="H55" s="85">
        <v>-11.504263999999999</v>
      </c>
      <c r="I55" s="83">
        <v>-608.11674005800012</v>
      </c>
      <c r="J55" s="84">
        <f t="shared" si="0"/>
        <v>4.9305021820564079E-3</v>
      </c>
      <c r="K55" s="84">
        <f>I55/'סכום נכסי הקרן'!$C$42</f>
        <v>-3.097620161678577E-5</v>
      </c>
    </row>
    <row r="56" spans="2:11">
      <c r="B56" s="76" t="s">
        <v>2421</v>
      </c>
      <c r="C56" s="73" t="s">
        <v>2422</v>
      </c>
      <c r="D56" s="86" t="s">
        <v>502</v>
      </c>
      <c r="E56" s="86" t="s">
        <v>129</v>
      </c>
      <c r="F56" s="94">
        <v>44964</v>
      </c>
      <c r="G56" s="83">
        <v>14757802.140840001</v>
      </c>
      <c r="H56" s="85">
        <v>-11.474974</v>
      </c>
      <c r="I56" s="83">
        <v>-1693.4539449010003</v>
      </c>
      <c r="J56" s="84">
        <f t="shared" si="0"/>
        <v>1.3730222867652122E-2</v>
      </c>
      <c r="K56" s="84">
        <f>I56/'סכום נכסי הקרן'!$C$42</f>
        <v>-8.6261020903636779E-5</v>
      </c>
    </row>
    <row r="57" spans="2:11">
      <c r="B57" s="76" t="s">
        <v>2423</v>
      </c>
      <c r="C57" s="73" t="s">
        <v>2424</v>
      </c>
      <c r="D57" s="86" t="s">
        <v>502</v>
      </c>
      <c r="E57" s="86" t="s">
        <v>129</v>
      </c>
      <c r="F57" s="94">
        <v>44964</v>
      </c>
      <c r="G57" s="83">
        <v>11169513.869175002</v>
      </c>
      <c r="H57" s="85">
        <v>-11.392704</v>
      </c>
      <c r="I57" s="83">
        <v>-1272.5097072450001</v>
      </c>
      <c r="J57" s="84">
        <f t="shared" si="0"/>
        <v>1.0317281987108315E-2</v>
      </c>
      <c r="K57" s="84">
        <f>I57/'סכום נכסי הקרן'!$C$42</f>
        <v>-6.4818997166857551E-5</v>
      </c>
    </row>
    <row r="58" spans="2:11">
      <c r="B58" s="76" t="s">
        <v>2425</v>
      </c>
      <c r="C58" s="73" t="s">
        <v>2426</v>
      </c>
      <c r="D58" s="86" t="s">
        <v>502</v>
      </c>
      <c r="E58" s="86" t="s">
        <v>129</v>
      </c>
      <c r="F58" s="94">
        <v>44956</v>
      </c>
      <c r="G58" s="83">
        <v>14365410.529050002</v>
      </c>
      <c r="H58" s="85">
        <v>-11.39711</v>
      </c>
      <c r="I58" s="83">
        <v>-1637.2415724710002</v>
      </c>
      <c r="J58" s="84">
        <f t="shared" si="0"/>
        <v>1.3274462967179313E-2</v>
      </c>
      <c r="K58" s="84">
        <f>I58/'סכום נכסי הקרן'!$C$42</f>
        <v>-8.3397679595874951E-5</v>
      </c>
    </row>
    <row r="59" spans="2:11">
      <c r="B59" s="76" t="s">
        <v>2427</v>
      </c>
      <c r="C59" s="73" t="s">
        <v>2428</v>
      </c>
      <c r="D59" s="86" t="s">
        <v>502</v>
      </c>
      <c r="E59" s="86" t="s">
        <v>129</v>
      </c>
      <c r="F59" s="94">
        <v>44956</v>
      </c>
      <c r="G59" s="83">
        <v>6384626.901800001</v>
      </c>
      <c r="H59" s="85">
        <v>-11.39711</v>
      </c>
      <c r="I59" s="83">
        <v>-727.66292130500005</v>
      </c>
      <c r="J59" s="84">
        <f t="shared" si="0"/>
        <v>5.8997613204228791E-3</v>
      </c>
      <c r="K59" s="84">
        <f>I59/'סכום נכסי הקרן'!$C$42</f>
        <v>-3.706563538647725E-5</v>
      </c>
    </row>
    <row r="60" spans="2:11">
      <c r="B60" s="76" t="s">
        <v>2429</v>
      </c>
      <c r="C60" s="73" t="s">
        <v>2430</v>
      </c>
      <c r="D60" s="86" t="s">
        <v>502</v>
      </c>
      <c r="E60" s="86" t="s">
        <v>129</v>
      </c>
      <c r="F60" s="94">
        <v>44957</v>
      </c>
      <c r="G60" s="83">
        <v>13720000.000000002</v>
      </c>
      <c r="H60" s="85">
        <v>-11.392583999999999</v>
      </c>
      <c r="I60" s="83">
        <v>-1563.0625700000003</v>
      </c>
      <c r="J60" s="84">
        <f t="shared" si="0"/>
        <v>1.2673032831394612E-2</v>
      </c>
      <c r="K60" s="84">
        <f>I60/'סכום נכסי הקרן'!$C$42</f>
        <v>-7.9619155531474768E-5</v>
      </c>
    </row>
    <row r="61" spans="2:11">
      <c r="B61" s="76" t="s">
        <v>2431</v>
      </c>
      <c r="C61" s="73" t="s">
        <v>2432</v>
      </c>
      <c r="D61" s="86" t="s">
        <v>502</v>
      </c>
      <c r="E61" s="86" t="s">
        <v>129</v>
      </c>
      <c r="F61" s="94">
        <v>44957</v>
      </c>
      <c r="G61" s="83">
        <v>49509710.30148001</v>
      </c>
      <c r="H61" s="85">
        <v>-11.327669999999999</v>
      </c>
      <c r="I61" s="83">
        <v>-5608.2967245049995</v>
      </c>
      <c r="J61" s="84">
        <f t="shared" si="0"/>
        <v>4.5471070628896652E-2</v>
      </c>
      <c r="K61" s="84">
        <f>I61/'סכום נכסי הקרן'!$C$42</f>
        <v>-2.8567496768541008E-4</v>
      </c>
    </row>
    <row r="62" spans="2:11">
      <c r="B62" s="76" t="s">
        <v>2433</v>
      </c>
      <c r="C62" s="73" t="s">
        <v>2434</v>
      </c>
      <c r="D62" s="86" t="s">
        <v>502</v>
      </c>
      <c r="E62" s="86" t="s">
        <v>129</v>
      </c>
      <c r="F62" s="94">
        <v>44964</v>
      </c>
      <c r="G62" s="83">
        <v>21068326.205962002</v>
      </c>
      <c r="H62" s="85">
        <v>-11.292088</v>
      </c>
      <c r="I62" s="83">
        <v>-2379.0538362770008</v>
      </c>
      <c r="J62" s="84">
        <f t="shared" si="0"/>
        <v>1.9288944635654431E-2</v>
      </c>
      <c r="K62" s="84">
        <f>I62/'סכום נכסי הקרן'!$C$42</f>
        <v>-1.2118405305316102E-4</v>
      </c>
    </row>
    <row r="63" spans="2:11">
      <c r="B63" s="76" t="s">
        <v>2435</v>
      </c>
      <c r="C63" s="73" t="s">
        <v>2436</v>
      </c>
      <c r="D63" s="86" t="s">
        <v>502</v>
      </c>
      <c r="E63" s="86" t="s">
        <v>129</v>
      </c>
      <c r="F63" s="94">
        <v>44956</v>
      </c>
      <c r="G63" s="83">
        <v>14699626.202583004</v>
      </c>
      <c r="H63" s="85">
        <v>-11.283555</v>
      </c>
      <c r="I63" s="83">
        <v>-1658.6403903730002</v>
      </c>
      <c r="J63" s="84">
        <f t="shared" si="0"/>
        <v>1.3447960770165589E-2</v>
      </c>
      <c r="K63" s="84">
        <f>I63/'סכום נכסי הקרן'!$C$42</f>
        <v>-8.4487690861853286E-5</v>
      </c>
    </row>
    <row r="64" spans="2:11">
      <c r="B64" s="76" t="s">
        <v>2437</v>
      </c>
      <c r="C64" s="73" t="s">
        <v>2438</v>
      </c>
      <c r="D64" s="86" t="s">
        <v>502</v>
      </c>
      <c r="E64" s="86" t="s">
        <v>129</v>
      </c>
      <c r="F64" s="94">
        <v>44956</v>
      </c>
      <c r="G64" s="83">
        <v>11504390.342285002</v>
      </c>
      <c r="H64" s="85">
        <v>-11.280314000000001</v>
      </c>
      <c r="I64" s="83">
        <v>-1297.7313391180001</v>
      </c>
      <c r="J64" s="84">
        <f t="shared" si="0"/>
        <v>1.052177448467217E-2</v>
      </c>
      <c r="K64" s="84">
        <f>I64/'סכום נכסי הקרן'!$C$42</f>
        <v>-6.6103734623563438E-5</v>
      </c>
    </row>
    <row r="65" spans="2:11">
      <c r="B65" s="76" t="s">
        <v>2439</v>
      </c>
      <c r="C65" s="73" t="s">
        <v>2440</v>
      </c>
      <c r="D65" s="86" t="s">
        <v>502</v>
      </c>
      <c r="E65" s="86" t="s">
        <v>129</v>
      </c>
      <c r="F65" s="94">
        <v>44973</v>
      </c>
      <c r="G65" s="83">
        <v>27476200.000000004</v>
      </c>
      <c r="H65" s="85">
        <v>-9.7877259999999993</v>
      </c>
      <c r="I65" s="83">
        <v>-2689.2950900000001</v>
      </c>
      <c r="J65" s="84">
        <f t="shared" si="0"/>
        <v>2.1804325446087756E-2</v>
      </c>
      <c r="K65" s="84">
        <f>I65/'סכום נכסי הקרן'!$C$42</f>
        <v>-1.3698709709409869E-4</v>
      </c>
    </row>
    <row r="66" spans="2:11">
      <c r="B66" s="76" t="s">
        <v>2441</v>
      </c>
      <c r="C66" s="73" t="s">
        <v>2442</v>
      </c>
      <c r="D66" s="86" t="s">
        <v>502</v>
      </c>
      <c r="E66" s="86" t="s">
        <v>129</v>
      </c>
      <c r="F66" s="94">
        <v>44972</v>
      </c>
      <c r="G66" s="83">
        <v>8763997.4576000012</v>
      </c>
      <c r="H66" s="85">
        <v>-9.4944570000000006</v>
      </c>
      <c r="I66" s="83">
        <v>-832.09398763800004</v>
      </c>
      <c r="J66" s="84">
        <f t="shared" si="0"/>
        <v>6.7464698000812822E-3</v>
      </c>
      <c r="K66" s="84">
        <f>I66/'סכום נכסי הקרן'!$C$42</f>
        <v>-4.2385136647827834E-5</v>
      </c>
    </row>
    <row r="67" spans="2:11">
      <c r="B67" s="76" t="s">
        <v>2443</v>
      </c>
      <c r="C67" s="73" t="s">
        <v>2444</v>
      </c>
      <c r="D67" s="86" t="s">
        <v>502</v>
      </c>
      <c r="E67" s="86" t="s">
        <v>129</v>
      </c>
      <c r="F67" s="94">
        <v>44972</v>
      </c>
      <c r="G67" s="83">
        <v>5010870.1060000006</v>
      </c>
      <c r="H67" s="85">
        <v>-9.4317100000000007</v>
      </c>
      <c r="I67" s="83">
        <v>-472.61071964500013</v>
      </c>
      <c r="J67" s="84">
        <f t="shared" si="0"/>
        <v>3.8318435112486382E-3</v>
      </c>
      <c r="K67" s="84">
        <f>I67/'סכום נכסי הקרן'!$C$42</f>
        <v>-2.4073806842714861E-5</v>
      </c>
    </row>
    <row r="68" spans="2:11">
      <c r="B68" s="76" t="s">
        <v>2445</v>
      </c>
      <c r="C68" s="73" t="s">
        <v>2446</v>
      </c>
      <c r="D68" s="86" t="s">
        <v>502</v>
      </c>
      <c r="E68" s="86" t="s">
        <v>129</v>
      </c>
      <c r="F68" s="94">
        <v>44972</v>
      </c>
      <c r="G68" s="83">
        <v>16245431.861650001</v>
      </c>
      <c r="H68" s="85">
        <v>-9.4003630000000005</v>
      </c>
      <c r="I68" s="83">
        <v>-1527.1295411100004</v>
      </c>
      <c r="J68" s="84">
        <f t="shared" si="0"/>
        <v>1.2381694235234371E-2</v>
      </c>
      <c r="K68" s="84">
        <f>I68/'סכום נכסי הקרן'!$C$42</f>
        <v>-7.7788801794637569E-5</v>
      </c>
    </row>
    <row r="69" spans="2:11">
      <c r="B69" s="76" t="s">
        <v>2445</v>
      </c>
      <c r="C69" s="73" t="s">
        <v>2447</v>
      </c>
      <c r="D69" s="86" t="s">
        <v>502</v>
      </c>
      <c r="E69" s="86" t="s">
        <v>129</v>
      </c>
      <c r="F69" s="94">
        <v>44972</v>
      </c>
      <c r="G69" s="83">
        <v>10774803.233800001</v>
      </c>
      <c r="H69" s="85">
        <v>-9.4003630000000005</v>
      </c>
      <c r="I69" s="83">
        <v>-1012.8706000620001</v>
      </c>
      <c r="J69" s="84">
        <f t="shared" si="0"/>
        <v>8.212174365188776E-3</v>
      </c>
      <c r="K69" s="84">
        <f>I69/'סכום נכסי הקרן'!$C$42</f>
        <v>-5.1593521198319372E-5</v>
      </c>
    </row>
    <row r="70" spans="2:11">
      <c r="B70" s="76" t="s">
        <v>2448</v>
      </c>
      <c r="C70" s="73" t="s">
        <v>2449</v>
      </c>
      <c r="D70" s="86" t="s">
        <v>502</v>
      </c>
      <c r="E70" s="86" t="s">
        <v>129</v>
      </c>
      <c r="F70" s="94">
        <v>44972</v>
      </c>
      <c r="G70" s="83">
        <v>3249644.7945080008</v>
      </c>
      <c r="H70" s="85">
        <v>-9.3815629999999999</v>
      </c>
      <c r="I70" s="83">
        <v>-304.86748604400009</v>
      </c>
      <c r="J70" s="84">
        <f t="shared" si="0"/>
        <v>2.471811259520053E-3</v>
      </c>
      <c r="K70" s="84">
        <f>I70/'סכום נכסי הקרן'!$C$42</f>
        <v>-1.5529315494917744E-5</v>
      </c>
    </row>
    <row r="71" spans="2:11">
      <c r="B71" s="76" t="s">
        <v>2450</v>
      </c>
      <c r="C71" s="73" t="s">
        <v>2451</v>
      </c>
      <c r="D71" s="86" t="s">
        <v>502</v>
      </c>
      <c r="E71" s="86" t="s">
        <v>129</v>
      </c>
      <c r="F71" s="94">
        <v>44973</v>
      </c>
      <c r="G71" s="83">
        <v>16296620.561300004</v>
      </c>
      <c r="H71" s="85">
        <v>-9.0248799999999996</v>
      </c>
      <c r="I71" s="83">
        <v>-1470.7504608810002</v>
      </c>
      <c r="J71" s="84">
        <f t="shared" si="0"/>
        <v>1.1924582697629098E-2</v>
      </c>
      <c r="K71" s="84">
        <f>I71/'סכום נכסי הקרן'!$C$42</f>
        <v>-7.4916968738412404E-5</v>
      </c>
    </row>
    <row r="72" spans="2:11">
      <c r="B72" s="76" t="s">
        <v>2450</v>
      </c>
      <c r="C72" s="73" t="s">
        <v>2452</v>
      </c>
      <c r="D72" s="86" t="s">
        <v>502</v>
      </c>
      <c r="E72" s="86" t="s">
        <v>129</v>
      </c>
      <c r="F72" s="94">
        <v>44973</v>
      </c>
      <c r="G72" s="83">
        <v>38522000.000000007</v>
      </c>
      <c r="H72" s="85">
        <v>-9.0248799999999996</v>
      </c>
      <c r="I72" s="83">
        <v>-3476.5643000000009</v>
      </c>
      <c r="J72" s="84">
        <f t="shared" si="0"/>
        <v>2.8187363935376197E-2</v>
      </c>
      <c r="K72" s="84">
        <f>I72/'סכום נכסי הקרן'!$C$42</f>
        <v>-1.7708895282219747E-4</v>
      </c>
    </row>
    <row r="73" spans="2:11">
      <c r="B73" s="76" t="s">
        <v>2453</v>
      </c>
      <c r="C73" s="73" t="s">
        <v>2454</v>
      </c>
      <c r="D73" s="86" t="s">
        <v>502</v>
      </c>
      <c r="E73" s="86" t="s">
        <v>129</v>
      </c>
      <c r="F73" s="94">
        <v>44973</v>
      </c>
      <c r="G73" s="83">
        <v>40420235.28202901</v>
      </c>
      <c r="H73" s="85">
        <v>-9.0124289999999991</v>
      </c>
      <c r="I73" s="83">
        <v>-3642.8448529800003</v>
      </c>
      <c r="J73" s="84">
        <f t="shared" si="0"/>
        <v>2.9535537033231123E-2</v>
      </c>
      <c r="K73" s="84">
        <f>I73/'סכום נכסי הקרן'!$C$42</f>
        <v>-1.8555893826211126E-4</v>
      </c>
    </row>
    <row r="74" spans="2:11">
      <c r="B74" s="76" t="s">
        <v>2455</v>
      </c>
      <c r="C74" s="73" t="s">
        <v>2456</v>
      </c>
      <c r="D74" s="86" t="s">
        <v>502</v>
      </c>
      <c r="E74" s="86" t="s">
        <v>129</v>
      </c>
      <c r="F74" s="94">
        <v>44977</v>
      </c>
      <c r="G74" s="83">
        <v>28445997.826211005</v>
      </c>
      <c r="H74" s="85">
        <v>-8.6751989999999992</v>
      </c>
      <c r="I74" s="83">
        <v>-2467.7467888470005</v>
      </c>
      <c r="J74" s="84">
        <f t="shared" si="0"/>
        <v>2.0008051292934908E-2</v>
      </c>
      <c r="K74" s="84">
        <f>I74/'סכום נכסי הקרן'!$C$42</f>
        <v>-1.2570188754088503E-4</v>
      </c>
    </row>
    <row r="75" spans="2:11">
      <c r="B75" s="76" t="s">
        <v>2457</v>
      </c>
      <c r="C75" s="73" t="s">
        <v>2458</v>
      </c>
      <c r="D75" s="86" t="s">
        <v>502</v>
      </c>
      <c r="E75" s="86" t="s">
        <v>129</v>
      </c>
      <c r="F75" s="94">
        <v>44977</v>
      </c>
      <c r="G75" s="83">
        <v>25489786.267739005</v>
      </c>
      <c r="H75" s="85">
        <v>-8.63809</v>
      </c>
      <c r="I75" s="83">
        <v>-2201.8307013170001</v>
      </c>
      <c r="J75" s="84">
        <f t="shared" si="0"/>
        <v>1.7852051032712632E-2</v>
      </c>
      <c r="K75" s="84">
        <f>I75/'סכום נכסי הקרן'!$C$42</f>
        <v>-1.1215667525205622E-4</v>
      </c>
    </row>
    <row r="76" spans="2:11">
      <c r="B76" s="76" t="s">
        <v>2459</v>
      </c>
      <c r="C76" s="73" t="s">
        <v>2460</v>
      </c>
      <c r="D76" s="86" t="s">
        <v>502</v>
      </c>
      <c r="E76" s="86" t="s">
        <v>129</v>
      </c>
      <c r="F76" s="94">
        <v>44977</v>
      </c>
      <c r="G76" s="83">
        <v>42180000.000000007</v>
      </c>
      <c r="H76" s="85">
        <v>-8.6164550000000002</v>
      </c>
      <c r="I76" s="83">
        <v>-3634.4208000000008</v>
      </c>
      <c r="J76" s="84">
        <f t="shared" ref="J76:J139" si="1">IFERROR(I76/$I$11,0)</f>
        <v>2.9467236312557515E-2</v>
      </c>
      <c r="K76" s="84">
        <f>I76/'סכום נכסי הקרן'!$C$42</f>
        <v>-1.8512983452865036E-4</v>
      </c>
    </row>
    <row r="77" spans="2:11">
      <c r="B77" s="76" t="s">
        <v>2461</v>
      </c>
      <c r="C77" s="73" t="s">
        <v>2462</v>
      </c>
      <c r="D77" s="86" t="s">
        <v>502</v>
      </c>
      <c r="E77" s="86" t="s">
        <v>129</v>
      </c>
      <c r="F77" s="94">
        <v>45013</v>
      </c>
      <c r="G77" s="83">
        <v>16366423.333550002</v>
      </c>
      <c r="H77" s="85">
        <v>-8.4818820000000006</v>
      </c>
      <c r="I77" s="83">
        <v>-1388.1807615870002</v>
      </c>
      <c r="J77" s="84">
        <f t="shared" si="1"/>
        <v>1.1255122286948775E-2</v>
      </c>
      <c r="K77" s="84">
        <f>I77/'סכום נכסי הקרן'!$C$42</f>
        <v>-7.0711040033794972E-5</v>
      </c>
    </row>
    <row r="78" spans="2:11">
      <c r="B78" s="76" t="s">
        <v>2461</v>
      </c>
      <c r="C78" s="73" t="s">
        <v>2463</v>
      </c>
      <c r="D78" s="86" t="s">
        <v>502</v>
      </c>
      <c r="E78" s="86" t="s">
        <v>129</v>
      </c>
      <c r="F78" s="94">
        <v>45013</v>
      </c>
      <c r="G78" s="83">
        <v>4070644.1177250003</v>
      </c>
      <c r="H78" s="85">
        <v>-8.4818820000000006</v>
      </c>
      <c r="I78" s="83">
        <v>-345.26724234900007</v>
      </c>
      <c r="J78" s="84">
        <f t="shared" si="1"/>
        <v>2.7993652857377024E-3</v>
      </c>
      <c r="K78" s="84">
        <f>I78/'סכום נכסי הקרן'!$C$42</f>
        <v>-1.7587195033726914E-5</v>
      </c>
    </row>
    <row r="79" spans="2:11">
      <c r="B79" s="76" t="s">
        <v>2464</v>
      </c>
      <c r="C79" s="73" t="s">
        <v>2465</v>
      </c>
      <c r="D79" s="86" t="s">
        <v>502</v>
      </c>
      <c r="E79" s="86" t="s">
        <v>129</v>
      </c>
      <c r="F79" s="94">
        <v>45013</v>
      </c>
      <c r="G79" s="83">
        <v>5569330.5219200011</v>
      </c>
      <c r="H79" s="85">
        <v>-8.3894260000000003</v>
      </c>
      <c r="I79" s="83">
        <v>-467.23487042600004</v>
      </c>
      <c r="J79" s="84">
        <f t="shared" si="1"/>
        <v>3.7882570835799014E-3</v>
      </c>
      <c r="K79" s="84">
        <f>I79/'סכום נכסי הקרן'!$C$42</f>
        <v>-2.3799972267377726E-5</v>
      </c>
    </row>
    <row r="80" spans="2:11">
      <c r="B80" s="76" t="s">
        <v>2466</v>
      </c>
      <c r="C80" s="73" t="s">
        <v>2467</v>
      </c>
      <c r="D80" s="86" t="s">
        <v>502</v>
      </c>
      <c r="E80" s="86" t="s">
        <v>129</v>
      </c>
      <c r="F80" s="94">
        <v>45013</v>
      </c>
      <c r="G80" s="83">
        <v>6559599.1842400013</v>
      </c>
      <c r="H80" s="85">
        <v>-8.2663960000000003</v>
      </c>
      <c r="I80" s="83">
        <v>-542.24245381499998</v>
      </c>
      <c r="J80" s="84">
        <f t="shared" si="1"/>
        <v>4.3964052058219722E-3</v>
      </c>
      <c r="K80" s="84">
        <f>I80/'סכום נכסי הקרן'!$C$42</f>
        <v>-2.762070251996694E-5</v>
      </c>
    </row>
    <row r="81" spans="2:11">
      <c r="B81" s="76" t="s">
        <v>2468</v>
      </c>
      <c r="C81" s="73" t="s">
        <v>2469</v>
      </c>
      <c r="D81" s="86" t="s">
        <v>502</v>
      </c>
      <c r="E81" s="86" t="s">
        <v>129</v>
      </c>
      <c r="F81" s="94">
        <v>45014</v>
      </c>
      <c r="G81" s="83">
        <v>5578823.6989460001</v>
      </c>
      <c r="H81" s="85">
        <v>-8.1790500000000002</v>
      </c>
      <c r="I81" s="83">
        <v>-456.29477500200005</v>
      </c>
      <c r="J81" s="84">
        <f t="shared" si="1"/>
        <v>3.6995567390460662E-3</v>
      </c>
      <c r="K81" s="84">
        <f>I81/'סכום נכסי הקרן'!$C$42</f>
        <v>-2.3242706566176378E-5</v>
      </c>
    </row>
    <row r="82" spans="2:11">
      <c r="B82" s="76" t="s">
        <v>2468</v>
      </c>
      <c r="C82" s="73" t="s">
        <v>2470</v>
      </c>
      <c r="D82" s="86" t="s">
        <v>502</v>
      </c>
      <c r="E82" s="86" t="s">
        <v>129</v>
      </c>
      <c r="F82" s="94">
        <v>45014</v>
      </c>
      <c r="G82" s="83">
        <v>6801768.1542500006</v>
      </c>
      <c r="H82" s="85">
        <v>-8.1790500000000002</v>
      </c>
      <c r="I82" s="83">
        <v>-556.3200124330001</v>
      </c>
      <c r="J82" s="84">
        <f t="shared" si="1"/>
        <v>4.5105435429403625E-3</v>
      </c>
      <c r="K82" s="84">
        <f>I82/'סכום נכסי הקרן'!$C$42</f>
        <v>-2.8337784069114397E-5</v>
      </c>
    </row>
    <row r="83" spans="2:11">
      <c r="B83" s="76" t="s">
        <v>2471</v>
      </c>
      <c r="C83" s="73" t="s">
        <v>2472</v>
      </c>
      <c r="D83" s="86" t="s">
        <v>502</v>
      </c>
      <c r="E83" s="86" t="s">
        <v>129</v>
      </c>
      <c r="F83" s="94">
        <v>45012</v>
      </c>
      <c r="G83" s="83">
        <v>22981399.383775</v>
      </c>
      <c r="H83" s="85">
        <v>-8.1382340000000006</v>
      </c>
      <c r="I83" s="83">
        <v>-1870.280029986</v>
      </c>
      <c r="J83" s="84">
        <f t="shared" si="1"/>
        <v>1.5163897260948597E-2</v>
      </c>
      <c r="K83" s="84">
        <f>I83/'סכום נכסי הקרן'!$C$42</f>
        <v>-9.5268173810128802E-5</v>
      </c>
    </row>
    <row r="84" spans="2:11">
      <c r="B84" s="76" t="s">
        <v>2473</v>
      </c>
      <c r="C84" s="73" t="s">
        <v>2474</v>
      </c>
      <c r="D84" s="86" t="s">
        <v>502</v>
      </c>
      <c r="E84" s="86" t="s">
        <v>129</v>
      </c>
      <c r="F84" s="94">
        <v>45014</v>
      </c>
      <c r="G84" s="83">
        <v>27909940.456440005</v>
      </c>
      <c r="H84" s="85">
        <v>-8.1177240000000008</v>
      </c>
      <c r="I84" s="83">
        <v>-2265.6519133000006</v>
      </c>
      <c r="J84" s="84">
        <f t="shared" si="1"/>
        <v>1.8369502048637069E-2</v>
      </c>
      <c r="K84" s="84">
        <f>I84/'סכום נכסי הקרן'!$C$42</f>
        <v>-1.1540759501727184E-4</v>
      </c>
    </row>
    <row r="85" spans="2:11">
      <c r="B85" s="76" t="s">
        <v>2475</v>
      </c>
      <c r="C85" s="73" t="s">
        <v>2476</v>
      </c>
      <c r="D85" s="86" t="s">
        <v>502</v>
      </c>
      <c r="E85" s="86" t="s">
        <v>129</v>
      </c>
      <c r="F85" s="94">
        <v>45012</v>
      </c>
      <c r="G85" s="83">
        <v>9856151.4417000022</v>
      </c>
      <c r="H85" s="85">
        <v>-8.0616489999999992</v>
      </c>
      <c r="I85" s="83">
        <v>-794.5683070550001</v>
      </c>
      <c r="J85" s="84">
        <f t="shared" si="1"/>
        <v>6.4422182677521672E-3</v>
      </c>
      <c r="K85" s="84">
        <f>I85/'סכום נכסי הקרן'!$C$42</f>
        <v>-4.0473656547090528E-5</v>
      </c>
    </row>
    <row r="86" spans="2:11">
      <c r="B86" s="76" t="s">
        <v>2477</v>
      </c>
      <c r="C86" s="73" t="s">
        <v>2478</v>
      </c>
      <c r="D86" s="86" t="s">
        <v>502</v>
      </c>
      <c r="E86" s="86" t="s">
        <v>129</v>
      </c>
      <c r="F86" s="94">
        <v>45090</v>
      </c>
      <c r="G86" s="83">
        <v>27981139.284135003</v>
      </c>
      <c r="H86" s="85">
        <v>-7.7926339999999996</v>
      </c>
      <c r="I86" s="83">
        <v>-2180.4677921220004</v>
      </c>
      <c r="J86" s="84">
        <f t="shared" si="1"/>
        <v>1.767884437112497E-2</v>
      </c>
      <c r="K86" s="84">
        <f>I86/'סכום נכסי הקרן'!$C$42</f>
        <v>-1.1106849310090825E-4</v>
      </c>
    </row>
    <row r="87" spans="2:11">
      <c r="B87" s="76" t="s">
        <v>2479</v>
      </c>
      <c r="C87" s="73" t="s">
        <v>2480</v>
      </c>
      <c r="D87" s="86" t="s">
        <v>502</v>
      </c>
      <c r="E87" s="86" t="s">
        <v>129</v>
      </c>
      <c r="F87" s="94">
        <v>45090</v>
      </c>
      <c r="G87" s="83">
        <v>11537932.901110003</v>
      </c>
      <c r="H87" s="85">
        <v>-7.6404709999999998</v>
      </c>
      <c r="I87" s="83">
        <v>-881.55236531000014</v>
      </c>
      <c r="J87" s="84">
        <f t="shared" si="1"/>
        <v>7.1474695143951958E-3</v>
      </c>
      <c r="K87" s="84">
        <f>I87/'סכום נכסי הקרן'!$C$42</f>
        <v>-4.4904443513580112E-5</v>
      </c>
    </row>
    <row r="88" spans="2:11">
      <c r="B88" s="76" t="s">
        <v>2481</v>
      </c>
      <c r="C88" s="73" t="s">
        <v>2482</v>
      </c>
      <c r="D88" s="86" t="s">
        <v>502</v>
      </c>
      <c r="E88" s="86" t="s">
        <v>129</v>
      </c>
      <c r="F88" s="94">
        <v>45090</v>
      </c>
      <c r="G88" s="83">
        <v>5473822.2673000013</v>
      </c>
      <c r="H88" s="85">
        <v>-7.4887360000000003</v>
      </c>
      <c r="I88" s="83">
        <v>-409.92010037399996</v>
      </c>
      <c r="J88" s="84">
        <f t="shared" si="1"/>
        <v>3.3235591395987915E-3</v>
      </c>
      <c r="K88" s="84">
        <f>I88/'סכום נכסי הקרן'!$C$42</f>
        <v>-2.0880477118171442E-5</v>
      </c>
    </row>
    <row r="89" spans="2:11">
      <c r="B89" s="76" t="s">
        <v>2483</v>
      </c>
      <c r="C89" s="73" t="s">
        <v>2484</v>
      </c>
      <c r="D89" s="86" t="s">
        <v>502</v>
      </c>
      <c r="E89" s="86" t="s">
        <v>129</v>
      </c>
      <c r="F89" s="94">
        <v>44993</v>
      </c>
      <c r="G89" s="83">
        <v>8919779.5225000028</v>
      </c>
      <c r="H89" s="85">
        <v>-7.4786109999999999</v>
      </c>
      <c r="I89" s="83">
        <v>-667.07563641500008</v>
      </c>
      <c r="J89" s="84">
        <f t="shared" si="1"/>
        <v>5.4085304091894097E-3</v>
      </c>
      <c r="K89" s="84">
        <f>I89/'סכום נכסי הקרן'!$C$42</f>
        <v>-3.3979445139539996E-5</v>
      </c>
    </row>
    <row r="90" spans="2:11">
      <c r="B90" s="76" t="s">
        <v>2485</v>
      </c>
      <c r="C90" s="73" t="s">
        <v>2486</v>
      </c>
      <c r="D90" s="86" t="s">
        <v>502</v>
      </c>
      <c r="E90" s="86" t="s">
        <v>129</v>
      </c>
      <c r="F90" s="94">
        <v>45020</v>
      </c>
      <c r="G90" s="83">
        <v>26625750.000000004</v>
      </c>
      <c r="H90" s="85">
        <v>-7.5580150000000001</v>
      </c>
      <c r="I90" s="83">
        <v>-2012.3782500000002</v>
      </c>
      <c r="J90" s="84">
        <f t="shared" si="1"/>
        <v>1.6316004311608866E-2</v>
      </c>
      <c r="K90" s="84">
        <f>I90/'סכום נכסי הקרן'!$C$42</f>
        <v>-1.0250636151750919E-4</v>
      </c>
    </row>
    <row r="91" spans="2:11">
      <c r="B91" s="76" t="s">
        <v>2487</v>
      </c>
      <c r="C91" s="73" t="s">
        <v>2488</v>
      </c>
      <c r="D91" s="86" t="s">
        <v>502</v>
      </c>
      <c r="E91" s="86" t="s">
        <v>129</v>
      </c>
      <c r="F91" s="94">
        <v>45019</v>
      </c>
      <c r="G91" s="83">
        <v>28123536.939525004</v>
      </c>
      <c r="H91" s="85">
        <v>-7.2914320000000004</v>
      </c>
      <c r="I91" s="83">
        <v>-2050.6085118170004</v>
      </c>
      <c r="J91" s="84">
        <f t="shared" si="1"/>
        <v>1.6625968463050131E-2</v>
      </c>
      <c r="K91" s="84">
        <f>I91/'סכום נכסי הקרן'!$C$42</f>
        <v>-1.0445373152050065E-4</v>
      </c>
    </row>
    <row r="92" spans="2:11">
      <c r="B92" s="76" t="s">
        <v>2487</v>
      </c>
      <c r="C92" s="73" t="s">
        <v>2489</v>
      </c>
      <c r="D92" s="86" t="s">
        <v>502</v>
      </c>
      <c r="E92" s="86" t="s">
        <v>129</v>
      </c>
      <c r="F92" s="94">
        <v>45019</v>
      </c>
      <c r="G92" s="83">
        <v>9600794.1303750016</v>
      </c>
      <c r="H92" s="85">
        <v>-7.2914320000000004</v>
      </c>
      <c r="I92" s="83">
        <v>-700.03535495100004</v>
      </c>
      <c r="J92" s="84">
        <f t="shared" si="1"/>
        <v>5.6757619347451993E-3</v>
      </c>
      <c r="K92" s="84">
        <f>I92/'סכום נכסי הקרן'!$C$42</f>
        <v>-3.5658344632598307E-5</v>
      </c>
    </row>
    <row r="93" spans="2:11">
      <c r="B93" s="76" t="s">
        <v>2490</v>
      </c>
      <c r="C93" s="73" t="s">
        <v>2491</v>
      </c>
      <c r="D93" s="86" t="s">
        <v>502</v>
      </c>
      <c r="E93" s="86" t="s">
        <v>129</v>
      </c>
      <c r="F93" s="94">
        <v>45019</v>
      </c>
      <c r="G93" s="83">
        <v>4116709.4108400005</v>
      </c>
      <c r="H93" s="85">
        <v>-7.2371350000000003</v>
      </c>
      <c r="I93" s="83">
        <v>-297.93179715700006</v>
      </c>
      <c r="J93" s="84">
        <f t="shared" si="1"/>
        <v>2.4155779297351234E-3</v>
      </c>
      <c r="K93" s="84">
        <f>I93/'סכום נכסי הקרן'!$C$42</f>
        <v>-1.5176025931972114E-5</v>
      </c>
    </row>
    <row r="94" spans="2:11">
      <c r="B94" s="76" t="s">
        <v>2490</v>
      </c>
      <c r="C94" s="73" t="s">
        <v>2492</v>
      </c>
      <c r="D94" s="86" t="s">
        <v>502</v>
      </c>
      <c r="E94" s="86" t="s">
        <v>129</v>
      </c>
      <c r="F94" s="94">
        <v>45019</v>
      </c>
      <c r="G94" s="83">
        <v>6620653.3423680011</v>
      </c>
      <c r="H94" s="85">
        <v>-7.2371350000000003</v>
      </c>
      <c r="I94" s="83">
        <v>-479.14558736000004</v>
      </c>
      <c r="J94" s="84">
        <f t="shared" si="1"/>
        <v>3.8848270543840962E-3</v>
      </c>
      <c r="K94" s="84">
        <f>I94/'סכום נכסי הקרן'!$C$42</f>
        <v>-2.4406679409024344E-5</v>
      </c>
    </row>
    <row r="95" spans="2:11">
      <c r="B95" s="76" t="s">
        <v>2493</v>
      </c>
      <c r="C95" s="73" t="s">
        <v>2494</v>
      </c>
      <c r="D95" s="86" t="s">
        <v>502</v>
      </c>
      <c r="E95" s="86" t="s">
        <v>129</v>
      </c>
      <c r="F95" s="94">
        <v>45091</v>
      </c>
      <c r="G95" s="83">
        <v>14825153.930940004</v>
      </c>
      <c r="H95" s="85">
        <v>-7.3895689999999998</v>
      </c>
      <c r="I95" s="83">
        <v>-1095.5149458200003</v>
      </c>
      <c r="J95" s="84">
        <f t="shared" si="1"/>
        <v>8.8822399960996768E-3</v>
      </c>
      <c r="K95" s="84">
        <f>I95/'סכום נכסי הקרן'!$C$42</f>
        <v>-5.5803252238518993E-5</v>
      </c>
    </row>
    <row r="96" spans="2:11">
      <c r="B96" s="76" t="s">
        <v>2495</v>
      </c>
      <c r="C96" s="73" t="s">
        <v>2496</v>
      </c>
      <c r="D96" s="86" t="s">
        <v>502</v>
      </c>
      <c r="E96" s="86" t="s">
        <v>129</v>
      </c>
      <c r="F96" s="94">
        <v>45019</v>
      </c>
      <c r="G96" s="83">
        <v>3311443.515540001</v>
      </c>
      <c r="H96" s="85">
        <v>-7.2009670000000003</v>
      </c>
      <c r="I96" s="83">
        <v>-238.45594932400004</v>
      </c>
      <c r="J96" s="84">
        <f t="shared" si="1"/>
        <v>1.9333583521384061E-3</v>
      </c>
      <c r="K96" s="84">
        <f>I96/'סכום נכסי הקרן'!$C$42</f>
        <v>-1.2146449976492638E-5</v>
      </c>
    </row>
    <row r="97" spans="2:11">
      <c r="B97" s="76" t="s">
        <v>2497</v>
      </c>
      <c r="C97" s="73" t="s">
        <v>2498</v>
      </c>
      <c r="D97" s="86" t="s">
        <v>502</v>
      </c>
      <c r="E97" s="86" t="s">
        <v>129</v>
      </c>
      <c r="F97" s="94">
        <v>45091</v>
      </c>
      <c r="G97" s="83">
        <v>12361239.459000003</v>
      </c>
      <c r="H97" s="85">
        <v>-7.3292380000000001</v>
      </c>
      <c r="I97" s="83">
        <v>-905.98460445300009</v>
      </c>
      <c r="J97" s="84">
        <f t="shared" si="1"/>
        <v>7.3455617563479431E-3</v>
      </c>
      <c r="K97" s="84">
        <f>I97/'סכום נכסי הקרן'!$C$42</f>
        <v>-4.6148970946866865E-5</v>
      </c>
    </row>
    <row r="98" spans="2:11">
      <c r="B98" s="76" t="s">
        <v>2497</v>
      </c>
      <c r="C98" s="73" t="s">
        <v>2499</v>
      </c>
      <c r="D98" s="86" t="s">
        <v>502</v>
      </c>
      <c r="E98" s="86" t="s">
        <v>129</v>
      </c>
      <c r="F98" s="94">
        <v>45091</v>
      </c>
      <c r="G98" s="83">
        <v>12267299.193600005</v>
      </c>
      <c r="H98" s="85">
        <v>-7.3292380000000001</v>
      </c>
      <c r="I98" s="83">
        <v>-899.09949991300016</v>
      </c>
      <c r="J98" s="84">
        <f t="shared" si="1"/>
        <v>7.2897385554360292E-3</v>
      </c>
      <c r="K98" s="84">
        <f>I98/'סכום נכסי הקרן'!$C$42</f>
        <v>-4.57982580453221E-5</v>
      </c>
    </row>
    <row r="99" spans="2:11">
      <c r="B99" s="76" t="s">
        <v>2500</v>
      </c>
      <c r="C99" s="73" t="s">
        <v>2501</v>
      </c>
      <c r="D99" s="86" t="s">
        <v>502</v>
      </c>
      <c r="E99" s="86" t="s">
        <v>129</v>
      </c>
      <c r="F99" s="94">
        <v>45131</v>
      </c>
      <c r="G99" s="83">
        <v>10222749.328000002</v>
      </c>
      <c r="H99" s="85">
        <v>-6.7494379999999996</v>
      </c>
      <c r="I99" s="83">
        <v>-689.97814846400013</v>
      </c>
      <c r="J99" s="84">
        <f t="shared" si="1"/>
        <v>5.5942198964108892E-3</v>
      </c>
      <c r="K99" s="84">
        <f>I99/'סכום נכסי הקרן'!$C$42</f>
        <v>-3.5146051457091835E-5</v>
      </c>
    </row>
    <row r="100" spans="2:11">
      <c r="B100" s="76" t="s">
        <v>2500</v>
      </c>
      <c r="C100" s="73" t="s">
        <v>2502</v>
      </c>
      <c r="D100" s="86" t="s">
        <v>502</v>
      </c>
      <c r="E100" s="86" t="s">
        <v>129</v>
      </c>
      <c r="F100" s="94">
        <v>45131</v>
      </c>
      <c r="G100" s="83">
        <v>11927897.722080002</v>
      </c>
      <c r="H100" s="85">
        <v>-6.7494379999999996</v>
      </c>
      <c r="I100" s="83">
        <v>-805.06608557900006</v>
      </c>
      <c r="J100" s="84">
        <f t="shared" si="1"/>
        <v>6.5273323856670758E-3</v>
      </c>
      <c r="K100" s="84">
        <f>I100/'סכום נכסי הקרן'!$C$42</f>
        <v>-4.1008391545598825E-5</v>
      </c>
    </row>
    <row r="101" spans="2:11">
      <c r="B101" s="76" t="s">
        <v>2503</v>
      </c>
      <c r="C101" s="73" t="s">
        <v>2504</v>
      </c>
      <c r="D101" s="86" t="s">
        <v>502</v>
      </c>
      <c r="E101" s="86" t="s">
        <v>129</v>
      </c>
      <c r="F101" s="94">
        <v>45019</v>
      </c>
      <c r="G101" s="83">
        <v>10479201.065531002</v>
      </c>
      <c r="H101" s="85">
        <v>-7.1317139999999997</v>
      </c>
      <c r="I101" s="83">
        <v>-747.34660962000009</v>
      </c>
      <c r="J101" s="84">
        <f t="shared" si="1"/>
        <v>6.0593531582972477E-3</v>
      </c>
      <c r="K101" s="84">
        <f>I101/'סכום נכסי הקרן'!$C$42</f>
        <v>-3.8068281519437281E-5</v>
      </c>
    </row>
    <row r="102" spans="2:11">
      <c r="B102" s="76" t="s">
        <v>2503</v>
      </c>
      <c r="C102" s="73" t="s">
        <v>2505</v>
      </c>
      <c r="D102" s="86" t="s">
        <v>502</v>
      </c>
      <c r="E102" s="86" t="s">
        <v>129</v>
      </c>
      <c r="F102" s="94">
        <v>45019</v>
      </c>
      <c r="G102" s="83">
        <v>61593190.000000007</v>
      </c>
      <c r="H102" s="85">
        <v>-7.1317139999999997</v>
      </c>
      <c r="I102" s="83">
        <v>-4392.6499200000007</v>
      </c>
      <c r="J102" s="84">
        <f t="shared" si="1"/>
        <v>3.5614822926111601E-2</v>
      </c>
      <c r="K102" s="84">
        <f>I102/'סכום נכסי הקרן'!$C$42</f>
        <v>-2.2375244848694715E-4</v>
      </c>
    </row>
    <row r="103" spans="2:11">
      <c r="B103" s="76" t="s">
        <v>2506</v>
      </c>
      <c r="C103" s="73" t="s">
        <v>2507</v>
      </c>
      <c r="D103" s="86" t="s">
        <v>502</v>
      </c>
      <c r="E103" s="86" t="s">
        <v>129</v>
      </c>
      <c r="F103" s="94">
        <v>44993</v>
      </c>
      <c r="G103" s="83">
        <v>9284029.3062660024</v>
      </c>
      <c r="H103" s="85">
        <v>-7.1036210000000004</v>
      </c>
      <c r="I103" s="83">
        <v>-659.50225089600008</v>
      </c>
      <c r="J103" s="84">
        <f t="shared" si="1"/>
        <v>5.3471267487287186E-3</v>
      </c>
      <c r="K103" s="84">
        <f>I103/'סכום נכסי הקרן'!$C$42</f>
        <v>-3.3593672636819854E-5</v>
      </c>
    </row>
    <row r="104" spans="2:11">
      <c r="B104" s="76" t="s">
        <v>2508</v>
      </c>
      <c r="C104" s="73" t="s">
        <v>2509</v>
      </c>
      <c r="D104" s="86" t="s">
        <v>502</v>
      </c>
      <c r="E104" s="86" t="s">
        <v>129</v>
      </c>
      <c r="F104" s="94">
        <v>45131</v>
      </c>
      <c r="G104" s="83">
        <v>13556557.305830002</v>
      </c>
      <c r="H104" s="85">
        <v>-6.6595570000000004</v>
      </c>
      <c r="I104" s="83">
        <v>-902.8066004850001</v>
      </c>
      <c r="J104" s="84">
        <f t="shared" si="1"/>
        <v>7.3197950663908247E-3</v>
      </c>
      <c r="K104" s="84">
        <f>I104/'סכום נכסי הקרן'!$C$42</f>
        <v>-4.598709003623394E-5</v>
      </c>
    </row>
    <row r="105" spans="2:11">
      <c r="B105" s="76" t="s">
        <v>2510</v>
      </c>
      <c r="C105" s="73" t="s">
        <v>2511</v>
      </c>
      <c r="D105" s="86" t="s">
        <v>502</v>
      </c>
      <c r="E105" s="86" t="s">
        <v>129</v>
      </c>
      <c r="F105" s="94">
        <v>45131</v>
      </c>
      <c r="G105" s="83">
        <v>11958913.271637</v>
      </c>
      <c r="H105" s="85">
        <v>-6.6296299999999997</v>
      </c>
      <c r="I105" s="83">
        <v>-792.8316578240001</v>
      </c>
      <c r="J105" s="84">
        <f t="shared" si="1"/>
        <v>6.4281378252007988E-3</v>
      </c>
      <c r="K105" s="84">
        <f>I105/'סכום נכסי הקרן'!$C$42</f>
        <v>-4.0385195248176175E-5</v>
      </c>
    </row>
    <row r="106" spans="2:11">
      <c r="B106" s="76" t="s">
        <v>2512</v>
      </c>
      <c r="C106" s="73" t="s">
        <v>2513</v>
      </c>
      <c r="D106" s="86" t="s">
        <v>502</v>
      </c>
      <c r="E106" s="86" t="s">
        <v>129</v>
      </c>
      <c r="F106" s="94">
        <v>44993</v>
      </c>
      <c r="G106" s="83">
        <v>11614809.020948002</v>
      </c>
      <c r="H106" s="85">
        <v>-7.0135069999999997</v>
      </c>
      <c r="I106" s="83">
        <v>-814.6054255050002</v>
      </c>
      <c r="J106" s="84">
        <f t="shared" si="1"/>
        <v>6.6046756541915299E-3</v>
      </c>
      <c r="K106" s="84">
        <f>I106/'סכום נכסי הקרן'!$C$42</f>
        <v>-4.1494305675853905E-5</v>
      </c>
    </row>
    <row r="107" spans="2:11">
      <c r="B107" s="76" t="s">
        <v>2514</v>
      </c>
      <c r="C107" s="73" t="s">
        <v>2515</v>
      </c>
      <c r="D107" s="86" t="s">
        <v>502</v>
      </c>
      <c r="E107" s="86" t="s">
        <v>129</v>
      </c>
      <c r="F107" s="94">
        <v>44993</v>
      </c>
      <c r="G107" s="83">
        <v>27377262.583234005</v>
      </c>
      <c r="H107" s="85">
        <v>-7.0105060000000003</v>
      </c>
      <c r="I107" s="83">
        <v>-1919.2845403970002</v>
      </c>
      <c r="J107" s="84">
        <f t="shared" si="1"/>
        <v>1.556121710037449E-2</v>
      </c>
      <c r="K107" s="84">
        <f>I107/'סכום נכסי הקרן'!$C$42</f>
        <v>-9.7764361621827976E-5</v>
      </c>
    </row>
    <row r="108" spans="2:11">
      <c r="B108" s="76" t="s">
        <v>2516</v>
      </c>
      <c r="C108" s="73" t="s">
        <v>2517</v>
      </c>
      <c r="D108" s="86" t="s">
        <v>502</v>
      </c>
      <c r="E108" s="86" t="s">
        <v>129</v>
      </c>
      <c r="F108" s="94">
        <v>44986</v>
      </c>
      <c r="G108" s="83">
        <v>16927283.955061004</v>
      </c>
      <c r="H108" s="85">
        <v>-7.0262739999999999</v>
      </c>
      <c r="I108" s="83">
        <v>-1189.3574302910001</v>
      </c>
      <c r="J108" s="84">
        <f t="shared" si="1"/>
        <v>9.6430981405568241E-3</v>
      </c>
      <c r="K108" s="84">
        <f>I108/'סכום נכסי הקרן'!$C$42</f>
        <v>-6.058339316823017E-5</v>
      </c>
    </row>
    <row r="109" spans="2:11">
      <c r="B109" s="76" t="s">
        <v>2518</v>
      </c>
      <c r="C109" s="73" t="s">
        <v>2519</v>
      </c>
      <c r="D109" s="86" t="s">
        <v>502</v>
      </c>
      <c r="E109" s="86" t="s">
        <v>129</v>
      </c>
      <c r="F109" s="94">
        <v>44986</v>
      </c>
      <c r="G109" s="83">
        <v>15272027.549106002</v>
      </c>
      <c r="H109" s="85">
        <v>-6.9962720000000003</v>
      </c>
      <c r="I109" s="83">
        <v>-1068.472523957</v>
      </c>
      <c r="J109" s="84">
        <f t="shared" si="1"/>
        <v>8.6629848577015854E-3</v>
      </c>
      <c r="K109" s="84">
        <f>I109/'סכום נכסי הקרן'!$C$42</f>
        <v>-5.4425767527681109E-5</v>
      </c>
    </row>
    <row r="110" spans="2:11">
      <c r="B110" s="76" t="s">
        <v>2520</v>
      </c>
      <c r="C110" s="73" t="s">
        <v>2521</v>
      </c>
      <c r="D110" s="86" t="s">
        <v>502</v>
      </c>
      <c r="E110" s="86" t="s">
        <v>129</v>
      </c>
      <c r="F110" s="94">
        <v>44993</v>
      </c>
      <c r="G110" s="83">
        <v>19935671.754600003</v>
      </c>
      <c r="H110" s="85">
        <v>-6.8816129999999998</v>
      </c>
      <c r="I110" s="83">
        <v>-1371.8958678910001</v>
      </c>
      <c r="J110" s="84">
        <f t="shared" si="1"/>
        <v>1.1123087270292223E-2</v>
      </c>
      <c r="K110" s="84">
        <f>I110/'סכום נכסי הקרן'!$C$42</f>
        <v>-6.9881521427898489E-5</v>
      </c>
    </row>
    <row r="111" spans="2:11">
      <c r="B111" s="76" t="s">
        <v>2520</v>
      </c>
      <c r="C111" s="73" t="s">
        <v>2522</v>
      </c>
      <c r="D111" s="86" t="s">
        <v>502</v>
      </c>
      <c r="E111" s="86" t="s">
        <v>129</v>
      </c>
      <c r="F111" s="94">
        <v>44993</v>
      </c>
      <c r="G111" s="83">
        <v>2754658.2315000002</v>
      </c>
      <c r="H111" s="85">
        <v>-6.8816129999999998</v>
      </c>
      <c r="I111" s="83">
        <v>-189.56493123300004</v>
      </c>
      <c r="J111" s="84">
        <f t="shared" si="1"/>
        <v>1.5369586882224883E-3</v>
      </c>
      <c r="K111" s="84">
        <f>I111/'סכום נכסי הקרן'!$C$42</f>
        <v>-9.6560432274656459E-6</v>
      </c>
    </row>
    <row r="112" spans="2:11">
      <c r="B112" s="76" t="s">
        <v>2523</v>
      </c>
      <c r="C112" s="73" t="s">
        <v>2524</v>
      </c>
      <c r="D112" s="86" t="s">
        <v>502</v>
      </c>
      <c r="E112" s="86" t="s">
        <v>129</v>
      </c>
      <c r="F112" s="94">
        <v>44980</v>
      </c>
      <c r="G112" s="83">
        <v>12401864.880818002</v>
      </c>
      <c r="H112" s="85">
        <v>-6.8717079999999999</v>
      </c>
      <c r="I112" s="83">
        <v>-852.21995979000019</v>
      </c>
      <c r="J112" s="84">
        <f t="shared" si="1"/>
        <v>6.9096475965056648E-3</v>
      </c>
      <c r="K112" s="84">
        <f>I112/'סכום נכסי הקרן'!$C$42</f>
        <v>-4.3410311799320479E-5</v>
      </c>
    </row>
    <row r="113" spans="2:11">
      <c r="B113" s="76" t="s">
        <v>2523</v>
      </c>
      <c r="C113" s="73" t="s">
        <v>2525</v>
      </c>
      <c r="D113" s="86" t="s">
        <v>502</v>
      </c>
      <c r="E113" s="86" t="s">
        <v>129</v>
      </c>
      <c r="F113" s="94">
        <v>44980</v>
      </c>
      <c r="G113" s="83">
        <v>7692259.9244700018</v>
      </c>
      <c r="H113" s="85">
        <v>-6.8717079999999999</v>
      </c>
      <c r="I113" s="83">
        <v>-528.5896521630001</v>
      </c>
      <c r="J113" s="84">
        <f t="shared" si="1"/>
        <v>4.2857107225062379E-3</v>
      </c>
      <c r="K113" s="84">
        <f>I113/'סכום נכסי הקרן'!$C$42</f>
        <v>-2.6925257207006145E-5</v>
      </c>
    </row>
    <row r="114" spans="2:11">
      <c r="B114" s="76" t="s">
        <v>2523</v>
      </c>
      <c r="C114" s="73" t="s">
        <v>2526</v>
      </c>
      <c r="D114" s="86" t="s">
        <v>502</v>
      </c>
      <c r="E114" s="86" t="s">
        <v>129</v>
      </c>
      <c r="F114" s="94">
        <v>44980</v>
      </c>
      <c r="G114" s="83">
        <v>13296776.621084003</v>
      </c>
      <c r="H114" s="85">
        <v>-6.8717079999999999</v>
      </c>
      <c r="I114" s="83">
        <v>-913.71568278200016</v>
      </c>
      <c r="J114" s="84">
        <f t="shared" si="1"/>
        <v>7.4082439620164605E-3</v>
      </c>
      <c r="K114" s="84">
        <f>I114/'סכום נכסי הקרן'!$C$42</f>
        <v>-4.6542775993265402E-5</v>
      </c>
    </row>
    <row r="115" spans="2:11">
      <c r="B115" s="76" t="s">
        <v>2527</v>
      </c>
      <c r="C115" s="73" t="s">
        <v>2528</v>
      </c>
      <c r="D115" s="86" t="s">
        <v>502</v>
      </c>
      <c r="E115" s="86" t="s">
        <v>129</v>
      </c>
      <c r="F115" s="94">
        <v>44998</v>
      </c>
      <c r="G115" s="83">
        <v>9973420.0990800019</v>
      </c>
      <c r="H115" s="85">
        <v>-6.6408940000000003</v>
      </c>
      <c r="I115" s="83">
        <v>-662.32425505600008</v>
      </c>
      <c r="J115" s="84">
        <f t="shared" si="1"/>
        <v>5.3700070556699899E-3</v>
      </c>
      <c r="K115" s="84">
        <f>I115/'סכום נכסי הקרן'!$C$42</f>
        <v>-3.3737419657852745E-5</v>
      </c>
    </row>
    <row r="116" spans="2:11">
      <c r="B116" s="76" t="s">
        <v>2529</v>
      </c>
      <c r="C116" s="73" t="s">
        <v>2530</v>
      </c>
      <c r="D116" s="86" t="s">
        <v>502</v>
      </c>
      <c r="E116" s="86" t="s">
        <v>129</v>
      </c>
      <c r="F116" s="94">
        <v>45126</v>
      </c>
      <c r="G116" s="83">
        <v>20120270.639020003</v>
      </c>
      <c r="H116" s="85">
        <v>-6.7910469999999998</v>
      </c>
      <c r="I116" s="83">
        <v>-1366.377042157</v>
      </c>
      <c r="J116" s="84">
        <f t="shared" si="1"/>
        <v>1.1078341614513564E-2</v>
      </c>
      <c r="K116" s="84">
        <f>I116/'סכום נכסי הקרן'!$C$42</f>
        <v>-6.9600403926334584E-5</v>
      </c>
    </row>
    <row r="117" spans="2:11">
      <c r="B117" s="76" t="s">
        <v>2531</v>
      </c>
      <c r="C117" s="73" t="s">
        <v>2532</v>
      </c>
      <c r="D117" s="86" t="s">
        <v>502</v>
      </c>
      <c r="E117" s="86" t="s">
        <v>129</v>
      </c>
      <c r="F117" s="94">
        <v>44991</v>
      </c>
      <c r="G117" s="83">
        <v>10268407.112920001</v>
      </c>
      <c r="H117" s="85">
        <v>-6.7052659999999999</v>
      </c>
      <c r="I117" s="83">
        <v>-688.52399108800012</v>
      </c>
      <c r="J117" s="84">
        <f t="shared" si="1"/>
        <v>5.5824298474891352E-3</v>
      </c>
      <c r="K117" s="84">
        <f>I117/'סכום נכסי הקרן'!$C$42</f>
        <v>-3.5071979705577125E-5</v>
      </c>
    </row>
    <row r="118" spans="2:11">
      <c r="B118" s="76" t="s">
        <v>2533</v>
      </c>
      <c r="C118" s="73" t="s">
        <v>2534</v>
      </c>
      <c r="D118" s="86" t="s">
        <v>502</v>
      </c>
      <c r="E118" s="86" t="s">
        <v>129</v>
      </c>
      <c r="F118" s="94">
        <v>45096</v>
      </c>
      <c r="G118" s="83">
        <v>30549603.110000003</v>
      </c>
      <c r="H118" s="85">
        <v>-6.5135930000000002</v>
      </c>
      <c r="I118" s="83">
        <v>-1989.8767700000003</v>
      </c>
      <c r="J118" s="84">
        <f t="shared" si="1"/>
        <v>1.6133566320790004E-2</v>
      </c>
      <c r="K118" s="84">
        <f>I118/'סכום נכסי הקרן'!$C$42</f>
        <v>-1.0136018293822917E-4</v>
      </c>
    </row>
    <row r="119" spans="2:11">
      <c r="B119" s="76" t="s">
        <v>2535</v>
      </c>
      <c r="C119" s="73" t="s">
        <v>2536</v>
      </c>
      <c r="D119" s="86" t="s">
        <v>502</v>
      </c>
      <c r="E119" s="86" t="s">
        <v>129</v>
      </c>
      <c r="F119" s="94">
        <v>45097</v>
      </c>
      <c r="G119" s="83">
        <v>35787000.000000007</v>
      </c>
      <c r="H119" s="85">
        <v>-6.4957349999999998</v>
      </c>
      <c r="I119" s="83">
        <v>-2324.6286700000005</v>
      </c>
      <c r="J119" s="84">
        <f t="shared" si="1"/>
        <v>1.8847675084248991E-2</v>
      </c>
      <c r="K119" s="84">
        <f>I119/'סכום נכסי הקרן'!$C$42</f>
        <v>-1.1841174830874196E-4</v>
      </c>
    </row>
    <row r="120" spans="2:11">
      <c r="B120" s="76" t="s">
        <v>2537</v>
      </c>
      <c r="C120" s="73" t="s">
        <v>2538</v>
      </c>
      <c r="D120" s="86" t="s">
        <v>502</v>
      </c>
      <c r="E120" s="86" t="s">
        <v>129</v>
      </c>
      <c r="F120" s="94">
        <v>45000</v>
      </c>
      <c r="G120" s="83">
        <v>17895000.000000004</v>
      </c>
      <c r="H120" s="85">
        <v>-6.6894970000000002</v>
      </c>
      <c r="I120" s="83">
        <v>-1197.0855000000001</v>
      </c>
      <c r="J120" s="84">
        <f t="shared" si="1"/>
        <v>9.7057559528704179E-3</v>
      </c>
      <c r="K120" s="84">
        <f>I120/'סכום נכסי הקרן'!$C$42</f>
        <v>-6.0977044961785016E-5</v>
      </c>
    </row>
    <row r="121" spans="2:11">
      <c r="B121" s="76" t="s">
        <v>2539</v>
      </c>
      <c r="C121" s="73" t="s">
        <v>2540</v>
      </c>
      <c r="D121" s="86" t="s">
        <v>502</v>
      </c>
      <c r="E121" s="86" t="s">
        <v>129</v>
      </c>
      <c r="F121" s="94">
        <v>44991</v>
      </c>
      <c r="G121" s="83">
        <v>8995157.9410000015</v>
      </c>
      <c r="H121" s="85">
        <v>-6.757466</v>
      </c>
      <c r="I121" s="83">
        <v>-607.84474754999997</v>
      </c>
      <c r="J121" s="84">
        <f t="shared" si="1"/>
        <v>4.9282969152616317E-3</v>
      </c>
      <c r="K121" s="84">
        <f>I121/'סכום נכסי הקרן'!$C$42</f>
        <v>-3.0962346884279533E-5</v>
      </c>
    </row>
    <row r="122" spans="2:11">
      <c r="B122" s="76" t="s">
        <v>2541</v>
      </c>
      <c r="C122" s="73" t="s">
        <v>2542</v>
      </c>
      <c r="D122" s="86" t="s">
        <v>502</v>
      </c>
      <c r="E122" s="86" t="s">
        <v>129</v>
      </c>
      <c r="F122" s="94">
        <v>45092</v>
      </c>
      <c r="G122" s="83">
        <v>16583505.521400003</v>
      </c>
      <c r="H122" s="85">
        <v>-6.6657080000000004</v>
      </c>
      <c r="I122" s="83">
        <v>-1105.4079729230004</v>
      </c>
      <c r="J122" s="84">
        <f t="shared" si="1"/>
        <v>8.9624508972398643E-3</v>
      </c>
      <c r="K122" s="84">
        <f>I122/'סכום נכסי הקרן'!$C$42</f>
        <v>-5.6307182457762144E-5</v>
      </c>
    </row>
    <row r="123" spans="2:11">
      <c r="B123" s="76" t="s">
        <v>2543</v>
      </c>
      <c r="C123" s="73" t="s">
        <v>2544</v>
      </c>
      <c r="D123" s="86" t="s">
        <v>502</v>
      </c>
      <c r="E123" s="86" t="s">
        <v>129</v>
      </c>
      <c r="F123" s="94">
        <v>44998</v>
      </c>
      <c r="G123" s="83">
        <v>16697753.825830001</v>
      </c>
      <c r="H123" s="85">
        <v>-6.1594319999999998</v>
      </c>
      <c r="I123" s="83">
        <v>-1028.4867643970001</v>
      </c>
      <c r="J123" s="84">
        <f t="shared" si="1"/>
        <v>8.3387874433318403E-3</v>
      </c>
      <c r="K123" s="84">
        <f>I123/'סכום נכסי הקרן'!$C$42</f>
        <v>-5.238897612178634E-5</v>
      </c>
    </row>
    <row r="124" spans="2:11">
      <c r="B124" s="76" t="s">
        <v>2543</v>
      </c>
      <c r="C124" s="73" t="s">
        <v>2545</v>
      </c>
      <c r="D124" s="86" t="s">
        <v>502</v>
      </c>
      <c r="E124" s="86" t="s">
        <v>129</v>
      </c>
      <c r="F124" s="94">
        <v>44998</v>
      </c>
      <c r="G124" s="83">
        <v>13843507.935950004</v>
      </c>
      <c r="H124" s="85">
        <v>-6.1594319999999998</v>
      </c>
      <c r="I124" s="83">
        <v>-852.68143448800015</v>
      </c>
      <c r="J124" s="84">
        <f t="shared" si="1"/>
        <v>6.9133891511374869E-3</v>
      </c>
      <c r="K124" s="84">
        <f>I124/'סכום נכסי הקרן'!$C$42</f>
        <v>-4.3433818360387894E-5</v>
      </c>
    </row>
    <row r="125" spans="2:11">
      <c r="B125" s="76" t="s">
        <v>2546</v>
      </c>
      <c r="C125" s="73" t="s">
        <v>2547</v>
      </c>
      <c r="D125" s="86" t="s">
        <v>502</v>
      </c>
      <c r="E125" s="86" t="s">
        <v>129</v>
      </c>
      <c r="F125" s="94">
        <v>44998</v>
      </c>
      <c r="G125" s="83">
        <v>50260000.000000007</v>
      </c>
      <c r="H125" s="85">
        <v>-6.3625930000000004</v>
      </c>
      <c r="I125" s="83">
        <v>-3197.8394000000003</v>
      </c>
      <c r="J125" s="84">
        <f t="shared" si="1"/>
        <v>2.5927512105754825E-2</v>
      </c>
      <c r="K125" s="84">
        <f>I125/'סכום נכסי הקרן'!$C$42</f>
        <v>-1.628912862735098E-4</v>
      </c>
    </row>
    <row r="126" spans="2:11">
      <c r="B126" s="76" t="s">
        <v>2548</v>
      </c>
      <c r="C126" s="73" t="s">
        <v>2549</v>
      </c>
      <c r="D126" s="86" t="s">
        <v>502</v>
      </c>
      <c r="E126" s="86" t="s">
        <v>129</v>
      </c>
      <c r="F126" s="94">
        <v>44987</v>
      </c>
      <c r="G126" s="83">
        <v>1290406.7357500002</v>
      </c>
      <c r="H126" s="85">
        <v>-6.2355119999999999</v>
      </c>
      <c r="I126" s="83">
        <v>-80.463471020000014</v>
      </c>
      <c r="J126" s="84">
        <f t="shared" si="1"/>
        <v>6.5238348709510013E-4</v>
      </c>
      <c r="K126" s="84">
        <f>I126/'סכום נכסי הקרן'!$C$42</f>
        <v>-4.098641818122286E-6</v>
      </c>
    </row>
    <row r="127" spans="2:11">
      <c r="B127" s="76" t="s">
        <v>2548</v>
      </c>
      <c r="C127" s="73" t="s">
        <v>2550</v>
      </c>
      <c r="D127" s="86" t="s">
        <v>502</v>
      </c>
      <c r="E127" s="86" t="s">
        <v>129</v>
      </c>
      <c r="F127" s="94">
        <v>44987</v>
      </c>
      <c r="G127" s="83">
        <v>9708819.9433750026</v>
      </c>
      <c r="H127" s="85">
        <v>-6.2355119999999999</v>
      </c>
      <c r="I127" s="83">
        <v>-605.39466164000009</v>
      </c>
      <c r="J127" s="84">
        <f t="shared" si="1"/>
        <v>4.9084320552278031E-3</v>
      </c>
      <c r="K127" s="84">
        <f>I127/'סכום נכסי הקרן'!$C$42</f>
        <v>-3.0837544605165553E-5</v>
      </c>
    </row>
    <row r="128" spans="2:11">
      <c r="B128" s="76" t="s">
        <v>2551</v>
      </c>
      <c r="C128" s="73" t="s">
        <v>2552</v>
      </c>
      <c r="D128" s="86" t="s">
        <v>502</v>
      </c>
      <c r="E128" s="86" t="s">
        <v>129</v>
      </c>
      <c r="F128" s="94">
        <v>45097</v>
      </c>
      <c r="G128" s="83">
        <v>10040430.760439999</v>
      </c>
      <c r="H128" s="85">
        <v>-6.216475</v>
      </c>
      <c r="I128" s="83">
        <v>-624.16087649100007</v>
      </c>
      <c r="J128" s="84">
        <f t="shared" si="1"/>
        <v>5.060585181719552E-3</v>
      </c>
      <c r="K128" s="84">
        <f>I128/'סכום נכסי הקרן'!$C$42</f>
        <v>-3.1793456548574728E-5</v>
      </c>
    </row>
    <row r="129" spans="2:11">
      <c r="B129" s="76" t="s">
        <v>2553</v>
      </c>
      <c r="C129" s="73" t="s">
        <v>2554</v>
      </c>
      <c r="D129" s="86" t="s">
        <v>502</v>
      </c>
      <c r="E129" s="86" t="s">
        <v>129</v>
      </c>
      <c r="F129" s="94">
        <v>44987</v>
      </c>
      <c r="G129" s="83">
        <v>7744594.0836000005</v>
      </c>
      <c r="H129" s="85">
        <v>-6.2059699999999998</v>
      </c>
      <c r="I129" s="83">
        <v>-480.62715486800005</v>
      </c>
      <c r="J129" s="84">
        <f t="shared" si="1"/>
        <v>3.8968393397725253E-3</v>
      </c>
      <c r="K129" s="84">
        <f>I129/'סכום נכסי הקרן'!$C$42</f>
        <v>-2.4482147375639287E-5</v>
      </c>
    </row>
    <row r="130" spans="2:11">
      <c r="B130" s="76" t="s">
        <v>2555</v>
      </c>
      <c r="C130" s="73" t="s">
        <v>2556</v>
      </c>
      <c r="D130" s="86" t="s">
        <v>502</v>
      </c>
      <c r="E130" s="86" t="s">
        <v>129</v>
      </c>
      <c r="F130" s="94">
        <v>44987</v>
      </c>
      <c r="G130" s="83">
        <v>14750535.691144004</v>
      </c>
      <c r="H130" s="85">
        <v>-5.957471</v>
      </c>
      <c r="I130" s="83">
        <v>-878.7588639490001</v>
      </c>
      <c r="J130" s="84">
        <f t="shared" si="1"/>
        <v>7.1248203030699585E-3</v>
      </c>
      <c r="K130" s="84">
        <f>I130/'סכום נכסי הקרן'!$C$42</f>
        <v>-4.4762148365831261E-5</v>
      </c>
    </row>
    <row r="131" spans="2:11">
      <c r="B131" s="76" t="s">
        <v>2557</v>
      </c>
      <c r="C131" s="73" t="s">
        <v>2558</v>
      </c>
      <c r="D131" s="86" t="s">
        <v>502</v>
      </c>
      <c r="E131" s="86" t="s">
        <v>129</v>
      </c>
      <c r="F131" s="94">
        <v>44987</v>
      </c>
      <c r="G131" s="83">
        <v>20114366.851560004</v>
      </c>
      <c r="H131" s="85">
        <v>-5.957471</v>
      </c>
      <c r="I131" s="83">
        <v>-1198.3075417490004</v>
      </c>
      <c r="J131" s="84">
        <f t="shared" si="1"/>
        <v>9.7156640496438018E-3</v>
      </c>
      <c r="K131" s="84">
        <f>I131/'סכום נכסי הקרן'!$C$42</f>
        <v>-6.1039293226152069E-5</v>
      </c>
    </row>
    <row r="132" spans="2:11">
      <c r="B132" s="76" t="s">
        <v>2559</v>
      </c>
      <c r="C132" s="73" t="s">
        <v>2560</v>
      </c>
      <c r="D132" s="86" t="s">
        <v>502</v>
      </c>
      <c r="E132" s="86" t="s">
        <v>129</v>
      </c>
      <c r="F132" s="94">
        <v>44987</v>
      </c>
      <c r="G132" s="83">
        <v>16766625.894450001</v>
      </c>
      <c r="H132" s="85">
        <v>-5.9280629999999999</v>
      </c>
      <c r="I132" s="83">
        <v>-993.93609997400017</v>
      </c>
      <c r="J132" s="84">
        <f t="shared" si="1"/>
        <v>8.0586568119783066E-3</v>
      </c>
      <c r="K132" s="84">
        <f>I132/'סכום נכסי הקרן'!$C$42</f>
        <v>-5.0629037155036839E-5</v>
      </c>
    </row>
    <row r="133" spans="2:11">
      <c r="B133" s="76" t="s">
        <v>2561</v>
      </c>
      <c r="C133" s="73" t="s">
        <v>2562</v>
      </c>
      <c r="D133" s="86" t="s">
        <v>502</v>
      </c>
      <c r="E133" s="86" t="s">
        <v>129</v>
      </c>
      <c r="F133" s="94">
        <v>44987</v>
      </c>
      <c r="G133" s="83">
        <v>22808940.001136001</v>
      </c>
      <c r="H133" s="85">
        <v>-5.8986710000000002</v>
      </c>
      <c r="I133" s="83">
        <v>-1345.424311281</v>
      </c>
      <c r="J133" s="84">
        <f t="shared" si="1"/>
        <v>1.0908460605656109E-2</v>
      </c>
      <c r="K133" s="84">
        <f>I133/'סכום נכסי הקרן'!$C$42</f>
        <v>-6.8533115405424396E-5</v>
      </c>
    </row>
    <row r="134" spans="2:11">
      <c r="B134" s="76" t="s">
        <v>2563</v>
      </c>
      <c r="C134" s="73" t="s">
        <v>2564</v>
      </c>
      <c r="D134" s="86" t="s">
        <v>502</v>
      </c>
      <c r="E134" s="86" t="s">
        <v>129</v>
      </c>
      <c r="F134" s="94">
        <v>45033</v>
      </c>
      <c r="G134" s="83">
        <v>16771744.764415001</v>
      </c>
      <c r="H134" s="85">
        <v>-5.8957329999999999</v>
      </c>
      <c r="I134" s="83">
        <v>-988.81723000900013</v>
      </c>
      <c r="J134" s="84">
        <f t="shared" si="1"/>
        <v>8.0171539263157801E-3</v>
      </c>
      <c r="K134" s="84">
        <f>I134/'סכום נכסי הקרן'!$C$42</f>
        <v>-5.0368292568280633E-5</v>
      </c>
    </row>
    <row r="135" spans="2:11">
      <c r="B135" s="76" t="s">
        <v>2565</v>
      </c>
      <c r="C135" s="73" t="s">
        <v>2566</v>
      </c>
      <c r="D135" s="86" t="s">
        <v>502</v>
      </c>
      <c r="E135" s="86" t="s">
        <v>129</v>
      </c>
      <c r="F135" s="94">
        <v>45034</v>
      </c>
      <c r="G135" s="83">
        <v>13422607.75186</v>
      </c>
      <c r="H135" s="85">
        <v>-5.7633029999999996</v>
      </c>
      <c r="I135" s="83">
        <v>-773.58559371599995</v>
      </c>
      <c r="J135" s="84">
        <f t="shared" si="1"/>
        <v>6.2720941664265936E-3</v>
      </c>
      <c r="K135" s="84">
        <f>I135/'סכום נכסי הקרן'!$C$42</f>
        <v>-3.9404840781890417E-5</v>
      </c>
    </row>
    <row r="136" spans="2:11">
      <c r="B136" s="76" t="s">
        <v>2567</v>
      </c>
      <c r="C136" s="73" t="s">
        <v>2568</v>
      </c>
      <c r="D136" s="86" t="s">
        <v>502</v>
      </c>
      <c r="E136" s="86" t="s">
        <v>129</v>
      </c>
      <c r="F136" s="94">
        <v>45033</v>
      </c>
      <c r="G136" s="83">
        <v>13430425.662352001</v>
      </c>
      <c r="H136" s="85">
        <v>-5.7929950000000003</v>
      </c>
      <c r="I136" s="83">
        <v>-778.02393318700013</v>
      </c>
      <c r="J136" s="84">
        <f t="shared" si="1"/>
        <v>6.3080794320918444E-3</v>
      </c>
      <c r="K136" s="84">
        <f>I136/'סכום נכסי הקרן'!$C$42</f>
        <v>-3.9630920561053091E-5</v>
      </c>
    </row>
    <row r="137" spans="2:11">
      <c r="B137" s="76" t="s">
        <v>2569</v>
      </c>
      <c r="C137" s="73" t="s">
        <v>2570</v>
      </c>
      <c r="D137" s="86" t="s">
        <v>502</v>
      </c>
      <c r="E137" s="86" t="s">
        <v>129</v>
      </c>
      <c r="F137" s="94">
        <v>45034</v>
      </c>
      <c r="G137" s="83">
        <v>13044404.046522003</v>
      </c>
      <c r="H137" s="85">
        <v>-5.6900190000000004</v>
      </c>
      <c r="I137" s="83">
        <v>-742.22912090500017</v>
      </c>
      <c r="J137" s="84">
        <f t="shared" si="1"/>
        <v>6.0178614715636286E-3</v>
      </c>
      <c r="K137" s="84">
        <f>I137/'סכום נכסי הקרן'!$C$42</f>
        <v>-3.7807607290682544E-5</v>
      </c>
    </row>
    <row r="138" spans="2:11">
      <c r="B138" s="76" t="s">
        <v>2571</v>
      </c>
      <c r="C138" s="73" t="s">
        <v>2572</v>
      </c>
      <c r="D138" s="86" t="s">
        <v>502</v>
      </c>
      <c r="E138" s="86" t="s">
        <v>129</v>
      </c>
      <c r="F138" s="94">
        <v>45034</v>
      </c>
      <c r="G138" s="83">
        <v>16792220.244275004</v>
      </c>
      <c r="H138" s="85">
        <v>-5.6753749999999998</v>
      </c>
      <c r="I138" s="83">
        <v>-953.02143769600025</v>
      </c>
      <c r="J138" s="84">
        <f t="shared" si="1"/>
        <v>7.7269280198708256E-3</v>
      </c>
      <c r="K138" s="84">
        <f>I138/'סכום נכסי הקרן'!$C$42</f>
        <v>-4.8544929377169801E-5</v>
      </c>
    </row>
    <row r="139" spans="2:11">
      <c r="B139" s="76" t="s">
        <v>2571</v>
      </c>
      <c r="C139" s="73" t="s">
        <v>2573</v>
      </c>
      <c r="D139" s="86" t="s">
        <v>502</v>
      </c>
      <c r="E139" s="86" t="s">
        <v>129</v>
      </c>
      <c r="F139" s="94">
        <v>45034</v>
      </c>
      <c r="G139" s="83">
        <v>16706191.980450002</v>
      </c>
      <c r="H139" s="85">
        <v>-5.6753749999999998</v>
      </c>
      <c r="I139" s="83">
        <v>-948.13901128100008</v>
      </c>
      <c r="J139" s="84">
        <f t="shared" si="1"/>
        <v>7.6873421763852604E-3</v>
      </c>
      <c r="K139" s="84">
        <f>I139/'סכום נכסי הקרן'!$C$42</f>
        <v>-4.8296228732955102E-5</v>
      </c>
    </row>
    <row r="140" spans="2:11">
      <c r="B140" s="76" t="s">
        <v>2574</v>
      </c>
      <c r="C140" s="73" t="s">
        <v>2575</v>
      </c>
      <c r="D140" s="86" t="s">
        <v>502</v>
      </c>
      <c r="E140" s="86" t="s">
        <v>129</v>
      </c>
      <c r="F140" s="94">
        <v>45034</v>
      </c>
      <c r="G140" s="83">
        <v>15112998.219848001</v>
      </c>
      <c r="H140" s="85">
        <v>-5.6753749999999998</v>
      </c>
      <c r="I140" s="83">
        <v>-857.71929392600009</v>
      </c>
      <c r="J140" s="84">
        <f t="shared" ref="J140:J203" si="2">IFERROR(I140/$I$11,0)</f>
        <v>6.9542352178804988E-3</v>
      </c>
      <c r="K140" s="84">
        <f>I140/'סכום נכסי הקרן'!$C$42</f>
        <v>-4.3690436439432436E-5</v>
      </c>
    </row>
    <row r="141" spans="2:11">
      <c r="B141" s="76" t="s">
        <v>2576</v>
      </c>
      <c r="C141" s="73" t="s">
        <v>2577</v>
      </c>
      <c r="D141" s="86" t="s">
        <v>502</v>
      </c>
      <c r="E141" s="86" t="s">
        <v>129</v>
      </c>
      <c r="F141" s="94">
        <v>45034</v>
      </c>
      <c r="G141" s="83">
        <v>13436382.165584002</v>
      </c>
      <c r="H141" s="85">
        <v>-5.7156900000000004</v>
      </c>
      <c r="I141" s="83">
        <v>-767.98201330100017</v>
      </c>
      <c r="J141" s="84">
        <f t="shared" si="2"/>
        <v>6.2266613347948746E-3</v>
      </c>
      <c r="K141" s="84">
        <f>I141/'סכום נכסי הקרן'!$C$42</f>
        <v>-3.9119406053199422E-5</v>
      </c>
    </row>
    <row r="142" spans="2:11">
      <c r="B142" s="76" t="s">
        <v>2578</v>
      </c>
      <c r="C142" s="73" t="s">
        <v>2579</v>
      </c>
      <c r="D142" s="86" t="s">
        <v>502</v>
      </c>
      <c r="E142" s="86" t="s">
        <v>129</v>
      </c>
      <c r="F142" s="94">
        <v>45007</v>
      </c>
      <c r="G142" s="83">
        <v>19492470.685994003</v>
      </c>
      <c r="H142" s="85">
        <v>-5.4958879999999999</v>
      </c>
      <c r="I142" s="83">
        <v>-1071.284272693</v>
      </c>
      <c r="J142" s="84">
        <f t="shared" si="2"/>
        <v>8.6857820154922442E-3</v>
      </c>
      <c r="K142" s="84">
        <f>I142/'סכום נכסי הקרן'!$C$42</f>
        <v>-5.4568992158750749E-5</v>
      </c>
    </row>
    <row r="143" spans="2:11">
      <c r="B143" s="76" t="s">
        <v>2580</v>
      </c>
      <c r="C143" s="73" t="s">
        <v>2581</v>
      </c>
      <c r="D143" s="86" t="s">
        <v>502</v>
      </c>
      <c r="E143" s="86" t="s">
        <v>129</v>
      </c>
      <c r="F143" s="94">
        <v>45007</v>
      </c>
      <c r="G143" s="83">
        <v>25212761.336700007</v>
      </c>
      <c r="H143" s="85">
        <v>-5.4666810000000003</v>
      </c>
      <c r="I143" s="83">
        <v>-1378.3011098780003</v>
      </c>
      <c r="J143" s="84">
        <f t="shared" si="2"/>
        <v>1.1175019831120086E-2</v>
      </c>
      <c r="K143" s="84">
        <f>I143/'סכום נכסי הקרן'!$C$42</f>
        <v>-7.0207791129296108E-5</v>
      </c>
    </row>
    <row r="144" spans="2:11">
      <c r="B144" s="76" t="s">
        <v>2582</v>
      </c>
      <c r="C144" s="73" t="s">
        <v>2583</v>
      </c>
      <c r="D144" s="86" t="s">
        <v>502</v>
      </c>
      <c r="E144" s="86" t="s">
        <v>129</v>
      </c>
      <c r="F144" s="94">
        <v>45034</v>
      </c>
      <c r="G144" s="83">
        <v>16809438.261430003</v>
      </c>
      <c r="H144" s="85">
        <v>-5.6278920000000001</v>
      </c>
      <c r="I144" s="83">
        <v>-946.01696217600022</v>
      </c>
      <c r="J144" s="84">
        <f t="shared" si="2"/>
        <v>7.6701369803210398E-3</v>
      </c>
      <c r="K144" s="84">
        <f>I144/'סכום נכסי הקרן'!$C$42</f>
        <v>-4.8188135966242375E-5</v>
      </c>
    </row>
    <row r="145" spans="2:11">
      <c r="B145" s="76" t="s">
        <v>2584</v>
      </c>
      <c r="C145" s="73" t="s">
        <v>2585</v>
      </c>
      <c r="D145" s="86" t="s">
        <v>502</v>
      </c>
      <c r="E145" s="86" t="s">
        <v>129</v>
      </c>
      <c r="F145" s="94">
        <v>44985</v>
      </c>
      <c r="G145" s="83">
        <v>10086500.590125002</v>
      </c>
      <c r="H145" s="85">
        <v>-5.659624</v>
      </c>
      <c r="I145" s="83">
        <v>-570.85796069300011</v>
      </c>
      <c r="J145" s="84">
        <f t="shared" si="2"/>
        <v>4.6284146372498475E-3</v>
      </c>
      <c r="K145" s="84">
        <f>I145/'סכום נכסי הקרן'!$C$42</f>
        <v>-2.9078316908833968E-5</v>
      </c>
    </row>
    <row r="146" spans="2:11">
      <c r="B146" s="76" t="s">
        <v>2584</v>
      </c>
      <c r="C146" s="73" t="s">
        <v>2586</v>
      </c>
      <c r="D146" s="86" t="s">
        <v>502</v>
      </c>
      <c r="E146" s="86" t="s">
        <v>129</v>
      </c>
      <c r="F146" s="94">
        <v>44985</v>
      </c>
      <c r="G146" s="83">
        <v>12966882.706250003</v>
      </c>
      <c r="H146" s="85">
        <v>-5.659624</v>
      </c>
      <c r="I146" s="83">
        <v>-733.87674467399995</v>
      </c>
      <c r="J146" s="84">
        <f t="shared" si="2"/>
        <v>5.9501418932004762E-3</v>
      </c>
      <c r="K146" s="84">
        <f>I146/'סכום נכסי הקרן'!$C$42</f>
        <v>-3.7382154621699879E-5</v>
      </c>
    </row>
    <row r="147" spans="2:11">
      <c r="B147" s="76" t="s">
        <v>2587</v>
      </c>
      <c r="C147" s="73" t="s">
        <v>2588</v>
      </c>
      <c r="D147" s="86" t="s">
        <v>502</v>
      </c>
      <c r="E147" s="86" t="s">
        <v>129</v>
      </c>
      <c r="F147" s="94">
        <v>44991</v>
      </c>
      <c r="G147" s="83">
        <v>7780129.6237500012</v>
      </c>
      <c r="H147" s="85">
        <v>-5.6292460000000002</v>
      </c>
      <c r="I147" s="83">
        <v>-437.96261033400009</v>
      </c>
      <c r="J147" s="84">
        <f t="shared" si="2"/>
        <v>3.5509228141046636E-3</v>
      </c>
      <c r="K147" s="84">
        <f>I147/'סכום נכסי הקרן'!$C$42</f>
        <v>-2.230890423609429E-5</v>
      </c>
    </row>
    <row r="148" spans="2:11">
      <c r="B148" s="76" t="s">
        <v>2589</v>
      </c>
      <c r="C148" s="73" t="s">
        <v>2590</v>
      </c>
      <c r="D148" s="86" t="s">
        <v>502</v>
      </c>
      <c r="E148" s="86" t="s">
        <v>129</v>
      </c>
      <c r="F148" s="94">
        <v>44985</v>
      </c>
      <c r="G148" s="83">
        <v>4181643.1869050004</v>
      </c>
      <c r="H148" s="85">
        <v>-5.6478609999999998</v>
      </c>
      <c r="I148" s="83">
        <v>-236.17340128400002</v>
      </c>
      <c r="J148" s="84">
        <f t="shared" si="2"/>
        <v>1.9148518593048174E-3</v>
      </c>
      <c r="K148" s="84">
        <f>I148/'סכום נכסי הקרן'!$C$42</f>
        <v>-1.203018172793185E-5</v>
      </c>
    </row>
    <row r="149" spans="2:11">
      <c r="B149" s="76" t="s">
        <v>2591</v>
      </c>
      <c r="C149" s="73" t="s">
        <v>2592</v>
      </c>
      <c r="D149" s="86" t="s">
        <v>502</v>
      </c>
      <c r="E149" s="86" t="s">
        <v>129</v>
      </c>
      <c r="F149" s="94">
        <v>44985</v>
      </c>
      <c r="G149" s="83">
        <v>10087896.645570002</v>
      </c>
      <c r="H149" s="85">
        <v>-5.6450009999999997</v>
      </c>
      <c r="I149" s="83">
        <v>-569.46190524800011</v>
      </c>
      <c r="J149" s="84">
        <f t="shared" si="2"/>
        <v>4.6170956684327951E-3</v>
      </c>
      <c r="K149" s="84">
        <f>I149/'סכום נכסי הקרן'!$C$42</f>
        <v>-2.9007204748809553E-5</v>
      </c>
    </row>
    <row r="150" spans="2:11">
      <c r="B150" s="76" t="s">
        <v>2593</v>
      </c>
      <c r="C150" s="73" t="s">
        <v>2594</v>
      </c>
      <c r="D150" s="86" t="s">
        <v>502</v>
      </c>
      <c r="E150" s="86" t="s">
        <v>129</v>
      </c>
      <c r="F150" s="94">
        <v>44985</v>
      </c>
      <c r="G150" s="83">
        <v>38350983.287377007</v>
      </c>
      <c r="H150" s="85">
        <v>-5.5982380000000003</v>
      </c>
      <c r="I150" s="83">
        <v>-2146.9792057309996</v>
      </c>
      <c r="J150" s="84">
        <f t="shared" si="2"/>
        <v>1.7407324879227633E-2</v>
      </c>
      <c r="K150" s="84">
        <f>I150/'סכום נכסי הקרן'!$C$42</f>
        <v>-1.0936265417956916E-4</v>
      </c>
    </row>
    <row r="151" spans="2:11">
      <c r="B151" s="76" t="s">
        <v>2593</v>
      </c>
      <c r="C151" s="73" t="s">
        <v>2595</v>
      </c>
      <c r="D151" s="86" t="s">
        <v>502</v>
      </c>
      <c r="E151" s="86" t="s">
        <v>129</v>
      </c>
      <c r="F151" s="94">
        <v>44985</v>
      </c>
      <c r="G151" s="83">
        <v>278907.21690699999</v>
      </c>
      <c r="H151" s="85">
        <v>-5.5982380000000003</v>
      </c>
      <c r="I151" s="83">
        <v>-15.613888972000002</v>
      </c>
      <c r="J151" s="84">
        <f t="shared" si="2"/>
        <v>1.2659462990525469E-4</v>
      </c>
      <c r="K151" s="84">
        <f>I151/'סכום נכסי הקרן'!$C$42</f>
        <v>-7.9533902120939832E-7</v>
      </c>
    </row>
    <row r="152" spans="2:11">
      <c r="B152" s="76" t="s">
        <v>2596</v>
      </c>
      <c r="C152" s="73" t="s">
        <v>2597</v>
      </c>
      <c r="D152" s="86" t="s">
        <v>502</v>
      </c>
      <c r="E152" s="86" t="s">
        <v>129</v>
      </c>
      <c r="F152" s="94">
        <v>44991</v>
      </c>
      <c r="G152" s="83">
        <v>11157214.611820001</v>
      </c>
      <c r="H152" s="85">
        <v>-5.5591160000000004</v>
      </c>
      <c r="I152" s="83">
        <v>-620.2425511470002</v>
      </c>
      <c r="J152" s="84">
        <f t="shared" si="2"/>
        <v>5.028816097946664E-3</v>
      </c>
      <c r="K152" s="84">
        <f>I152/'סכום נכסי הקרן'!$C$42</f>
        <v>-3.1593865207207732E-5</v>
      </c>
    </row>
    <row r="153" spans="2:11">
      <c r="B153" s="76" t="s">
        <v>2598</v>
      </c>
      <c r="C153" s="73" t="s">
        <v>2599</v>
      </c>
      <c r="D153" s="86" t="s">
        <v>502</v>
      </c>
      <c r="E153" s="86" t="s">
        <v>129</v>
      </c>
      <c r="F153" s="94">
        <v>45035</v>
      </c>
      <c r="G153" s="83">
        <v>44747765.178585008</v>
      </c>
      <c r="H153" s="85">
        <v>-5.4803040000000003</v>
      </c>
      <c r="I153" s="83">
        <v>-2452.3136937280005</v>
      </c>
      <c r="J153" s="84">
        <f t="shared" si="2"/>
        <v>1.9882922507378279E-2</v>
      </c>
      <c r="K153" s="84">
        <f>I153/'סכום נכסי הקרן'!$C$42</f>
        <v>-1.2491575778242521E-4</v>
      </c>
    </row>
    <row r="154" spans="2:11">
      <c r="B154" s="76" t="s">
        <v>2600</v>
      </c>
      <c r="C154" s="73" t="s">
        <v>2601</v>
      </c>
      <c r="D154" s="86" t="s">
        <v>502</v>
      </c>
      <c r="E154" s="86" t="s">
        <v>129</v>
      </c>
      <c r="F154" s="94">
        <v>45035</v>
      </c>
      <c r="G154" s="83">
        <v>860088.72432000015</v>
      </c>
      <c r="H154" s="85">
        <v>-5.4511339999999997</v>
      </c>
      <c r="I154" s="83">
        <v>-46.884587588000009</v>
      </c>
      <c r="J154" s="84">
        <f t="shared" si="2"/>
        <v>3.8013188287729284E-4</v>
      </c>
      <c r="K154" s="84">
        <f>I154/'סכום נכסי הקרן'!$C$42</f>
        <v>-2.3882033533680126E-6</v>
      </c>
    </row>
    <row r="155" spans="2:11">
      <c r="B155" s="76" t="s">
        <v>2602</v>
      </c>
      <c r="C155" s="73" t="s">
        <v>2603</v>
      </c>
      <c r="D155" s="86" t="s">
        <v>502</v>
      </c>
      <c r="E155" s="86" t="s">
        <v>129</v>
      </c>
      <c r="F155" s="94">
        <v>45035</v>
      </c>
      <c r="G155" s="83">
        <v>11162323.367360001</v>
      </c>
      <c r="H155" s="85">
        <v>-5.4511339999999997</v>
      </c>
      <c r="I155" s="83">
        <v>-608.47318747500003</v>
      </c>
      <c r="J155" s="84">
        <f t="shared" si="2"/>
        <v>4.9333921942062778E-3</v>
      </c>
      <c r="K155" s="84">
        <f>I155/'סכום נכסי הקרן'!$C$42</f>
        <v>-3.0994358306657058E-5</v>
      </c>
    </row>
    <row r="156" spans="2:11">
      <c r="B156" s="76" t="s">
        <v>2604</v>
      </c>
      <c r="C156" s="73" t="s">
        <v>2605</v>
      </c>
      <c r="D156" s="86" t="s">
        <v>502</v>
      </c>
      <c r="E156" s="86" t="s">
        <v>129</v>
      </c>
      <c r="F156" s="94">
        <v>44991</v>
      </c>
      <c r="G156" s="83">
        <v>11165410.293070002</v>
      </c>
      <c r="H156" s="85">
        <v>-5.4978300000000004</v>
      </c>
      <c r="I156" s="83">
        <v>-613.85524245100009</v>
      </c>
      <c r="J156" s="84">
        <f t="shared" si="2"/>
        <v>4.9770289370471088E-3</v>
      </c>
      <c r="K156" s="84">
        <f>I156/'סכום נכסי הקרן'!$C$42</f>
        <v>-3.1268508990345361E-5</v>
      </c>
    </row>
    <row r="157" spans="2:11">
      <c r="B157" s="76" t="s">
        <v>2606</v>
      </c>
      <c r="C157" s="73" t="s">
        <v>2607</v>
      </c>
      <c r="D157" s="86" t="s">
        <v>502</v>
      </c>
      <c r="E157" s="86" t="s">
        <v>129</v>
      </c>
      <c r="F157" s="94">
        <v>45007</v>
      </c>
      <c r="G157" s="83">
        <v>13465420.118840002</v>
      </c>
      <c r="H157" s="85">
        <v>-5.4826600000000001</v>
      </c>
      <c r="I157" s="83">
        <v>-738.26315726900009</v>
      </c>
      <c r="J157" s="84">
        <f t="shared" si="2"/>
        <v>5.9857061450067743E-3</v>
      </c>
      <c r="K157" s="84">
        <f>I157/'סכום נכסי הקרן'!$C$42</f>
        <v>-3.7605589353827422E-5</v>
      </c>
    </row>
    <row r="158" spans="2:11">
      <c r="B158" s="76" t="s">
        <v>2606</v>
      </c>
      <c r="C158" s="73" t="s">
        <v>2608</v>
      </c>
      <c r="D158" s="86" t="s">
        <v>502</v>
      </c>
      <c r="E158" s="86" t="s">
        <v>129</v>
      </c>
      <c r="F158" s="94">
        <v>45007</v>
      </c>
      <c r="G158" s="83">
        <v>3894910.5673500006</v>
      </c>
      <c r="H158" s="85">
        <v>-5.4826600000000001</v>
      </c>
      <c r="I158" s="83">
        <v>-213.54469057400004</v>
      </c>
      <c r="J158" s="84">
        <f t="shared" si="2"/>
        <v>1.7313823045575878E-3</v>
      </c>
      <c r="K158" s="84">
        <f>I158/'סכום נכסי הקרן'!$C$42</f>
        <v>-1.0877522280974306E-5</v>
      </c>
    </row>
    <row r="159" spans="2:11">
      <c r="B159" s="76" t="s">
        <v>2609</v>
      </c>
      <c r="C159" s="73" t="s">
        <v>2610</v>
      </c>
      <c r="D159" s="86" t="s">
        <v>502</v>
      </c>
      <c r="E159" s="86" t="s">
        <v>129</v>
      </c>
      <c r="F159" s="94">
        <v>45036</v>
      </c>
      <c r="G159" s="83">
        <v>26930840.237680003</v>
      </c>
      <c r="H159" s="85">
        <v>-5.4152399999999998</v>
      </c>
      <c r="I159" s="83">
        <v>-1458.3696492670001</v>
      </c>
      <c r="J159" s="84">
        <f t="shared" si="2"/>
        <v>1.182420128291482E-2</v>
      </c>
      <c r="K159" s="84">
        <f>I159/'סכום נכסי הקרן'!$C$42</f>
        <v>-7.428631595174823E-5</v>
      </c>
    </row>
    <row r="160" spans="2:11">
      <c r="B160" s="76" t="s">
        <v>2611</v>
      </c>
      <c r="C160" s="73" t="s">
        <v>2612</v>
      </c>
      <c r="D160" s="86" t="s">
        <v>502</v>
      </c>
      <c r="E160" s="86" t="s">
        <v>129</v>
      </c>
      <c r="F160" s="94">
        <v>45055</v>
      </c>
      <c r="G160" s="83">
        <v>10914794.998800002</v>
      </c>
      <c r="H160" s="85">
        <v>-5.2874759999999998</v>
      </c>
      <c r="I160" s="83">
        <v>-577.11717172500005</v>
      </c>
      <c r="J160" s="84">
        <f t="shared" si="2"/>
        <v>4.6791632051124653E-3</v>
      </c>
      <c r="K160" s="84">
        <f>I160/'סכום נכסי הקרן'!$C$42</f>
        <v>-2.9397148097185645E-5</v>
      </c>
    </row>
    <row r="161" spans="2:11">
      <c r="B161" s="76" t="s">
        <v>2613</v>
      </c>
      <c r="C161" s="73" t="s">
        <v>2614</v>
      </c>
      <c r="D161" s="86" t="s">
        <v>502</v>
      </c>
      <c r="E161" s="86" t="s">
        <v>129</v>
      </c>
      <c r="F161" s="94">
        <v>45055</v>
      </c>
      <c r="G161" s="83">
        <v>9095662.4990000017</v>
      </c>
      <c r="H161" s="85">
        <v>-5.2874759999999998</v>
      </c>
      <c r="I161" s="83">
        <v>-480.93097655700006</v>
      </c>
      <c r="J161" s="84">
        <f t="shared" si="2"/>
        <v>3.8993026718959394E-3</v>
      </c>
      <c r="K161" s="84">
        <f>I161/'סכום נכסי הקרן'!$C$42</f>
        <v>-2.4497623420408456E-5</v>
      </c>
    </row>
    <row r="162" spans="2:11">
      <c r="B162" s="76" t="s">
        <v>2615</v>
      </c>
      <c r="C162" s="73" t="s">
        <v>2616</v>
      </c>
      <c r="D162" s="86" t="s">
        <v>502</v>
      </c>
      <c r="E162" s="86" t="s">
        <v>129</v>
      </c>
      <c r="F162" s="94">
        <v>45036</v>
      </c>
      <c r="G162" s="83">
        <v>66970000.000000007</v>
      </c>
      <c r="H162" s="85">
        <v>-5.3278790000000003</v>
      </c>
      <c r="I162" s="83">
        <v>-3568.0808100000004</v>
      </c>
      <c r="J162" s="84">
        <f t="shared" si="2"/>
        <v>2.8929363493234363E-2</v>
      </c>
      <c r="K162" s="84">
        <f>I162/'סכום נכסי הקרן'!$C$42</f>
        <v>-1.8175061345129676E-4</v>
      </c>
    </row>
    <row r="163" spans="2:11">
      <c r="B163" s="76" t="s">
        <v>2615</v>
      </c>
      <c r="C163" s="73" t="s">
        <v>2617</v>
      </c>
      <c r="D163" s="86" t="s">
        <v>502</v>
      </c>
      <c r="E163" s="86" t="s">
        <v>129</v>
      </c>
      <c r="F163" s="94">
        <v>45036</v>
      </c>
      <c r="G163" s="83">
        <v>13476588.562400002</v>
      </c>
      <c r="H163" s="85">
        <v>-5.3278790000000003</v>
      </c>
      <c r="I163" s="83">
        <v>-718.01638107400015</v>
      </c>
      <c r="J163" s="84">
        <f t="shared" si="2"/>
        <v>5.8215488909250431E-3</v>
      </c>
      <c r="K163" s="84">
        <f>I163/'סכום נכסי הקרן'!$C$42</f>
        <v>-3.6574260695704247E-5</v>
      </c>
    </row>
    <row r="164" spans="2:11">
      <c r="B164" s="76" t="s">
        <v>2615</v>
      </c>
      <c r="C164" s="73" t="s">
        <v>2618</v>
      </c>
      <c r="D164" s="86" t="s">
        <v>502</v>
      </c>
      <c r="E164" s="86" t="s">
        <v>129</v>
      </c>
      <c r="F164" s="94">
        <v>45036</v>
      </c>
      <c r="G164" s="83">
        <v>5197521.4280000012</v>
      </c>
      <c r="H164" s="85">
        <v>-5.3278790000000003</v>
      </c>
      <c r="I164" s="83">
        <v>-276.91767163499998</v>
      </c>
      <c r="J164" s="84">
        <f t="shared" si="2"/>
        <v>2.2451991440264013E-3</v>
      </c>
      <c r="K164" s="84">
        <f>I164/'סכום נכסי הקרן'!$C$42</f>
        <v>-1.4105610095519668E-5</v>
      </c>
    </row>
    <row r="165" spans="2:11">
      <c r="B165" s="76" t="s">
        <v>2619</v>
      </c>
      <c r="C165" s="73" t="s">
        <v>2620</v>
      </c>
      <c r="D165" s="86" t="s">
        <v>502</v>
      </c>
      <c r="E165" s="86" t="s">
        <v>129</v>
      </c>
      <c r="F165" s="94">
        <v>45036</v>
      </c>
      <c r="G165" s="83">
        <v>6496901.7850000011</v>
      </c>
      <c r="H165" s="85">
        <v>-5.3278790000000003</v>
      </c>
      <c r="I165" s="83">
        <v>-346.14708918500003</v>
      </c>
      <c r="J165" s="84">
        <f t="shared" si="2"/>
        <v>2.8064989271243206E-3</v>
      </c>
      <c r="K165" s="84">
        <f>I165/'סכום נכסי הקרן'!$C$42</f>
        <v>-1.7632012601125611E-5</v>
      </c>
    </row>
    <row r="166" spans="2:11">
      <c r="B166" s="76" t="s">
        <v>2619</v>
      </c>
      <c r="C166" s="73" t="s">
        <v>2621</v>
      </c>
      <c r="D166" s="86" t="s">
        <v>502</v>
      </c>
      <c r="E166" s="86" t="s">
        <v>129</v>
      </c>
      <c r="F166" s="94">
        <v>45036</v>
      </c>
      <c r="G166" s="83">
        <v>16845735.703000005</v>
      </c>
      <c r="H166" s="85">
        <v>-5.3278790000000003</v>
      </c>
      <c r="I166" s="83">
        <v>-897.52047634200005</v>
      </c>
      <c r="J166" s="84">
        <f t="shared" si="2"/>
        <v>7.2769361136522485E-3</v>
      </c>
      <c r="K166" s="84">
        <f>I166/'סכום נכסי הקרן'!$C$42</f>
        <v>-4.571782586960483E-5</v>
      </c>
    </row>
    <row r="167" spans="2:11">
      <c r="B167" s="76" t="s">
        <v>2622</v>
      </c>
      <c r="C167" s="73" t="s">
        <v>2623</v>
      </c>
      <c r="D167" s="86" t="s">
        <v>502</v>
      </c>
      <c r="E167" s="86" t="s">
        <v>129</v>
      </c>
      <c r="F167" s="94">
        <v>45036</v>
      </c>
      <c r="G167" s="83">
        <v>13476588.562400002</v>
      </c>
      <c r="H167" s="85">
        <v>-5.3278790000000003</v>
      </c>
      <c r="I167" s="83">
        <v>-718.01638107400015</v>
      </c>
      <c r="J167" s="84">
        <f t="shared" si="2"/>
        <v>5.8215488909250431E-3</v>
      </c>
      <c r="K167" s="84">
        <f>I167/'סכום נכסי הקרן'!$C$42</f>
        <v>-3.6574260695704247E-5</v>
      </c>
    </row>
    <row r="168" spans="2:11">
      <c r="B168" s="76" t="s">
        <v>2624</v>
      </c>
      <c r="C168" s="73" t="s">
        <v>2625</v>
      </c>
      <c r="D168" s="86" t="s">
        <v>502</v>
      </c>
      <c r="E168" s="86" t="s">
        <v>129</v>
      </c>
      <c r="F168" s="94">
        <v>45061</v>
      </c>
      <c r="G168" s="83">
        <v>11694423.213000001</v>
      </c>
      <c r="H168" s="85">
        <v>-5.3211459999999997</v>
      </c>
      <c r="I168" s="83">
        <v>-622.2772745850001</v>
      </c>
      <c r="J168" s="84">
        <f t="shared" si="2"/>
        <v>5.0453132730614008E-3</v>
      </c>
      <c r="K168" s="84">
        <f>I168/'סכום נכסי הקרן'!$C$42</f>
        <v>-3.1697509786115182E-5</v>
      </c>
    </row>
    <row r="169" spans="2:11">
      <c r="B169" s="76" t="s">
        <v>2626</v>
      </c>
      <c r="C169" s="73" t="s">
        <v>2627</v>
      </c>
      <c r="D169" s="86" t="s">
        <v>502</v>
      </c>
      <c r="E169" s="86" t="s">
        <v>129</v>
      </c>
      <c r="F169" s="94">
        <v>45055</v>
      </c>
      <c r="G169" s="83">
        <v>13777236.599610003</v>
      </c>
      <c r="H169" s="85">
        <v>-5.2583989999999998</v>
      </c>
      <c r="I169" s="83">
        <v>-724.46209147600018</v>
      </c>
      <c r="J169" s="84">
        <f t="shared" si="2"/>
        <v>5.8738095624515886E-3</v>
      </c>
      <c r="K169" s="84">
        <f>I169/'סכום נכסי הקרן'!$C$42</f>
        <v>-3.6902591773971758E-5</v>
      </c>
    </row>
    <row r="170" spans="2:11">
      <c r="B170" s="76" t="s">
        <v>2628</v>
      </c>
      <c r="C170" s="73" t="s">
        <v>2629</v>
      </c>
      <c r="D170" s="86" t="s">
        <v>502</v>
      </c>
      <c r="E170" s="86" t="s">
        <v>129</v>
      </c>
      <c r="F170" s="94">
        <v>45029</v>
      </c>
      <c r="G170" s="83">
        <v>17386560.000000004</v>
      </c>
      <c r="H170" s="85">
        <v>-5.4170699999999998</v>
      </c>
      <c r="I170" s="83">
        <v>-941.84208000000024</v>
      </c>
      <c r="J170" s="84">
        <f t="shared" si="2"/>
        <v>7.6362877794642556E-3</v>
      </c>
      <c r="K170" s="84">
        <f>I170/'סכום נכסי הקרן'!$C$42</f>
        <v>-4.7975476153592311E-5</v>
      </c>
    </row>
    <row r="171" spans="2:11">
      <c r="B171" s="76" t="s">
        <v>2630</v>
      </c>
      <c r="C171" s="73" t="s">
        <v>2631</v>
      </c>
      <c r="D171" s="86" t="s">
        <v>502</v>
      </c>
      <c r="E171" s="86" t="s">
        <v>129</v>
      </c>
      <c r="F171" s="94">
        <v>44984</v>
      </c>
      <c r="G171" s="83">
        <v>10121401.97625</v>
      </c>
      <c r="H171" s="85">
        <v>-5.29528</v>
      </c>
      <c r="I171" s="83">
        <v>-535.95657456800018</v>
      </c>
      <c r="J171" s="84">
        <f t="shared" si="2"/>
        <v>4.3454404168235313E-3</v>
      </c>
      <c r="K171" s="84">
        <f>I171/'סכום נכסי הקרן'!$C$42</f>
        <v>-2.7300512908223536E-5</v>
      </c>
    </row>
    <row r="172" spans="2:11">
      <c r="B172" s="76" t="s">
        <v>2632</v>
      </c>
      <c r="C172" s="73" t="s">
        <v>2633</v>
      </c>
      <c r="D172" s="86" t="s">
        <v>502</v>
      </c>
      <c r="E172" s="86" t="s">
        <v>129</v>
      </c>
      <c r="F172" s="94">
        <v>45061</v>
      </c>
      <c r="G172" s="83">
        <v>13513816.707600003</v>
      </c>
      <c r="H172" s="85">
        <v>-5.0310050000000004</v>
      </c>
      <c r="I172" s="83">
        <v>-679.88074026900006</v>
      </c>
      <c r="J172" s="84">
        <f t="shared" si="2"/>
        <v>5.5123519097907319E-3</v>
      </c>
      <c r="K172" s="84">
        <f>I172/'סכום נכסי הקרן'!$C$42</f>
        <v>-3.4631710490215185E-5</v>
      </c>
    </row>
    <row r="173" spans="2:11">
      <c r="B173" s="76" t="s">
        <v>2634</v>
      </c>
      <c r="C173" s="73" t="s">
        <v>2635</v>
      </c>
      <c r="D173" s="86" t="s">
        <v>502</v>
      </c>
      <c r="E173" s="86" t="s">
        <v>129</v>
      </c>
      <c r="F173" s="94">
        <v>45061</v>
      </c>
      <c r="G173" s="83">
        <v>20270725.061400004</v>
      </c>
      <c r="H173" s="85">
        <v>-5.0310050000000004</v>
      </c>
      <c r="I173" s="83">
        <v>-1019.8211104040001</v>
      </c>
      <c r="J173" s="84">
        <f t="shared" si="2"/>
        <v>8.2685278646901523E-3</v>
      </c>
      <c r="K173" s="84">
        <f>I173/'סכום נכסי הקרן'!$C$42</f>
        <v>-5.1947565735348253E-5</v>
      </c>
    </row>
    <row r="174" spans="2:11">
      <c r="B174" s="76" t="s">
        <v>2636</v>
      </c>
      <c r="C174" s="73" t="s">
        <v>2637</v>
      </c>
      <c r="D174" s="86" t="s">
        <v>502</v>
      </c>
      <c r="E174" s="86" t="s">
        <v>129</v>
      </c>
      <c r="F174" s="94">
        <v>45061</v>
      </c>
      <c r="G174" s="83">
        <v>13029698.055000002</v>
      </c>
      <c r="H174" s="85">
        <v>-5.0310050000000004</v>
      </c>
      <c r="I174" s="83">
        <v>-655.5247085850001</v>
      </c>
      <c r="J174" s="84">
        <f t="shared" si="2"/>
        <v>5.314877544337902E-3</v>
      </c>
      <c r="K174" s="84">
        <f>I174/'סכום נכסי הקרן'!$C$42</f>
        <v>-3.3391064906348429E-5</v>
      </c>
    </row>
    <row r="175" spans="2:11">
      <c r="B175" s="76" t="s">
        <v>2638</v>
      </c>
      <c r="C175" s="73" t="s">
        <v>2639</v>
      </c>
      <c r="D175" s="86" t="s">
        <v>502</v>
      </c>
      <c r="E175" s="86" t="s">
        <v>129</v>
      </c>
      <c r="F175" s="94">
        <v>45061</v>
      </c>
      <c r="G175" s="83">
        <v>27040290.984568004</v>
      </c>
      <c r="H175" s="85">
        <v>-4.98184</v>
      </c>
      <c r="I175" s="83">
        <v>-1347.1039111710002</v>
      </c>
      <c r="J175" s="84">
        <f t="shared" si="2"/>
        <v>1.092207850231496E-2</v>
      </c>
      <c r="K175" s="84">
        <f>I175/'סכום נכסי הקרן'!$C$42</f>
        <v>-6.8618670729593258E-5</v>
      </c>
    </row>
    <row r="176" spans="2:11">
      <c r="B176" s="76" t="s">
        <v>2640</v>
      </c>
      <c r="C176" s="73" t="s">
        <v>2641</v>
      </c>
      <c r="D176" s="86" t="s">
        <v>502</v>
      </c>
      <c r="E176" s="86" t="s">
        <v>129</v>
      </c>
      <c r="F176" s="94">
        <v>45005</v>
      </c>
      <c r="G176" s="83">
        <v>15232360.960395003</v>
      </c>
      <c r="H176" s="85">
        <v>-4.907635</v>
      </c>
      <c r="I176" s="83">
        <v>-747.54874085100005</v>
      </c>
      <c r="J176" s="84">
        <f t="shared" si="2"/>
        <v>6.0609920023050809E-3</v>
      </c>
      <c r="K176" s="84">
        <f>I176/'סכום נכסי הקרן'!$C$42</f>
        <v>-3.8078577663832029E-5</v>
      </c>
    </row>
    <row r="177" spans="2:11">
      <c r="B177" s="76" t="s">
        <v>2642</v>
      </c>
      <c r="C177" s="73" t="s">
        <v>2643</v>
      </c>
      <c r="D177" s="86" t="s">
        <v>502</v>
      </c>
      <c r="E177" s="86" t="s">
        <v>129</v>
      </c>
      <c r="F177" s="94">
        <v>45105</v>
      </c>
      <c r="G177" s="83">
        <v>7322762.0958800009</v>
      </c>
      <c r="H177" s="85">
        <v>-4.9064059999999996</v>
      </c>
      <c r="I177" s="83">
        <v>-359.28441182800003</v>
      </c>
      <c r="J177" s="84">
        <f t="shared" si="2"/>
        <v>2.9130139984764312E-3</v>
      </c>
      <c r="K177" s="84">
        <f>I177/'סכום נכסי הקרן'!$C$42</f>
        <v>-1.8301200485766839E-5</v>
      </c>
    </row>
    <row r="178" spans="2:11">
      <c r="B178" s="76" t="s">
        <v>2644</v>
      </c>
      <c r="C178" s="73" t="s">
        <v>2645</v>
      </c>
      <c r="D178" s="86" t="s">
        <v>502</v>
      </c>
      <c r="E178" s="86" t="s">
        <v>129</v>
      </c>
      <c r="F178" s="94">
        <v>45069</v>
      </c>
      <c r="G178" s="83">
        <v>32802300.000000004</v>
      </c>
      <c r="H178" s="85">
        <v>-4.7662940000000003</v>
      </c>
      <c r="I178" s="83">
        <v>-1563.4539</v>
      </c>
      <c r="J178" s="84">
        <f t="shared" si="2"/>
        <v>1.267620566531252E-2</v>
      </c>
      <c r="K178" s="84">
        <f>I178/'סכום נכסי הקרן'!$C$42</f>
        <v>-7.9639089067554589E-5</v>
      </c>
    </row>
    <row r="179" spans="2:11">
      <c r="B179" s="76" t="s">
        <v>2646</v>
      </c>
      <c r="C179" s="73" t="s">
        <v>2647</v>
      </c>
      <c r="D179" s="86" t="s">
        <v>502</v>
      </c>
      <c r="E179" s="86" t="s">
        <v>129</v>
      </c>
      <c r="F179" s="94">
        <v>45106</v>
      </c>
      <c r="G179" s="83">
        <v>4449623.9385400005</v>
      </c>
      <c r="H179" s="85">
        <v>-4.5232890000000001</v>
      </c>
      <c r="I179" s="83">
        <v>-201.26932948000001</v>
      </c>
      <c r="J179" s="84">
        <f t="shared" si="2"/>
        <v>1.6318558638716678E-3</v>
      </c>
      <c r="K179" s="84">
        <f>I179/'סכום נכסי הקרן'!$C$42</f>
        <v>-1.0252240924420421E-5</v>
      </c>
    </row>
    <row r="180" spans="2:11">
      <c r="B180" s="76" t="s">
        <v>2648</v>
      </c>
      <c r="C180" s="73" t="s">
        <v>2649</v>
      </c>
      <c r="D180" s="86" t="s">
        <v>502</v>
      </c>
      <c r="E180" s="86" t="s">
        <v>129</v>
      </c>
      <c r="F180" s="94">
        <v>45106</v>
      </c>
      <c r="G180" s="83">
        <v>32263306.685765006</v>
      </c>
      <c r="H180" s="85">
        <v>-4.4373550000000002</v>
      </c>
      <c r="I180" s="83">
        <v>-1431.6375942950001</v>
      </c>
      <c r="J180" s="84">
        <f t="shared" si="2"/>
        <v>1.1607462543971821E-2</v>
      </c>
      <c r="K180" s="84">
        <f>I180/'סכום נכסי הקרן'!$C$42</f>
        <v>-7.29246406846528E-5</v>
      </c>
    </row>
    <row r="181" spans="2:11">
      <c r="B181" s="76" t="s">
        <v>2650</v>
      </c>
      <c r="C181" s="73" t="s">
        <v>2651</v>
      </c>
      <c r="D181" s="86" t="s">
        <v>502</v>
      </c>
      <c r="E181" s="86" t="s">
        <v>129</v>
      </c>
      <c r="F181" s="94">
        <v>45138</v>
      </c>
      <c r="G181" s="83">
        <v>25496858.619757999</v>
      </c>
      <c r="H181" s="85">
        <v>-4.0221640000000001</v>
      </c>
      <c r="I181" s="83">
        <v>-1025.5255772320002</v>
      </c>
      <c r="J181" s="84">
        <f t="shared" si="2"/>
        <v>8.3147786653838471E-3</v>
      </c>
      <c r="K181" s="84">
        <f>I181/'סכום נכסי הקרן'!$C$42</f>
        <v>-5.2238139408034098E-5</v>
      </c>
    </row>
    <row r="182" spans="2:11">
      <c r="B182" s="76" t="s">
        <v>2652</v>
      </c>
      <c r="C182" s="73" t="s">
        <v>2653</v>
      </c>
      <c r="D182" s="86" t="s">
        <v>502</v>
      </c>
      <c r="E182" s="86" t="s">
        <v>129</v>
      </c>
      <c r="F182" s="94">
        <v>45133</v>
      </c>
      <c r="G182" s="83">
        <v>84193800.000000015</v>
      </c>
      <c r="H182" s="85">
        <v>-3.8157679999999998</v>
      </c>
      <c r="I182" s="83">
        <v>-3212.6400000000003</v>
      </c>
      <c r="J182" s="84">
        <f t="shared" si="2"/>
        <v>2.6047512733576358E-2</v>
      </c>
      <c r="K182" s="84">
        <f>I182/'סכום נכסי הקרן'!$C$42</f>
        <v>-1.6364519804644615E-4</v>
      </c>
    </row>
    <row r="183" spans="2:11">
      <c r="B183" s="76" t="s">
        <v>2654</v>
      </c>
      <c r="C183" s="73" t="s">
        <v>2655</v>
      </c>
      <c r="D183" s="86" t="s">
        <v>502</v>
      </c>
      <c r="E183" s="86" t="s">
        <v>129</v>
      </c>
      <c r="F183" s="94">
        <v>45106</v>
      </c>
      <c r="G183" s="83">
        <v>6574074.9277500007</v>
      </c>
      <c r="H183" s="85">
        <v>-4.038195</v>
      </c>
      <c r="I183" s="83">
        <v>-265.47399580799998</v>
      </c>
      <c r="J183" s="84">
        <f t="shared" si="2"/>
        <v>2.1524158593064506E-3</v>
      </c>
      <c r="K183" s="84">
        <f>I183/'סכום נכסי הקרן'!$C$42</f>
        <v>-1.3522693056234613E-5</v>
      </c>
    </row>
    <row r="184" spans="2:11">
      <c r="B184" s="76" t="s">
        <v>2656</v>
      </c>
      <c r="C184" s="73" t="s">
        <v>2657</v>
      </c>
      <c r="D184" s="86" t="s">
        <v>502</v>
      </c>
      <c r="E184" s="86" t="s">
        <v>129</v>
      </c>
      <c r="F184" s="94">
        <v>45138</v>
      </c>
      <c r="G184" s="83">
        <v>29310400.000000004</v>
      </c>
      <c r="H184" s="85">
        <v>-4.022132</v>
      </c>
      <c r="I184" s="83">
        <v>-1178.9029400000002</v>
      </c>
      <c r="J184" s="84">
        <f t="shared" si="2"/>
        <v>9.5583349959225457E-3</v>
      </c>
      <c r="K184" s="84">
        <f>I184/'סכום נכסי הקרן'!$C$42</f>
        <v>-6.0050863182254355E-5</v>
      </c>
    </row>
    <row r="185" spans="2:11">
      <c r="B185" s="76" t="s">
        <v>2658</v>
      </c>
      <c r="C185" s="73" t="s">
        <v>2659</v>
      </c>
      <c r="D185" s="86" t="s">
        <v>502</v>
      </c>
      <c r="E185" s="86" t="s">
        <v>129</v>
      </c>
      <c r="F185" s="94">
        <v>45132</v>
      </c>
      <c r="G185" s="83">
        <v>8767637.3314830009</v>
      </c>
      <c r="H185" s="85">
        <v>-3.6737929999999999</v>
      </c>
      <c r="I185" s="83">
        <v>-322.1048259260001</v>
      </c>
      <c r="J185" s="84">
        <f t="shared" si="2"/>
        <v>2.6115685401582132E-3</v>
      </c>
      <c r="K185" s="84">
        <f>I185/'סכום נכסי הקרן'!$C$42</f>
        <v>-1.6407349728066745E-5</v>
      </c>
    </row>
    <row r="186" spans="2:11">
      <c r="B186" s="76" t="s">
        <v>2660</v>
      </c>
      <c r="C186" s="73" t="s">
        <v>2661</v>
      </c>
      <c r="D186" s="86" t="s">
        <v>502</v>
      </c>
      <c r="E186" s="86" t="s">
        <v>129</v>
      </c>
      <c r="F186" s="94">
        <v>45110</v>
      </c>
      <c r="G186" s="83">
        <v>25673900.000000004</v>
      </c>
      <c r="H186" s="85">
        <v>-3.911521</v>
      </c>
      <c r="I186" s="83">
        <v>-1004.2400700000002</v>
      </c>
      <c r="J186" s="84">
        <f t="shared" si="2"/>
        <v>8.1421995651217108E-3</v>
      </c>
      <c r="K186" s="84">
        <f>I186/'סכום נכסי הקרן'!$C$42</f>
        <v>-5.1153899951854849E-5</v>
      </c>
    </row>
    <row r="187" spans="2:11">
      <c r="B187" s="76" t="s">
        <v>2662</v>
      </c>
      <c r="C187" s="73" t="s">
        <v>2663</v>
      </c>
      <c r="D187" s="86" t="s">
        <v>502</v>
      </c>
      <c r="E187" s="86" t="s">
        <v>129</v>
      </c>
      <c r="F187" s="94">
        <v>45132</v>
      </c>
      <c r="G187" s="83">
        <v>8507032.7737500016</v>
      </c>
      <c r="H187" s="85">
        <v>-3.402971</v>
      </c>
      <c r="I187" s="83">
        <v>-289.49189471</v>
      </c>
      <c r="J187" s="84">
        <f t="shared" si="2"/>
        <v>2.3471487044069272E-3</v>
      </c>
      <c r="K187" s="84">
        <f>I187/'סכום נכסי הקרן'!$C$42</f>
        <v>-1.474611485963534E-5</v>
      </c>
    </row>
    <row r="188" spans="2:11">
      <c r="B188" s="76" t="s">
        <v>2664</v>
      </c>
      <c r="C188" s="73" t="s">
        <v>2665</v>
      </c>
      <c r="D188" s="86" t="s">
        <v>502</v>
      </c>
      <c r="E188" s="86" t="s">
        <v>129</v>
      </c>
      <c r="F188" s="94">
        <v>45132</v>
      </c>
      <c r="G188" s="83">
        <v>24919734.661509003</v>
      </c>
      <c r="H188" s="85">
        <v>-3.3804669999999999</v>
      </c>
      <c r="I188" s="83">
        <v>-842.40336601700028</v>
      </c>
      <c r="J188" s="84">
        <f t="shared" si="2"/>
        <v>6.8300564031872216E-3</v>
      </c>
      <c r="K188" s="84">
        <f>I188/'סכום נכסי הקרן'!$C$42</f>
        <v>-4.291027493489618E-5</v>
      </c>
    </row>
    <row r="189" spans="2:11">
      <c r="B189" s="76" t="s">
        <v>2666</v>
      </c>
      <c r="C189" s="73" t="s">
        <v>2667</v>
      </c>
      <c r="D189" s="86" t="s">
        <v>502</v>
      </c>
      <c r="E189" s="86" t="s">
        <v>129</v>
      </c>
      <c r="F189" s="94">
        <v>45132</v>
      </c>
      <c r="G189" s="83">
        <v>13685438.456972001</v>
      </c>
      <c r="H189" s="85">
        <v>-3.3720300000000001</v>
      </c>
      <c r="I189" s="83">
        <v>-461.47710964800012</v>
      </c>
      <c r="J189" s="84">
        <f t="shared" si="2"/>
        <v>3.7415741850348296E-3</v>
      </c>
      <c r="K189" s="84">
        <f>I189/'סכום נכסי הקרן'!$C$42</f>
        <v>-2.3506683911751245E-5</v>
      </c>
    </row>
    <row r="190" spans="2:11">
      <c r="B190" s="76" t="s">
        <v>2668</v>
      </c>
      <c r="C190" s="73" t="s">
        <v>2669</v>
      </c>
      <c r="D190" s="86" t="s">
        <v>502</v>
      </c>
      <c r="E190" s="86" t="s">
        <v>129</v>
      </c>
      <c r="F190" s="94">
        <v>45133</v>
      </c>
      <c r="G190" s="83">
        <v>8950950.2932740021</v>
      </c>
      <c r="H190" s="85">
        <v>-3.3246329999999999</v>
      </c>
      <c r="I190" s="83">
        <v>-297.58624302900006</v>
      </c>
      <c r="J190" s="84">
        <f t="shared" si="2"/>
        <v>2.4127762384316409E-3</v>
      </c>
      <c r="K190" s="84">
        <f>I190/'סכום נכסי הקרן'!$C$42</f>
        <v>-1.515842412358016E-5</v>
      </c>
    </row>
    <row r="191" spans="2:11">
      <c r="B191" s="76" t="s">
        <v>2670</v>
      </c>
      <c r="C191" s="73" t="s">
        <v>2671</v>
      </c>
      <c r="D191" s="86" t="s">
        <v>502</v>
      </c>
      <c r="E191" s="86" t="s">
        <v>129</v>
      </c>
      <c r="F191" s="94">
        <v>45132</v>
      </c>
      <c r="G191" s="83">
        <v>10275247.286289003</v>
      </c>
      <c r="H191" s="85">
        <v>-3.2596720000000001</v>
      </c>
      <c r="I191" s="83">
        <v>-334.93938867600008</v>
      </c>
      <c r="J191" s="84">
        <f t="shared" si="2"/>
        <v>2.7156288882397004E-3</v>
      </c>
      <c r="K191" s="84">
        <f>I191/'סכום נכסי הקרן'!$C$42</f>
        <v>-1.7061115653618093E-5</v>
      </c>
    </row>
    <row r="192" spans="2:11">
      <c r="B192" s="76" t="s">
        <v>2672</v>
      </c>
      <c r="C192" s="73" t="s">
        <v>2673</v>
      </c>
      <c r="D192" s="86" t="s">
        <v>502</v>
      </c>
      <c r="E192" s="86" t="s">
        <v>129</v>
      </c>
      <c r="F192" s="94">
        <v>45110</v>
      </c>
      <c r="G192" s="83">
        <v>6876038.4184400011</v>
      </c>
      <c r="H192" s="85">
        <v>-3.2179000000000002</v>
      </c>
      <c r="I192" s="83">
        <v>-221.26405329700003</v>
      </c>
      <c r="J192" s="84">
        <f t="shared" si="2"/>
        <v>1.7939695221799907E-3</v>
      </c>
      <c r="K192" s="84">
        <f>I192/'סכום נכסי הקרן'!$C$42</f>
        <v>-1.1270730558776265E-5</v>
      </c>
    </row>
    <row r="193" spans="2:11">
      <c r="B193" s="76" t="s">
        <v>2672</v>
      </c>
      <c r="C193" s="73" t="s">
        <v>2674</v>
      </c>
      <c r="D193" s="86" t="s">
        <v>502</v>
      </c>
      <c r="E193" s="86" t="s">
        <v>129</v>
      </c>
      <c r="F193" s="94">
        <v>45110</v>
      </c>
      <c r="G193" s="83">
        <v>2651884.5518000005</v>
      </c>
      <c r="H193" s="85">
        <v>-3.2179000000000002</v>
      </c>
      <c r="I193" s="83">
        <v>-85.334998018000007</v>
      </c>
      <c r="J193" s="84">
        <f t="shared" si="2"/>
        <v>6.9188096004954439E-4</v>
      </c>
      <c r="K193" s="84">
        <f>I193/'סכום נכסי הקרן'!$C$42</f>
        <v>-4.3467872687100639E-6</v>
      </c>
    </row>
    <row r="194" spans="2:11">
      <c r="B194" s="76" t="s">
        <v>2675</v>
      </c>
      <c r="C194" s="73" t="s">
        <v>2676</v>
      </c>
      <c r="D194" s="86" t="s">
        <v>502</v>
      </c>
      <c r="E194" s="86" t="s">
        <v>129</v>
      </c>
      <c r="F194" s="94">
        <v>45110</v>
      </c>
      <c r="G194" s="83">
        <v>24423152.377008006</v>
      </c>
      <c r="H194" s="85">
        <v>-3.109283</v>
      </c>
      <c r="I194" s="83">
        <v>-759.38492703700012</v>
      </c>
      <c r="J194" s="84">
        <f t="shared" si="2"/>
        <v>6.1569576910834112E-3</v>
      </c>
      <c r="K194" s="84">
        <f>I194/'סכום נכסי הקרן'!$C$42</f>
        <v>-3.8681488364228775E-5</v>
      </c>
    </row>
    <row r="195" spans="2:11">
      <c r="B195" s="76" t="s">
        <v>2677</v>
      </c>
      <c r="C195" s="73" t="s">
        <v>2678</v>
      </c>
      <c r="D195" s="86" t="s">
        <v>502</v>
      </c>
      <c r="E195" s="86" t="s">
        <v>129</v>
      </c>
      <c r="F195" s="94">
        <v>45110</v>
      </c>
      <c r="G195" s="83">
        <v>9288631.2503600027</v>
      </c>
      <c r="H195" s="85">
        <v>-3.1397219999999999</v>
      </c>
      <c r="I195" s="83">
        <v>-291.6371736430001</v>
      </c>
      <c r="J195" s="84">
        <f t="shared" si="2"/>
        <v>2.3645422437777851E-3</v>
      </c>
      <c r="K195" s="84">
        <f>I195/'סכום נכסי הקרן'!$C$42</f>
        <v>-1.4855390905459233E-5</v>
      </c>
    </row>
    <row r="196" spans="2:11">
      <c r="B196" s="76" t="s">
        <v>2677</v>
      </c>
      <c r="C196" s="73" t="s">
        <v>2679</v>
      </c>
      <c r="D196" s="86" t="s">
        <v>502</v>
      </c>
      <c r="E196" s="86" t="s">
        <v>129</v>
      </c>
      <c r="F196" s="94">
        <v>45110</v>
      </c>
      <c r="G196" s="83">
        <v>7131246.8839000007</v>
      </c>
      <c r="H196" s="85">
        <v>-3.1397219999999999</v>
      </c>
      <c r="I196" s="83">
        <v>-223.90130781300002</v>
      </c>
      <c r="J196" s="84">
        <f t="shared" si="2"/>
        <v>1.8153519119239992E-3</v>
      </c>
      <c r="K196" s="84">
        <f>I196/'סכום נכסי הקרן'!$C$42</f>
        <v>-1.1405066817295646E-5</v>
      </c>
    </row>
    <row r="197" spans="2:11">
      <c r="B197" s="76" t="s">
        <v>2680</v>
      </c>
      <c r="C197" s="73" t="s">
        <v>2681</v>
      </c>
      <c r="D197" s="86" t="s">
        <v>502</v>
      </c>
      <c r="E197" s="86" t="s">
        <v>129</v>
      </c>
      <c r="F197" s="94">
        <v>45082</v>
      </c>
      <c r="G197" s="83">
        <v>37014000.000000007</v>
      </c>
      <c r="H197" s="85">
        <v>-2.9654419999999999</v>
      </c>
      <c r="I197" s="83">
        <v>-1097.6286700000001</v>
      </c>
      <c r="J197" s="84">
        <f t="shared" si="2"/>
        <v>8.8993776951552233E-3</v>
      </c>
      <c r="K197" s="84">
        <f>I197/'סכום נכסי הקרן'!$C$42</f>
        <v>-5.5910920950871335E-5</v>
      </c>
    </row>
    <row r="198" spans="2:11">
      <c r="B198" s="76" t="s">
        <v>2682</v>
      </c>
      <c r="C198" s="73" t="s">
        <v>2683</v>
      </c>
      <c r="D198" s="86" t="s">
        <v>502</v>
      </c>
      <c r="E198" s="86" t="s">
        <v>129</v>
      </c>
      <c r="F198" s="94">
        <v>45152</v>
      </c>
      <c r="G198" s="83">
        <v>34770156.91317001</v>
      </c>
      <c r="H198" s="85">
        <v>-2.1598039999999998</v>
      </c>
      <c r="I198" s="83">
        <v>-750.96707567800013</v>
      </c>
      <c r="J198" s="84">
        <f t="shared" si="2"/>
        <v>6.0887072520479438E-3</v>
      </c>
      <c r="K198" s="84">
        <f>I198/'סכום נכסי הקרן'!$C$42</f>
        <v>-3.8252700528439801E-5</v>
      </c>
    </row>
    <row r="199" spans="2:11">
      <c r="B199" s="76" t="s">
        <v>2684</v>
      </c>
      <c r="C199" s="73" t="s">
        <v>2685</v>
      </c>
      <c r="D199" s="86" t="s">
        <v>502</v>
      </c>
      <c r="E199" s="86" t="s">
        <v>129</v>
      </c>
      <c r="F199" s="94">
        <v>45160</v>
      </c>
      <c r="G199" s="83">
        <v>12186167.979405003</v>
      </c>
      <c r="H199" s="85">
        <v>-1.5459579999999999</v>
      </c>
      <c r="I199" s="83">
        <v>-188.39307532000001</v>
      </c>
      <c r="J199" s="84">
        <f t="shared" si="2"/>
        <v>1.5274574892659338E-3</v>
      </c>
      <c r="K199" s="84">
        <f>I199/'סכום נכסי הקרן'!$C$42</f>
        <v>-9.5963513251781857E-6</v>
      </c>
    </row>
    <row r="200" spans="2:11">
      <c r="B200" s="76" t="s">
        <v>2686</v>
      </c>
      <c r="C200" s="73" t="s">
        <v>2687</v>
      </c>
      <c r="D200" s="86" t="s">
        <v>502</v>
      </c>
      <c r="E200" s="86" t="s">
        <v>129</v>
      </c>
      <c r="F200" s="94">
        <v>45155</v>
      </c>
      <c r="G200" s="83">
        <v>20905651.077786002</v>
      </c>
      <c r="H200" s="85">
        <v>-1.4936449999999999</v>
      </c>
      <c r="I200" s="83">
        <v>-312.25627980500008</v>
      </c>
      <c r="J200" s="84">
        <f t="shared" si="2"/>
        <v>2.5317182828950399E-3</v>
      </c>
      <c r="K200" s="84">
        <f>I200/'סכום נכסי הקרן'!$C$42</f>
        <v>-1.5905685277508758E-5</v>
      </c>
    </row>
    <row r="201" spans="2:11">
      <c r="B201" s="76" t="s">
        <v>2688</v>
      </c>
      <c r="C201" s="73" t="s">
        <v>2689</v>
      </c>
      <c r="D201" s="86" t="s">
        <v>502</v>
      </c>
      <c r="E201" s="86" t="s">
        <v>129</v>
      </c>
      <c r="F201" s="94">
        <v>45155</v>
      </c>
      <c r="G201" s="83">
        <v>20907326.344320003</v>
      </c>
      <c r="H201" s="85">
        <v>-1.4855130000000001</v>
      </c>
      <c r="I201" s="83">
        <v>-310.58101327100007</v>
      </c>
      <c r="J201" s="84">
        <f t="shared" si="2"/>
        <v>2.5181355203145765E-3</v>
      </c>
      <c r="K201" s="84">
        <f>I201/'סכום נכסי הקרן'!$C$42</f>
        <v>-1.5820350685479456E-5</v>
      </c>
    </row>
    <row r="202" spans="2:11">
      <c r="B202" s="76" t="s">
        <v>2690</v>
      </c>
      <c r="C202" s="73" t="s">
        <v>2691</v>
      </c>
      <c r="D202" s="86" t="s">
        <v>502</v>
      </c>
      <c r="E202" s="86" t="s">
        <v>129</v>
      </c>
      <c r="F202" s="94">
        <v>45160</v>
      </c>
      <c r="G202" s="83">
        <v>17422771.953600004</v>
      </c>
      <c r="H202" s="85">
        <v>-1.464591</v>
      </c>
      <c r="I202" s="83">
        <v>-255.17241029300004</v>
      </c>
      <c r="J202" s="84">
        <f t="shared" si="2"/>
        <v>2.0688924393533941E-3</v>
      </c>
      <c r="K202" s="84">
        <f>I202/'סכום נכסי הקרן'!$C$42</f>
        <v>-1.2997951721446226E-5</v>
      </c>
    </row>
    <row r="203" spans="2:11">
      <c r="B203" s="76" t="s">
        <v>2692</v>
      </c>
      <c r="C203" s="73" t="s">
        <v>2693</v>
      </c>
      <c r="D203" s="86" t="s">
        <v>502</v>
      </c>
      <c r="E203" s="86" t="s">
        <v>129</v>
      </c>
      <c r="F203" s="94">
        <v>45160</v>
      </c>
      <c r="G203" s="83">
        <v>17422771.953600004</v>
      </c>
      <c r="H203" s="85">
        <v>-1.464591</v>
      </c>
      <c r="I203" s="83">
        <v>-255.17241029300004</v>
      </c>
      <c r="J203" s="84">
        <f t="shared" si="2"/>
        <v>2.0688924393533941E-3</v>
      </c>
      <c r="K203" s="84">
        <f>I203/'סכום נכסי הקרן'!$C$42</f>
        <v>-1.2997951721446226E-5</v>
      </c>
    </row>
    <row r="204" spans="2:11">
      <c r="B204" s="76" t="s">
        <v>2694</v>
      </c>
      <c r="C204" s="73" t="s">
        <v>2695</v>
      </c>
      <c r="D204" s="86" t="s">
        <v>502</v>
      </c>
      <c r="E204" s="86" t="s">
        <v>129</v>
      </c>
      <c r="F204" s="94">
        <v>45168</v>
      </c>
      <c r="G204" s="83">
        <v>24437485.212910004</v>
      </c>
      <c r="H204" s="85">
        <v>-1.2752410000000001</v>
      </c>
      <c r="I204" s="83">
        <v>-311.63689654000007</v>
      </c>
      <c r="J204" s="84">
        <f t="shared" ref="J204:J267" si="3">IFERROR(I204/$I$11,0)</f>
        <v>2.5266964337360763E-3</v>
      </c>
      <c r="K204" s="84">
        <f>I204/'סכום נכסי הקרן'!$C$42</f>
        <v>-1.5874135182550223E-5</v>
      </c>
    </row>
    <row r="205" spans="2:11">
      <c r="B205" s="76" t="s">
        <v>2696</v>
      </c>
      <c r="C205" s="73" t="s">
        <v>2697</v>
      </c>
      <c r="D205" s="86" t="s">
        <v>502</v>
      </c>
      <c r="E205" s="86" t="s">
        <v>129</v>
      </c>
      <c r="F205" s="94">
        <v>45174</v>
      </c>
      <c r="G205" s="83">
        <v>22369445.226975001</v>
      </c>
      <c r="H205" s="85">
        <v>-0.79428299999999996</v>
      </c>
      <c r="I205" s="83">
        <v>-177.67667122200004</v>
      </c>
      <c r="J205" s="84">
        <f t="shared" si="3"/>
        <v>1.4405707941488948E-3</v>
      </c>
      <c r="K205" s="84">
        <f>I205/'סכום נכסי הקרן'!$C$42</f>
        <v>-9.0504799947574245E-6</v>
      </c>
    </row>
    <row r="206" spans="2:11">
      <c r="B206" s="76" t="s">
        <v>2696</v>
      </c>
      <c r="C206" s="73" t="s">
        <v>2698</v>
      </c>
      <c r="D206" s="86" t="s">
        <v>502</v>
      </c>
      <c r="E206" s="86" t="s">
        <v>129</v>
      </c>
      <c r="F206" s="94">
        <v>45174</v>
      </c>
      <c r="G206" s="83">
        <v>3504099.1669500005</v>
      </c>
      <c r="H206" s="85">
        <v>-0.79428299999999996</v>
      </c>
      <c r="I206" s="83">
        <v>-27.832459379000003</v>
      </c>
      <c r="J206" s="84">
        <f t="shared" si="3"/>
        <v>2.2566062181920453E-4</v>
      </c>
      <c r="K206" s="84">
        <f>I206/'סכום נכסי הקרן'!$C$42</f>
        <v>-1.4177275783144462E-6</v>
      </c>
    </row>
    <row r="207" spans="2:11">
      <c r="B207" s="76" t="s">
        <v>2699</v>
      </c>
      <c r="C207" s="73" t="s">
        <v>2700</v>
      </c>
      <c r="D207" s="86" t="s">
        <v>502</v>
      </c>
      <c r="E207" s="86" t="s">
        <v>129</v>
      </c>
      <c r="F207" s="94">
        <v>45169</v>
      </c>
      <c r="G207" s="83">
        <v>10514810.400651002</v>
      </c>
      <c r="H207" s="85">
        <v>-0.801952</v>
      </c>
      <c r="I207" s="83">
        <v>-84.32370335600001</v>
      </c>
      <c r="J207" s="84">
        <f t="shared" si="3"/>
        <v>6.8368156310938215E-4</v>
      </c>
      <c r="K207" s="84">
        <f>I207/'סכום נכסי הקרן'!$C$42</f>
        <v>-4.2952740225180523E-6</v>
      </c>
    </row>
    <row r="208" spans="2:11">
      <c r="B208" s="76" t="s">
        <v>2701</v>
      </c>
      <c r="C208" s="73" t="s">
        <v>2702</v>
      </c>
      <c r="D208" s="86" t="s">
        <v>502</v>
      </c>
      <c r="E208" s="86" t="s">
        <v>129</v>
      </c>
      <c r="F208" s="94">
        <v>45174</v>
      </c>
      <c r="G208" s="83">
        <v>8769554.953675</v>
      </c>
      <c r="H208" s="85">
        <v>-0.68731100000000001</v>
      </c>
      <c r="I208" s="83">
        <v>-60.274112148000015</v>
      </c>
      <c r="J208" s="84">
        <f t="shared" si="3"/>
        <v>4.8869176243838074E-4</v>
      </c>
      <c r="K208" s="84">
        <f>I208/'סכום נכסי הקרן'!$C$42</f>
        <v>-3.0702378789821354E-6</v>
      </c>
    </row>
    <row r="209" spans="2:11">
      <c r="B209" s="76" t="s">
        <v>2701</v>
      </c>
      <c r="C209" s="73" t="s">
        <v>2703</v>
      </c>
      <c r="D209" s="86" t="s">
        <v>502</v>
      </c>
      <c r="E209" s="86" t="s">
        <v>129</v>
      </c>
      <c r="F209" s="94">
        <v>45174</v>
      </c>
      <c r="G209" s="83">
        <v>290820.92085500003</v>
      </c>
      <c r="H209" s="85">
        <v>-0.68731100000000001</v>
      </c>
      <c r="I209" s="83">
        <v>-1.9988440570000003</v>
      </c>
      <c r="J209" s="84">
        <f t="shared" si="3"/>
        <v>1.62062714861114E-5</v>
      </c>
      <c r="K209" s="84">
        <f>I209/'סכום נכסי הקרן'!$C$42</f>
        <v>-1.0181695788252868E-7</v>
      </c>
    </row>
    <row r="210" spans="2:11">
      <c r="B210" s="76" t="s">
        <v>2704</v>
      </c>
      <c r="C210" s="73" t="s">
        <v>2705</v>
      </c>
      <c r="D210" s="86" t="s">
        <v>502</v>
      </c>
      <c r="E210" s="86" t="s">
        <v>129</v>
      </c>
      <c r="F210" s="94">
        <v>45181</v>
      </c>
      <c r="G210" s="83">
        <v>11635923.286000002</v>
      </c>
      <c r="H210" s="85">
        <v>-0.62833700000000003</v>
      </c>
      <c r="I210" s="83">
        <v>-73.11279617400001</v>
      </c>
      <c r="J210" s="84">
        <f t="shared" si="3"/>
        <v>5.9278552509140078E-4</v>
      </c>
      <c r="K210" s="84">
        <f>I210/'סכום נכסי הקרן'!$C$42</f>
        <v>-3.7242137337590521E-6</v>
      </c>
    </row>
    <row r="211" spans="2:11">
      <c r="B211" s="76" t="s">
        <v>2704</v>
      </c>
      <c r="C211" s="73" t="s">
        <v>2706</v>
      </c>
      <c r="D211" s="86" t="s">
        <v>502</v>
      </c>
      <c r="E211" s="86" t="s">
        <v>129</v>
      </c>
      <c r="F211" s="94">
        <v>45181</v>
      </c>
      <c r="G211" s="83">
        <v>7719255.9072200013</v>
      </c>
      <c r="H211" s="85">
        <v>-0.62833700000000003</v>
      </c>
      <c r="I211" s="83">
        <v>-48.502930957000004</v>
      </c>
      <c r="J211" s="84">
        <f t="shared" si="3"/>
        <v>3.9325312257776541E-4</v>
      </c>
      <c r="K211" s="84">
        <f>I211/'סכום נכסי הקרן'!$C$42</f>
        <v>-2.4706383977947633E-6</v>
      </c>
    </row>
    <row r="212" spans="2:11">
      <c r="B212" s="76" t="s">
        <v>2707</v>
      </c>
      <c r="C212" s="73" t="s">
        <v>2708</v>
      </c>
      <c r="D212" s="86" t="s">
        <v>502</v>
      </c>
      <c r="E212" s="86" t="s">
        <v>129</v>
      </c>
      <c r="F212" s="94">
        <v>45181</v>
      </c>
      <c r="G212" s="83">
        <v>10527654.110745002</v>
      </c>
      <c r="H212" s="85">
        <v>-0.61499300000000001</v>
      </c>
      <c r="I212" s="83">
        <v>-64.744304951000004</v>
      </c>
      <c r="J212" s="84">
        <f t="shared" si="3"/>
        <v>5.2493528924427363E-4</v>
      </c>
      <c r="K212" s="84">
        <f>I212/'סכום נכסי הקרן'!$C$42</f>
        <v>-3.2979402006094359E-6</v>
      </c>
    </row>
    <row r="213" spans="2:11">
      <c r="B213" s="76" t="s">
        <v>2709</v>
      </c>
      <c r="C213" s="73" t="s">
        <v>2710</v>
      </c>
      <c r="D213" s="86" t="s">
        <v>502</v>
      </c>
      <c r="E213" s="86" t="s">
        <v>129</v>
      </c>
      <c r="F213" s="94">
        <v>45159</v>
      </c>
      <c r="G213" s="83">
        <v>14044317.776700001</v>
      </c>
      <c r="H213" s="85">
        <v>-0.71882299999999999</v>
      </c>
      <c r="I213" s="83">
        <v>-100.953795028</v>
      </c>
      <c r="J213" s="84">
        <f t="shared" si="3"/>
        <v>8.1851538345245254E-4</v>
      </c>
      <c r="K213" s="84">
        <f>I213/'סכום נכסי הקרן'!$C$42</f>
        <v>-5.1423762951645338E-6</v>
      </c>
    </row>
    <row r="214" spans="2:11">
      <c r="B214" s="76" t="s">
        <v>2711</v>
      </c>
      <c r="C214" s="73" t="s">
        <v>2712</v>
      </c>
      <c r="D214" s="86" t="s">
        <v>502</v>
      </c>
      <c r="E214" s="86" t="s">
        <v>129</v>
      </c>
      <c r="F214" s="94">
        <v>45167</v>
      </c>
      <c r="G214" s="83">
        <v>12291058.278506003</v>
      </c>
      <c r="H214" s="85">
        <v>-0.67937800000000004</v>
      </c>
      <c r="I214" s="83">
        <v>-83.502776219000026</v>
      </c>
      <c r="J214" s="84">
        <f t="shared" si="3"/>
        <v>6.7702563214470967E-4</v>
      </c>
      <c r="K214" s="84">
        <f>I214/'סכום נכסי הקרן'!$C$42</f>
        <v>-4.2534577020102882E-6</v>
      </c>
    </row>
    <row r="215" spans="2:11">
      <c r="B215" s="76" t="s">
        <v>2713</v>
      </c>
      <c r="C215" s="73" t="s">
        <v>2714</v>
      </c>
      <c r="D215" s="86" t="s">
        <v>502</v>
      </c>
      <c r="E215" s="86" t="s">
        <v>129</v>
      </c>
      <c r="F215" s="94">
        <v>45189</v>
      </c>
      <c r="G215" s="83">
        <v>51919421.874178007</v>
      </c>
      <c r="H215" s="85">
        <v>-0.49394500000000002</v>
      </c>
      <c r="I215" s="83">
        <v>-256.45327068800003</v>
      </c>
      <c r="J215" s="84">
        <f t="shared" si="3"/>
        <v>2.0792774272290031E-3</v>
      </c>
      <c r="K215" s="84">
        <f>I215/'סכום נכסי הקרן'!$C$42</f>
        <v>-1.306319608527461E-5</v>
      </c>
    </row>
    <row r="216" spans="2:11">
      <c r="B216" s="76" t="s">
        <v>2715</v>
      </c>
      <c r="C216" s="73" t="s">
        <v>2716</v>
      </c>
      <c r="D216" s="86" t="s">
        <v>502</v>
      </c>
      <c r="E216" s="86" t="s">
        <v>129</v>
      </c>
      <c r="F216" s="94">
        <v>45174</v>
      </c>
      <c r="G216" s="83">
        <v>21686012.057600003</v>
      </c>
      <c r="H216" s="85">
        <v>-0.50065499999999996</v>
      </c>
      <c r="I216" s="83">
        <v>-108.57220244900002</v>
      </c>
      <c r="J216" s="84">
        <f t="shared" si="3"/>
        <v>8.8028407347314288E-4</v>
      </c>
      <c r="K216" s="84">
        <f>I216/'סכום נכסי הקרן'!$C$42</f>
        <v>-5.5304421199093115E-6</v>
      </c>
    </row>
    <row r="217" spans="2:11">
      <c r="B217" s="76" t="s">
        <v>2715</v>
      </c>
      <c r="C217" s="73" t="s">
        <v>2717</v>
      </c>
      <c r="D217" s="86" t="s">
        <v>502</v>
      </c>
      <c r="E217" s="86" t="s">
        <v>129</v>
      </c>
      <c r="F217" s="94">
        <v>45174</v>
      </c>
      <c r="G217" s="83">
        <v>7380107.5044480013</v>
      </c>
      <c r="H217" s="85">
        <v>-0.50065499999999996</v>
      </c>
      <c r="I217" s="83">
        <v>-36.948910843000007</v>
      </c>
      <c r="J217" s="84">
        <f t="shared" si="3"/>
        <v>2.995751860385291E-4</v>
      </c>
      <c r="K217" s="84">
        <f>I217/'סכום נכסי הקרן'!$C$42</f>
        <v>-1.8821006500894022E-6</v>
      </c>
    </row>
    <row r="218" spans="2:11">
      <c r="B218" s="76" t="s">
        <v>2718</v>
      </c>
      <c r="C218" s="73" t="s">
        <v>2719</v>
      </c>
      <c r="D218" s="86" t="s">
        <v>502</v>
      </c>
      <c r="E218" s="86" t="s">
        <v>129</v>
      </c>
      <c r="F218" s="94">
        <v>45167</v>
      </c>
      <c r="G218" s="83">
        <v>13111247.246400004</v>
      </c>
      <c r="H218" s="85">
        <v>-0.60472199999999998</v>
      </c>
      <c r="I218" s="83">
        <v>-79.286587129000026</v>
      </c>
      <c r="J218" s="84">
        <f t="shared" si="3"/>
        <v>6.4284152218874169E-4</v>
      </c>
      <c r="K218" s="84">
        <f>I218/'סכום נכסי הקרן'!$C$42</f>
        <v>-4.0386938010956773E-6</v>
      </c>
    </row>
    <row r="219" spans="2:11">
      <c r="B219" s="76" t="s">
        <v>2720</v>
      </c>
      <c r="C219" s="73" t="s">
        <v>2721</v>
      </c>
      <c r="D219" s="86" t="s">
        <v>502</v>
      </c>
      <c r="E219" s="86" t="s">
        <v>129</v>
      </c>
      <c r="F219" s="94">
        <v>45189</v>
      </c>
      <c r="G219" s="83">
        <v>17484440.801820002</v>
      </c>
      <c r="H219" s="85">
        <v>-0.41411599999999998</v>
      </c>
      <c r="I219" s="83">
        <v>-72.405844389000023</v>
      </c>
      <c r="J219" s="84">
        <f t="shared" si="3"/>
        <v>5.8705368597409798E-4</v>
      </c>
      <c r="K219" s="84">
        <f>I219/'סכום נכסי הקרן'!$C$42</f>
        <v>-3.6882030805686503E-6</v>
      </c>
    </row>
    <row r="220" spans="2:11">
      <c r="B220" s="76" t="s">
        <v>2722</v>
      </c>
      <c r="C220" s="73" t="s">
        <v>2723</v>
      </c>
      <c r="D220" s="86" t="s">
        <v>502</v>
      </c>
      <c r="E220" s="86" t="s">
        <v>129</v>
      </c>
      <c r="F220" s="94">
        <v>45189</v>
      </c>
      <c r="G220" s="83">
        <v>13218100.000000002</v>
      </c>
      <c r="H220" s="85">
        <v>-0.41411599999999998</v>
      </c>
      <c r="I220" s="83">
        <v>-54.738250000000008</v>
      </c>
      <c r="J220" s="84">
        <f t="shared" si="3"/>
        <v>4.4380797845033557E-4</v>
      </c>
      <c r="K220" s="84">
        <f>I220/'סכום נכסי הקרן'!$C$42</f>
        <v>-2.7882525779315083E-6</v>
      </c>
    </row>
    <row r="221" spans="2:11">
      <c r="B221" s="76" t="s">
        <v>2722</v>
      </c>
      <c r="C221" s="73" t="s">
        <v>2724</v>
      </c>
      <c r="D221" s="86" t="s">
        <v>502</v>
      </c>
      <c r="E221" s="86" t="s">
        <v>129</v>
      </c>
      <c r="F221" s="94">
        <v>45189</v>
      </c>
      <c r="G221" s="83">
        <v>12302133.651703002</v>
      </c>
      <c r="H221" s="85">
        <v>-0.41411599999999998</v>
      </c>
      <c r="I221" s="83">
        <v>-50.945087975000007</v>
      </c>
      <c r="J221" s="84">
        <f t="shared" si="3"/>
        <v>4.1305369656792555E-4</v>
      </c>
      <c r="K221" s="84">
        <f>I221/'סכום נכסי הקרן'!$C$42</f>
        <v>-2.5950367956454809E-6</v>
      </c>
    </row>
    <row r="222" spans="2:11">
      <c r="B222" s="76" t="s">
        <v>2725</v>
      </c>
      <c r="C222" s="73" t="s">
        <v>2726</v>
      </c>
      <c r="D222" s="86" t="s">
        <v>502</v>
      </c>
      <c r="E222" s="86" t="s">
        <v>129</v>
      </c>
      <c r="F222" s="94">
        <v>45190</v>
      </c>
      <c r="G222" s="83">
        <v>14061070.442040002</v>
      </c>
      <c r="H222" s="85">
        <v>-0.37950800000000001</v>
      </c>
      <c r="I222" s="83">
        <v>-53.362823330000005</v>
      </c>
      <c r="J222" s="84">
        <f t="shared" si="3"/>
        <v>4.3265626406561596E-4</v>
      </c>
      <c r="K222" s="84">
        <f>I222/'סכום נכסי הקרן'!$C$42</f>
        <v>-2.7181912047896333E-6</v>
      </c>
    </row>
    <row r="223" spans="2:11">
      <c r="B223" s="76" t="s">
        <v>2727</v>
      </c>
      <c r="C223" s="73" t="s">
        <v>2728</v>
      </c>
      <c r="D223" s="86" t="s">
        <v>502</v>
      </c>
      <c r="E223" s="86" t="s">
        <v>129</v>
      </c>
      <c r="F223" s="94">
        <v>45188</v>
      </c>
      <c r="G223" s="83">
        <v>17590298.607000005</v>
      </c>
      <c r="H223" s="85">
        <v>-0.32858700000000002</v>
      </c>
      <c r="I223" s="83">
        <v>-57.799487534000008</v>
      </c>
      <c r="J223" s="84">
        <f t="shared" si="3"/>
        <v>4.6862794696450675E-4</v>
      </c>
      <c r="K223" s="84">
        <f>I223/'סכום נכסי הקרן'!$C$42</f>
        <v>-2.9441856493365351E-6</v>
      </c>
    </row>
    <row r="224" spans="2:11">
      <c r="B224" s="76" t="s">
        <v>2729</v>
      </c>
      <c r="C224" s="73" t="s">
        <v>2730</v>
      </c>
      <c r="D224" s="86" t="s">
        <v>502</v>
      </c>
      <c r="E224" s="86" t="s">
        <v>129</v>
      </c>
      <c r="F224" s="94">
        <v>45188</v>
      </c>
      <c r="G224" s="83">
        <v>35180597.214000009</v>
      </c>
      <c r="H224" s="85">
        <v>-0.32858700000000002</v>
      </c>
      <c r="I224" s="83">
        <v>-115.59897506800002</v>
      </c>
      <c r="J224" s="84">
        <f t="shared" si="3"/>
        <v>9.3725589392901351E-4</v>
      </c>
      <c r="K224" s="84">
        <f>I224/'סכום נכסי הקרן'!$C$42</f>
        <v>-5.8883712986730703E-6</v>
      </c>
    </row>
    <row r="225" spans="2:11">
      <c r="B225" s="76" t="s">
        <v>2731</v>
      </c>
      <c r="C225" s="73" t="s">
        <v>2732</v>
      </c>
      <c r="D225" s="86" t="s">
        <v>502</v>
      </c>
      <c r="E225" s="86" t="s">
        <v>129</v>
      </c>
      <c r="F225" s="94">
        <v>45190</v>
      </c>
      <c r="G225" s="83">
        <v>24626418.049800005</v>
      </c>
      <c r="H225" s="85">
        <v>-0.29984100000000002</v>
      </c>
      <c r="I225" s="83">
        <v>-73.840164597000012</v>
      </c>
      <c r="J225" s="84">
        <f t="shared" si="3"/>
        <v>5.9868289867203665E-4</v>
      </c>
      <c r="K225" s="84">
        <f>I225/'סכום נכסי הקרן'!$C$42</f>
        <v>-3.7612643680145446E-6</v>
      </c>
    </row>
    <row r="226" spans="2:11">
      <c r="B226" s="76" t="s">
        <v>2731</v>
      </c>
      <c r="C226" s="73" t="s">
        <v>2733</v>
      </c>
      <c r="D226" s="86" t="s">
        <v>502</v>
      </c>
      <c r="E226" s="86" t="s">
        <v>129</v>
      </c>
      <c r="F226" s="94">
        <v>45190</v>
      </c>
      <c r="G226" s="83">
        <v>2713623.0660000001</v>
      </c>
      <c r="H226" s="85">
        <v>-0.29984100000000002</v>
      </c>
      <c r="I226" s="83">
        <v>-8.1365618600000005</v>
      </c>
      <c r="J226" s="84">
        <f t="shared" si="3"/>
        <v>6.596979389408142E-5</v>
      </c>
      <c r="K226" s="84">
        <f>I226/'סכום נכסי הקרן'!$C$42</f>
        <v>-4.1445953390260352E-7</v>
      </c>
    </row>
    <row r="227" spans="2:11">
      <c r="B227" s="76" t="s">
        <v>2734</v>
      </c>
      <c r="C227" s="73" t="s">
        <v>2735</v>
      </c>
      <c r="D227" s="86" t="s">
        <v>502</v>
      </c>
      <c r="E227" s="86" t="s">
        <v>129</v>
      </c>
      <c r="F227" s="94">
        <v>45182</v>
      </c>
      <c r="G227" s="83">
        <v>17604259.161450002</v>
      </c>
      <c r="H227" s="85">
        <v>-0.27774799999999999</v>
      </c>
      <c r="I227" s="83">
        <v>-48.895445906000006</v>
      </c>
      <c r="J227" s="84">
        <f t="shared" si="3"/>
        <v>3.9643556385104739E-4</v>
      </c>
      <c r="K227" s="84">
        <f>I227/'סכום נכסי הקרן'!$C$42</f>
        <v>-2.4906322927114973E-6</v>
      </c>
    </row>
    <row r="228" spans="2:11">
      <c r="B228" s="76" t="s">
        <v>2736</v>
      </c>
      <c r="C228" s="73" t="s">
        <v>2737</v>
      </c>
      <c r="D228" s="86" t="s">
        <v>502</v>
      </c>
      <c r="E228" s="86" t="s">
        <v>129</v>
      </c>
      <c r="F228" s="94">
        <v>45182</v>
      </c>
      <c r="G228" s="83">
        <v>5432989.2496000007</v>
      </c>
      <c r="H228" s="85">
        <v>-0.251247</v>
      </c>
      <c r="I228" s="83">
        <v>-13.650241912000004</v>
      </c>
      <c r="J228" s="84">
        <f t="shared" si="3"/>
        <v>1.1067372939987603E-4</v>
      </c>
      <c r="K228" s="84">
        <f>I228/'סכום נכסי הקרן'!$C$42</f>
        <v>-6.9531492513046591E-7</v>
      </c>
    </row>
    <row r="229" spans="2:11">
      <c r="B229" s="76" t="s">
        <v>2738</v>
      </c>
      <c r="C229" s="73" t="s">
        <v>2739</v>
      </c>
      <c r="D229" s="86" t="s">
        <v>502</v>
      </c>
      <c r="E229" s="86" t="s">
        <v>129</v>
      </c>
      <c r="F229" s="94">
        <v>45182</v>
      </c>
      <c r="G229" s="83">
        <v>10567302.085383002</v>
      </c>
      <c r="H229" s="85">
        <v>-0.232705</v>
      </c>
      <c r="I229" s="83">
        <v>-24.590679030000004</v>
      </c>
      <c r="J229" s="84">
        <f t="shared" si="3"/>
        <v>1.9937684432778466E-4</v>
      </c>
      <c r="K229" s="84">
        <f>I229/'סכום נכסי הקרן'!$C$42</f>
        <v>-1.2525980315133164E-6</v>
      </c>
    </row>
    <row r="230" spans="2:11">
      <c r="B230" s="76" t="s">
        <v>2738</v>
      </c>
      <c r="C230" s="73" t="s">
        <v>2740</v>
      </c>
      <c r="D230" s="86" t="s">
        <v>502</v>
      </c>
      <c r="E230" s="86" t="s">
        <v>129</v>
      </c>
      <c r="F230" s="94">
        <v>45182</v>
      </c>
      <c r="G230" s="83">
        <v>5433994.2951800013</v>
      </c>
      <c r="H230" s="85">
        <v>-0.232705</v>
      </c>
      <c r="I230" s="83">
        <v>-12.645196331999999</v>
      </c>
      <c r="J230" s="84">
        <f t="shared" si="3"/>
        <v>1.0252499890318958E-4</v>
      </c>
      <c r="K230" s="84">
        <f>I230/'סכום נכסי הקרן'!$C$42</f>
        <v>-6.4411999417498822E-7</v>
      </c>
    </row>
    <row r="231" spans="2:11">
      <c r="B231" s="76" t="s">
        <v>2741</v>
      </c>
      <c r="C231" s="73" t="s">
        <v>2742</v>
      </c>
      <c r="D231" s="86" t="s">
        <v>502</v>
      </c>
      <c r="E231" s="86" t="s">
        <v>129</v>
      </c>
      <c r="F231" s="94">
        <v>45182</v>
      </c>
      <c r="G231" s="83">
        <v>14090852.958200002</v>
      </c>
      <c r="H231" s="85">
        <v>-0.22476099999999999</v>
      </c>
      <c r="I231" s="83">
        <v>-31.670727685000006</v>
      </c>
      <c r="J231" s="84">
        <f t="shared" si="3"/>
        <v>2.567806173915119E-4</v>
      </c>
      <c r="K231" s="84">
        <f>I231/'סכום נכסי הקרן'!$C$42</f>
        <v>-1.6132409807158257E-6</v>
      </c>
    </row>
    <row r="232" spans="2:11">
      <c r="B232" s="76" t="s">
        <v>2743</v>
      </c>
      <c r="C232" s="73" t="s">
        <v>2744</v>
      </c>
      <c r="D232" s="86" t="s">
        <v>502</v>
      </c>
      <c r="E232" s="86" t="s">
        <v>129</v>
      </c>
      <c r="F232" s="94">
        <v>45173</v>
      </c>
      <c r="G232" s="83">
        <v>33474617.460210003</v>
      </c>
      <c r="H232" s="85">
        <v>-0.26227800000000001</v>
      </c>
      <c r="I232" s="83">
        <v>-87.796600683000008</v>
      </c>
      <c r="J232" s="84">
        <f t="shared" si="3"/>
        <v>7.1183919588100784E-4</v>
      </c>
      <c r="K232" s="84">
        <f>I232/'סכום נכסי הקרן'!$C$42</f>
        <v>-4.4721761873643744E-6</v>
      </c>
    </row>
    <row r="233" spans="2:11">
      <c r="B233" s="76" t="s">
        <v>2745</v>
      </c>
      <c r="C233" s="73" t="s">
        <v>2746</v>
      </c>
      <c r="D233" s="86" t="s">
        <v>502</v>
      </c>
      <c r="E233" s="86" t="s">
        <v>129</v>
      </c>
      <c r="F233" s="94">
        <v>45173</v>
      </c>
      <c r="G233" s="83">
        <v>29950973.517030004</v>
      </c>
      <c r="H233" s="85">
        <v>-0.26227800000000001</v>
      </c>
      <c r="I233" s="83">
        <v>-78.554853243000025</v>
      </c>
      <c r="J233" s="84">
        <f t="shared" si="3"/>
        <v>6.3690875421188332E-4</v>
      </c>
      <c r="K233" s="84">
        <f>I233/'סכום נכסי הקרן'!$C$42</f>
        <v>-4.0014207992368424E-6</v>
      </c>
    </row>
    <row r="234" spans="2:11">
      <c r="B234" s="76" t="s">
        <v>2747</v>
      </c>
      <c r="C234" s="73" t="s">
        <v>2748</v>
      </c>
      <c r="D234" s="86" t="s">
        <v>502</v>
      </c>
      <c r="E234" s="86" t="s">
        <v>129</v>
      </c>
      <c r="F234" s="94">
        <v>45173</v>
      </c>
      <c r="G234" s="83">
        <v>11689936.192500003</v>
      </c>
      <c r="H234" s="85">
        <v>-0.22256999999999999</v>
      </c>
      <c r="I234" s="83">
        <v>-26.018325706000002</v>
      </c>
      <c r="J234" s="84">
        <f t="shared" si="3"/>
        <v>2.1095194921727053E-4</v>
      </c>
      <c r="K234" s="84">
        <f>I234/'סכום נכסי הקרן'!$C$42</f>
        <v>-1.3253193831226999E-6</v>
      </c>
    </row>
    <row r="235" spans="2:11">
      <c r="B235" s="76" t="s">
        <v>2747</v>
      </c>
      <c r="C235" s="73" t="s">
        <v>2749</v>
      </c>
      <c r="D235" s="86" t="s">
        <v>502</v>
      </c>
      <c r="E235" s="86" t="s">
        <v>129</v>
      </c>
      <c r="F235" s="94">
        <v>45173</v>
      </c>
      <c r="G235" s="83">
        <v>10575119.995875001</v>
      </c>
      <c r="H235" s="85">
        <v>-0.22256999999999999</v>
      </c>
      <c r="I235" s="83">
        <v>-23.537075986000001</v>
      </c>
      <c r="J235" s="84">
        <f t="shared" si="3"/>
        <v>1.9083441856432382E-4</v>
      </c>
      <c r="K235" s="84">
        <f>I235/'סכום נכסי הקרן'!$C$42</f>
        <v>-1.1989296843602835E-6</v>
      </c>
    </row>
    <row r="236" spans="2:11">
      <c r="B236" s="76" t="s">
        <v>2750</v>
      </c>
      <c r="C236" s="73" t="s">
        <v>2751</v>
      </c>
      <c r="D236" s="86" t="s">
        <v>502</v>
      </c>
      <c r="E236" s="86" t="s">
        <v>129</v>
      </c>
      <c r="F236" s="94">
        <v>45195</v>
      </c>
      <c r="G236" s="83">
        <v>29120674.194634005</v>
      </c>
      <c r="H236" s="85">
        <v>-8.3234000000000002E-2</v>
      </c>
      <c r="I236" s="83">
        <v>-24.238271824000002</v>
      </c>
      <c r="J236" s="84">
        <f t="shared" si="3"/>
        <v>1.9651958948887051E-4</v>
      </c>
      <c r="K236" s="84">
        <f>I236/'סכום נכסי הקרן'!$C$42</f>
        <v>-1.2346471415851374E-6</v>
      </c>
    </row>
    <row r="237" spans="2:11">
      <c r="B237" s="76" t="s">
        <v>2752</v>
      </c>
      <c r="C237" s="73" t="s">
        <v>2753</v>
      </c>
      <c r="D237" s="86" t="s">
        <v>502</v>
      </c>
      <c r="E237" s="86" t="s">
        <v>129</v>
      </c>
      <c r="F237" s="94">
        <v>45173</v>
      </c>
      <c r="G237" s="83">
        <v>17627526.752200004</v>
      </c>
      <c r="H237" s="85">
        <v>-0.209341</v>
      </c>
      <c r="I237" s="83">
        <v>-36.901700902000002</v>
      </c>
      <c r="J237" s="84">
        <f t="shared" si="3"/>
        <v>2.9919241624815448E-4</v>
      </c>
      <c r="K237" s="84">
        <f>I237/'סכום נכסי הקרן'!$C$42</f>
        <v>-1.8796958739100896E-6</v>
      </c>
    </row>
    <row r="238" spans="2:11">
      <c r="B238" s="76" t="s">
        <v>2754</v>
      </c>
      <c r="C238" s="73" t="s">
        <v>2755</v>
      </c>
      <c r="D238" s="86" t="s">
        <v>502</v>
      </c>
      <c r="E238" s="86" t="s">
        <v>129</v>
      </c>
      <c r="F238" s="94">
        <v>45195</v>
      </c>
      <c r="G238" s="83">
        <v>19398469.619364005</v>
      </c>
      <c r="H238" s="85">
        <v>-4.0978000000000001E-2</v>
      </c>
      <c r="I238" s="83">
        <v>-7.9490931690000011</v>
      </c>
      <c r="J238" s="84">
        <f t="shared" si="3"/>
        <v>6.4449831148187268E-5</v>
      </c>
      <c r="K238" s="84">
        <f>I238/'סכום נכסי הקרן'!$C$42</f>
        <v>-4.0491026879160354E-7</v>
      </c>
    </row>
    <row r="239" spans="2:11">
      <c r="B239" s="76" t="s">
        <v>2754</v>
      </c>
      <c r="C239" s="73" t="s">
        <v>2756</v>
      </c>
      <c r="D239" s="86" t="s">
        <v>502</v>
      </c>
      <c r="E239" s="86" t="s">
        <v>129</v>
      </c>
      <c r="F239" s="94">
        <v>45195</v>
      </c>
      <c r="G239" s="83">
        <v>5848208.8706400013</v>
      </c>
      <c r="H239" s="85">
        <v>-4.0978000000000001E-2</v>
      </c>
      <c r="I239" s="83">
        <v>-2.3964755000000006</v>
      </c>
      <c r="J239" s="84">
        <f t="shared" si="3"/>
        <v>1.9430196381154992E-5</v>
      </c>
      <c r="K239" s="84">
        <f>I239/'סכום נכסי הקרן'!$C$42</f>
        <v>-1.2207147635930453E-7</v>
      </c>
    </row>
    <row r="240" spans="2:11">
      <c r="B240" s="76" t="s">
        <v>2757</v>
      </c>
      <c r="C240" s="73" t="s">
        <v>2758</v>
      </c>
      <c r="D240" s="86" t="s">
        <v>502</v>
      </c>
      <c r="E240" s="86" t="s">
        <v>129</v>
      </c>
      <c r="F240" s="94">
        <v>45187</v>
      </c>
      <c r="G240" s="83">
        <v>7054733.5154000008</v>
      </c>
      <c r="H240" s="85">
        <v>-6.8645999999999999E-2</v>
      </c>
      <c r="I240" s="83">
        <v>-4.842823268000001</v>
      </c>
      <c r="J240" s="84">
        <f t="shared" si="3"/>
        <v>3.9264748225661722E-5</v>
      </c>
      <c r="K240" s="84">
        <f>I240/'סכום נכסי הקרן'!$C$42</f>
        <v>-2.4668334229661514E-7</v>
      </c>
    </row>
    <row r="241" spans="2:11">
      <c r="B241" s="76" t="s">
        <v>2759</v>
      </c>
      <c r="C241" s="73" t="s">
        <v>2760</v>
      </c>
      <c r="D241" s="86" t="s">
        <v>502</v>
      </c>
      <c r="E241" s="86" t="s">
        <v>129</v>
      </c>
      <c r="F241" s="94">
        <v>45195</v>
      </c>
      <c r="G241" s="83">
        <v>37037350.955850005</v>
      </c>
      <c r="H241" s="85">
        <v>-3.0419999999999999E-2</v>
      </c>
      <c r="I241" s="83">
        <v>-11.266586258000002</v>
      </c>
      <c r="J241" s="84">
        <f t="shared" si="3"/>
        <v>9.1347474046015554E-5</v>
      </c>
      <c r="K241" s="84">
        <f>I241/'סכום נכסי הקרן'!$C$42</f>
        <v>-5.7389646505608429E-7</v>
      </c>
    </row>
    <row r="242" spans="2:11">
      <c r="B242" s="76" t="s">
        <v>2761</v>
      </c>
      <c r="C242" s="73" t="s">
        <v>2762</v>
      </c>
      <c r="D242" s="86" t="s">
        <v>502</v>
      </c>
      <c r="E242" s="86" t="s">
        <v>129</v>
      </c>
      <c r="F242" s="94">
        <v>45175</v>
      </c>
      <c r="G242" s="83">
        <v>14109467.030800002</v>
      </c>
      <c r="H242" s="85">
        <v>-0.124905</v>
      </c>
      <c r="I242" s="83">
        <v>-17.623431656000005</v>
      </c>
      <c r="J242" s="84">
        <f t="shared" si="3"/>
        <v>1.4288764395293987E-4</v>
      </c>
      <c r="K242" s="84">
        <f>I242/'סכום נכסי הקרן'!$C$42</f>
        <v>-8.9770094489395914E-7</v>
      </c>
    </row>
    <row r="243" spans="2:11">
      <c r="B243" s="76" t="s">
        <v>2763</v>
      </c>
      <c r="C243" s="73" t="s">
        <v>2764</v>
      </c>
      <c r="D243" s="86" t="s">
        <v>502</v>
      </c>
      <c r="E243" s="86" t="s">
        <v>129</v>
      </c>
      <c r="F243" s="94">
        <v>45173</v>
      </c>
      <c r="G243" s="83">
        <v>4233063.4781110007</v>
      </c>
      <c r="H243" s="85">
        <v>-0.26594899999999999</v>
      </c>
      <c r="I243" s="83">
        <v>-11.257791108000001</v>
      </c>
      <c r="J243" s="84">
        <f t="shared" si="3"/>
        <v>9.1276164536821015E-5</v>
      </c>
      <c r="K243" s="84">
        <f>I243/'סכום נכסי הקרן'!$C$42</f>
        <v>-5.7344845841245222E-7</v>
      </c>
    </row>
    <row r="244" spans="2:11">
      <c r="B244" s="76" t="s">
        <v>2765</v>
      </c>
      <c r="C244" s="73" t="s">
        <v>2766</v>
      </c>
      <c r="D244" s="86" t="s">
        <v>502</v>
      </c>
      <c r="E244" s="86" t="s">
        <v>129</v>
      </c>
      <c r="F244" s="94">
        <v>45175</v>
      </c>
      <c r="G244" s="83">
        <v>12350018.353467003</v>
      </c>
      <c r="H244" s="85">
        <v>-9.0573000000000001E-2</v>
      </c>
      <c r="I244" s="83">
        <v>-11.185801183000001</v>
      </c>
      <c r="J244" s="84">
        <f t="shared" si="3"/>
        <v>9.0692483051149826E-5</v>
      </c>
      <c r="K244" s="84">
        <f>I244/'סכום נכסי הקרן'!$C$42</f>
        <v>-5.6978144140028347E-7</v>
      </c>
    </row>
    <row r="245" spans="2:11">
      <c r="B245" s="76" t="s">
        <v>2767</v>
      </c>
      <c r="C245" s="73" t="s">
        <v>2768</v>
      </c>
      <c r="D245" s="86" t="s">
        <v>502</v>
      </c>
      <c r="E245" s="86" t="s">
        <v>129</v>
      </c>
      <c r="F245" s="94">
        <v>45175</v>
      </c>
      <c r="G245" s="83">
        <v>38821509.814560011</v>
      </c>
      <c r="H245" s="85">
        <v>-7.2096999999999994E-2</v>
      </c>
      <c r="I245" s="83">
        <v>-27.988957195000001</v>
      </c>
      <c r="J245" s="84">
        <f t="shared" si="3"/>
        <v>2.2692947822858646E-4</v>
      </c>
      <c r="K245" s="84">
        <f>I245/'סכום נכסי הקרן'!$C$42</f>
        <v>-1.4256992514845356E-6</v>
      </c>
    </row>
    <row r="246" spans="2:11">
      <c r="B246" s="76" t="s">
        <v>2769</v>
      </c>
      <c r="C246" s="73" t="s">
        <v>2770</v>
      </c>
      <c r="D246" s="86" t="s">
        <v>502</v>
      </c>
      <c r="E246" s="86" t="s">
        <v>129</v>
      </c>
      <c r="F246" s="94">
        <v>45187</v>
      </c>
      <c r="G246" s="83">
        <v>7623270.7243000008</v>
      </c>
      <c r="H246" s="85">
        <v>-2.6819999999999999E-3</v>
      </c>
      <c r="I246" s="83">
        <v>-0.20442627100000005</v>
      </c>
      <c r="J246" s="84">
        <f t="shared" si="3"/>
        <v>1.6574517832530355E-6</v>
      </c>
      <c r="K246" s="84">
        <f>I246/'סכום נכסי הקרן'!$C$42</f>
        <v>-1.0413048957770393E-8</v>
      </c>
    </row>
    <row r="247" spans="2:11">
      <c r="B247" s="76" t="s">
        <v>2769</v>
      </c>
      <c r="C247" s="73" t="s">
        <v>2771</v>
      </c>
      <c r="D247" s="86" t="s">
        <v>502</v>
      </c>
      <c r="E247" s="86" t="s">
        <v>129</v>
      </c>
      <c r="F247" s="94">
        <v>45187</v>
      </c>
      <c r="G247" s="83">
        <v>17648467.583875004</v>
      </c>
      <c r="H247" s="85">
        <v>-2.6819999999999999E-3</v>
      </c>
      <c r="I247" s="83">
        <v>-0.47326279600000004</v>
      </c>
      <c r="J247" s="84">
        <f t="shared" si="3"/>
        <v>3.8371304301564907E-6</v>
      </c>
      <c r="K247" s="84">
        <f>I247/'סכום נכסי הקרן'!$C$42</f>
        <v>-2.4107022255663517E-8</v>
      </c>
    </row>
    <row r="248" spans="2:11">
      <c r="B248" s="76" t="s">
        <v>2772</v>
      </c>
      <c r="C248" s="73" t="s">
        <v>2773</v>
      </c>
      <c r="D248" s="86" t="s">
        <v>502</v>
      </c>
      <c r="E248" s="86" t="s">
        <v>129</v>
      </c>
      <c r="F248" s="94">
        <v>45175</v>
      </c>
      <c r="G248" s="83">
        <v>44126985.857375011</v>
      </c>
      <c r="H248" s="85">
        <v>-4.5712999999999997E-2</v>
      </c>
      <c r="I248" s="83">
        <v>-20.171837801000002</v>
      </c>
      <c r="J248" s="84">
        <f t="shared" si="3"/>
        <v>1.6354966693472796E-4</v>
      </c>
      <c r="K248" s="84">
        <f>I248/'סכום נכסי הקרן'!$C$42</f>
        <v>-1.0275114522341232E-6</v>
      </c>
    </row>
    <row r="249" spans="2:11">
      <c r="B249" s="76" t="s">
        <v>2774</v>
      </c>
      <c r="C249" s="73" t="s">
        <v>2775</v>
      </c>
      <c r="D249" s="86" t="s">
        <v>502</v>
      </c>
      <c r="E249" s="86" t="s">
        <v>129</v>
      </c>
      <c r="F249" s="94">
        <v>45187</v>
      </c>
      <c r="G249" s="83">
        <v>24715021.035376005</v>
      </c>
      <c r="H249" s="85">
        <v>2.6315000000000002E-2</v>
      </c>
      <c r="I249" s="83">
        <v>6.5038500370000012</v>
      </c>
      <c r="J249" s="84">
        <f t="shared" si="3"/>
        <v>-5.2732057328561111E-5</v>
      </c>
      <c r="K249" s="84">
        <f>I249/'סכום נכסי הקרן'!$C$42</f>
        <v>3.3129259032112255E-7</v>
      </c>
    </row>
    <row r="250" spans="2:11">
      <c r="B250" s="76" t="s">
        <v>2776</v>
      </c>
      <c r="C250" s="73" t="s">
        <v>2777</v>
      </c>
      <c r="D250" s="86" t="s">
        <v>502</v>
      </c>
      <c r="E250" s="86" t="s">
        <v>129</v>
      </c>
      <c r="F250" s="94">
        <v>45180</v>
      </c>
      <c r="G250" s="83">
        <v>44361988.523950011</v>
      </c>
      <c r="H250" s="85">
        <v>0.50219000000000003</v>
      </c>
      <c r="I250" s="83">
        <v>222.78136453400003</v>
      </c>
      <c r="J250" s="84">
        <f t="shared" si="3"/>
        <v>-1.806271611354799E-3</v>
      </c>
      <c r="K250" s="84">
        <f>I250/'סכום נכסי הקרן'!$C$42</f>
        <v>1.1348019236585471E-5</v>
      </c>
    </row>
    <row r="251" spans="2:11">
      <c r="B251" s="76" t="s">
        <v>2778</v>
      </c>
      <c r="C251" s="73" t="s">
        <v>2779</v>
      </c>
      <c r="D251" s="86" t="s">
        <v>502</v>
      </c>
      <c r="E251" s="86" t="s">
        <v>129</v>
      </c>
      <c r="F251" s="94">
        <v>45197</v>
      </c>
      <c r="G251" s="83">
        <v>14213705.837360002</v>
      </c>
      <c r="H251" s="85">
        <v>0.609379</v>
      </c>
      <c r="I251" s="83">
        <v>86.615374904000006</v>
      </c>
      <c r="J251" s="84">
        <f t="shared" si="3"/>
        <v>-7.0226202772032652E-4</v>
      </c>
      <c r="K251" s="84">
        <f>I251/'סכום נכסי הקרן'!$C$42</f>
        <v>4.4120070035958779E-6</v>
      </c>
    </row>
    <row r="252" spans="2:11">
      <c r="B252" s="76" t="s">
        <v>2780</v>
      </c>
      <c r="C252" s="73" t="s">
        <v>2781</v>
      </c>
      <c r="D252" s="86" t="s">
        <v>502</v>
      </c>
      <c r="E252" s="86" t="s">
        <v>129</v>
      </c>
      <c r="F252" s="94">
        <v>45090</v>
      </c>
      <c r="G252" s="83">
        <v>10677032.043360002</v>
      </c>
      <c r="H252" s="85">
        <v>7.2873749999999999</v>
      </c>
      <c r="I252" s="83">
        <v>778.07540016700011</v>
      </c>
      <c r="J252" s="84">
        <f t="shared" si="3"/>
        <v>-6.3084967171959678E-3</v>
      </c>
      <c r="K252" s="84">
        <f>I252/'סכום נכסי הקרן'!$C$42</f>
        <v>3.9633542181942752E-5</v>
      </c>
    </row>
    <row r="253" spans="2:11">
      <c r="B253" s="76" t="s">
        <v>2782</v>
      </c>
      <c r="C253" s="73" t="s">
        <v>2783</v>
      </c>
      <c r="D253" s="86" t="s">
        <v>502</v>
      </c>
      <c r="E253" s="86" t="s">
        <v>129</v>
      </c>
      <c r="F253" s="94">
        <v>45090</v>
      </c>
      <c r="G253" s="83">
        <v>10677032.043360002</v>
      </c>
      <c r="H253" s="85">
        <v>7.1618519999999997</v>
      </c>
      <c r="I253" s="83">
        <v>764.67326789500021</v>
      </c>
      <c r="J253" s="84">
        <f t="shared" si="3"/>
        <v>-6.1998346165522628E-3</v>
      </c>
      <c r="K253" s="84">
        <f>I253/'סכום נכסי הקרן'!$C$42</f>
        <v>3.8950865445708348E-5</v>
      </c>
    </row>
    <row r="254" spans="2:11">
      <c r="B254" s="76" t="s">
        <v>2784</v>
      </c>
      <c r="C254" s="73" t="s">
        <v>2785</v>
      </c>
      <c r="D254" s="86" t="s">
        <v>502</v>
      </c>
      <c r="E254" s="86" t="s">
        <v>129</v>
      </c>
      <c r="F254" s="94">
        <v>45126</v>
      </c>
      <c r="G254" s="83">
        <v>33810601.470640011</v>
      </c>
      <c r="H254" s="85">
        <v>6.7944329999999997</v>
      </c>
      <c r="I254" s="83">
        <v>2297.2385053770008</v>
      </c>
      <c r="J254" s="84">
        <f t="shared" si="3"/>
        <v>-1.8625600509509108E-2</v>
      </c>
      <c r="K254" s="84">
        <f>I254/'סכום נכסי הקרן'!$C$42</f>
        <v>1.1701655030515128E-4</v>
      </c>
    </row>
    <row r="255" spans="2:11">
      <c r="B255" s="76" t="s">
        <v>2786</v>
      </c>
      <c r="C255" s="73" t="s">
        <v>2787</v>
      </c>
      <c r="D255" s="86" t="s">
        <v>502</v>
      </c>
      <c r="E255" s="86" t="s">
        <v>129</v>
      </c>
      <c r="F255" s="94">
        <v>45089</v>
      </c>
      <c r="G255" s="83">
        <v>17795053.4056</v>
      </c>
      <c r="H255" s="85">
        <v>6.6739730000000002</v>
      </c>
      <c r="I255" s="83">
        <v>1187.6370851270003</v>
      </c>
      <c r="J255" s="84">
        <f t="shared" si="3"/>
        <v>-9.6291498884758468E-3</v>
      </c>
      <c r="K255" s="84">
        <f>I255/'סכום נכסי הקרן'!$C$42</f>
        <v>6.049576236456994E-5</v>
      </c>
    </row>
    <row r="256" spans="2:11">
      <c r="B256" s="76" t="s">
        <v>2788</v>
      </c>
      <c r="C256" s="73" t="s">
        <v>2789</v>
      </c>
      <c r="D256" s="86" t="s">
        <v>502</v>
      </c>
      <c r="E256" s="86" t="s">
        <v>129</v>
      </c>
      <c r="F256" s="94">
        <v>45089</v>
      </c>
      <c r="G256" s="83">
        <v>28472085.448960003</v>
      </c>
      <c r="H256" s="85">
        <v>6.6847659999999998</v>
      </c>
      <c r="I256" s="83">
        <v>1903.2924004590002</v>
      </c>
      <c r="J256" s="84">
        <f t="shared" si="3"/>
        <v>-1.5431555679028746E-2</v>
      </c>
      <c r="K256" s="84">
        <f>I256/'סכום נכסי הקרן'!$C$42</f>
        <v>9.6949755283321179E-5</v>
      </c>
    </row>
    <row r="257" spans="2:11">
      <c r="B257" s="76" t="s">
        <v>2790</v>
      </c>
      <c r="C257" s="73" t="s">
        <v>2791</v>
      </c>
      <c r="D257" s="86" t="s">
        <v>502</v>
      </c>
      <c r="E257" s="86" t="s">
        <v>129</v>
      </c>
      <c r="F257" s="94">
        <v>45089</v>
      </c>
      <c r="G257" s="83">
        <v>14236042.724480001</v>
      </c>
      <c r="H257" s="85">
        <v>6.6847659999999998</v>
      </c>
      <c r="I257" s="83">
        <v>951.64620022900021</v>
      </c>
      <c r="J257" s="84">
        <f t="shared" si="3"/>
        <v>-7.7157778395103207E-3</v>
      </c>
      <c r="K257" s="84">
        <f>I257/'סכום נכסי הקרן'!$C$42</f>
        <v>4.8474877641635124E-5</v>
      </c>
    </row>
    <row r="258" spans="2:11">
      <c r="B258" s="76" t="s">
        <v>2792</v>
      </c>
      <c r="C258" s="73" t="s">
        <v>2793</v>
      </c>
      <c r="D258" s="86" t="s">
        <v>502</v>
      </c>
      <c r="E258" s="86" t="s">
        <v>129</v>
      </c>
      <c r="F258" s="94">
        <v>45089</v>
      </c>
      <c r="G258" s="83">
        <v>17795053.4056</v>
      </c>
      <c r="H258" s="85">
        <v>6.6128030000000004</v>
      </c>
      <c r="I258" s="83">
        <v>1176.7518872560001</v>
      </c>
      <c r="J258" s="84">
        <f t="shared" si="3"/>
        <v>-9.540894643520802E-3</v>
      </c>
      <c r="K258" s="84">
        <f>I258/'סכום נכסי הקרן'!$C$42</f>
        <v>5.9941293030509919E-5</v>
      </c>
    </row>
    <row r="259" spans="2:11">
      <c r="B259" s="76" t="s">
        <v>2794</v>
      </c>
      <c r="C259" s="73" t="s">
        <v>2795</v>
      </c>
      <c r="D259" s="86" t="s">
        <v>502</v>
      </c>
      <c r="E259" s="86" t="s">
        <v>129</v>
      </c>
      <c r="F259" s="94">
        <v>45089</v>
      </c>
      <c r="G259" s="83">
        <v>2745210.2128000003</v>
      </c>
      <c r="H259" s="85">
        <v>6.4934050000000001</v>
      </c>
      <c r="I259" s="83">
        <v>178.25761205000003</v>
      </c>
      <c r="J259" s="84">
        <f t="shared" si="3"/>
        <v>-1.4452809588778356E-3</v>
      </c>
      <c r="K259" s="84">
        <f>I259/'סכום נכסי הקרן'!$C$42</f>
        <v>9.0800719119505505E-6</v>
      </c>
    </row>
    <row r="260" spans="2:11">
      <c r="B260" s="76" t="s">
        <v>2796</v>
      </c>
      <c r="C260" s="73" t="s">
        <v>2797</v>
      </c>
      <c r="D260" s="86" t="s">
        <v>502</v>
      </c>
      <c r="E260" s="86" t="s">
        <v>129</v>
      </c>
      <c r="F260" s="94">
        <v>45126</v>
      </c>
      <c r="G260" s="83">
        <v>17795053.4056</v>
      </c>
      <c r="H260" s="85">
        <v>6.4615090000000004</v>
      </c>
      <c r="I260" s="83">
        <v>1149.8289579990003</v>
      </c>
      <c r="J260" s="84">
        <f t="shared" si="3"/>
        <v>-9.3226083298825237E-3</v>
      </c>
      <c r="K260" s="84">
        <f>I260/'סכום נכסי הקרן'!$C$42</f>
        <v>5.8569895024430127E-5</v>
      </c>
    </row>
    <row r="261" spans="2:11">
      <c r="B261" s="76" t="s">
        <v>2798</v>
      </c>
      <c r="C261" s="73" t="s">
        <v>2799</v>
      </c>
      <c r="D261" s="86" t="s">
        <v>502</v>
      </c>
      <c r="E261" s="86" t="s">
        <v>129</v>
      </c>
      <c r="F261" s="94">
        <v>45126</v>
      </c>
      <c r="G261" s="83">
        <v>24201272.631616008</v>
      </c>
      <c r="H261" s="85">
        <v>6.4484339999999998</v>
      </c>
      <c r="I261" s="83">
        <v>1560.6029905369999</v>
      </c>
      <c r="J261" s="84">
        <f t="shared" si="3"/>
        <v>-1.2653090999324493E-2</v>
      </c>
      <c r="K261" s="84">
        <f>I261/'סכום נכסי הקרן'!$C$42</f>
        <v>7.9493869670521273E-5</v>
      </c>
    </row>
    <row r="262" spans="2:11">
      <c r="B262" s="76" t="s">
        <v>2800</v>
      </c>
      <c r="C262" s="73" t="s">
        <v>2801</v>
      </c>
      <c r="D262" s="86" t="s">
        <v>502</v>
      </c>
      <c r="E262" s="86" t="s">
        <v>129</v>
      </c>
      <c r="F262" s="94">
        <v>45126</v>
      </c>
      <c r="G262" s="83">
        <v>29895689.721408006</v>
      </c>
      <c r="H262" s="85">
        <v>6.4484339999999998</v>
      </c>
      <c r="I262" s="83">
        <v>1927.8036941920004</v>
      </c>
      <c r="J262" s="84">
        <f t="shared" si="3"/>
        <v>-1.5630288881512296E-2</v>
      </c>
      <c r="K262" s="84">
        <f>I262/'סכום נכסי הקרן'!$C$42</f>
        <v>9.819830959295793E-5</v>
      </c>
    </row>
    <row r="263" spans="2:11">
      <c r="B263" s="76" t="s">
        <v>2802</v>
      </c>
      <c r="C263" s="73" t="s">
        <v>2803</v>
      </c>
      <c r="D263" s="86" t="s">
        <v>502</v>
      </c>
      <c r="E263" s="86" t="s">
        <v>129</v>
      </c>
      <c r="F263" s="94">
        <v>44980</v>
      </c>
      <c r="G263" s="83">
        <v>68832000.000000015</v>
      </c>
      <c r="H263" s="85">
        <v>6.4308870000000002</v>
      </c>
      <c r="I263" s="83">
        <v>4426.5078000000003</v>
      </c>
      <c r="J263" s="84">
        <f t="shared" si="3"/>
        <v>-3.5889336584794769E-2</v>
      </c>
      <c r="K263" s="84">
        <f>I263/'סכום נכסי הקרן'!$C$42</f>
        <v>2.2547709845645284E-4</v>
      </c>
    </row>
    <row r="264" spans="2:11">
      <c r="B264" s="76" t="s">
        <v>2804</v>
      </c>
      <c r="C264" s="73" t="s">
        <v>2805</v>
      </c>
      <c r="D264" s="86" t="s">
        <v>502</v>
      </c>
      <c r="E264" s="86" t="s">
        <v>129</v>
      </c>
      <c r="F264" s="94">
        <v>45089</v>
      </c>
      <c r="G264" s="83">
        <v>14236042.724480001</v>
      </c>
      <c r="H264" s="85">
        <v>6.3451050000000002</v>
      </c>
      <c r="I264" s="83">
        <v>903.29180212600022</v>
      </c>
      <c r="J264" s="84">
        <f t="shared" si="3"/>
        <v>-7.3237289948491343E-3</v>
      </c>
      <c r="K264" s="84">
        <f>I264/'סכום נכסי הקרן'!$C$42</f>
        <v>4.6011805198416424E-5</v>
      </c>
    </row>
    <row r="265" spans="2:11">
      <c r="B265" s="76" t="s">
        <v>2806</v>
      </c>
      <c r="C265" s="73" t="s">
        <v>2807</v>
      </c>
      <c r="D265" s="86" t="s">
        <v>502</v>
      </c>
      <c r="E265" s="86" t="s">
        <v>129</v>
      </c>
      <c r="F265" s="94">
        <v>45127</v>
      </c>
      <c r="G265" s="83">
        <v>32031096.130080003</v>
      </c>
      <c r="H265" s="85">
        <v>6.3020579999999997</v>
      </c>
      <c r="I265" s="83">
        <v>2018.6182735760003</v>
      </c>
      <c r="J265" s="84">
        <f t="shared" si="3"/>
        <v>-1.6366597310996808E-2</v>
      </c>
      <c r="K265" s="84">
        <f>I265/'סכום נכסי הקרן'!$C$42</f>
        <v>1.0282421533676969E-4</v>
      </c>
    </row>
    <row r="266" spans="2:11">
      <c r="B266" s="76" t="s">
        <v>2808</v>
      </c>
      <c r="C266" s="73" t="s">
        <v>2809</v>
      </c>
      <c r="D266" s="86" t="s">
        <v>502</v>
      </c>
      <c r="E266" s="86" t="s">
        <v>129</v>
      </c>
      <c r="F266" s="94">
        <v>45089</v>
      </c>
      <c r="G266" s="83">
        <v>14236042.724480001</v>
      </c>
      <c r="H266" s="85">
        <v>6.3272459999999997</v>
      </c>
      <c r="I266" s="83">
        <v>900.74949209100009</v>
      </c>
      <c r="J266" s="84">
        <f t="shared" si="3"/>
        <v>-7.3031163980410993E-3</v>
      </c>
      <c r="K266" s="84">
        <f>I266/'סכום נכסי הקרן'!$C$42</f>
        <v>4.5882305214237346E-5</v>
      </c>
    </row>
    <row r="267" spans="2:11">
      <c r="B267" s="76" t="s">
        <v>2810</v>
      </c>
      <c r="C267" s="73" t="s">
        <v>2811</v>
      </c>
      <c r="D267" s="86" t="s">
        <v>502</v>
      </c>
      <c r="E267" s="86" t="s">
        <v>129</v>
      </c>
      <c r="F267" s="94">
        <v>45127</v>
      </c>
      <c r="G267" s="83">
        <v>24913074.767840005</v>
      </c>
      <c r="H267" s="85">
        <v>6.2493780000000001</v>
      </c>
      <c r="I267" s="83">
        <v>1556.9121177650002</v>
      </c>
      <c r="J267" s="84">
        <f t="shared" si="3"/>
        <v>-1.2623166060480841E-2</v>
      </c>
      <c r="K267" s="84">
        <f>I267/'סכום נכסי הקרן'!$C$42</f>
        <v>7.9305864289981232E-5</v>
      </c>
    </row>
    <row r="268" spans="2:11">
      <c r="B268" s="76" t="s">
        <v>2812</v>
      </c>
      <c r="C268" s="73" t="s">
        <v>2813</v>
      </c>
      <c r="D268" s="86" t="s">
        <v>502</v>
      </c>
      <c r="E268" s="86" t="s">
        <v>129</v>
      </c>
      <c r="F268" s="94">
        <v>45098</v>
      </c>
      <c r="G268" s="83">
        <v>47334842.058896005</v>
      </c>
      <c r="H268" s="85">
        <v>6.0960510000000001</v>
      </c>
      <c r="I268" s="83">
        <v>2885.5562334930005</v>
      </c>
      <c r="J268" s="84">
        <f t="shared" ref="J268:J331" si="4">IFERROR(I268/$I$11,0)</f>
        <v>-2.3395575830270292E-2</v>
      </c>
      <c r="K268" s="84">
        <f>I268/'סכום נכסי הקרן'!$C$42</f>
        <v>1.4698423144333608E-4</v>
      </c>
    </row>
    <row r="269" spans="2:11">
      <c r="B269" s="76" t="s">
        <v>2814</v>
      </c>
      <c r="C269" s="73" t="s">
        <v>2815</v>
      </c>
      <c r="D269" s="86" t="s">
        <v>502</v>
      </c>
      <c r="E269" s="86" t="s">
        <v>129</v>
      </c>
      <c r="F269" s="94">
        <v>45098</v>
      </c>
      <c r="G269" s="83">
        <v>17795053.4056</v>
      </c>
      <c r="H269" s="85">
        <v>6.1445259999999999</v>
      </c>
      <c r="I269" s="83">
        <v>1093.4216495300002</v>
      </c>
      <c r="J269" s="84">
        <f t="shared" si="4"/>
        <v>-8.8652679227366714E-3</v>
      </c>
      <c r="K269" s="84">
        <f>I269/'סכום נכסי הקרן'!$C$42</f>
        <v>5.5696624080385199E-5</v>
      </c>
    </row>
    <row r="270" spans="2:11">
      <c r="B270" s="76" t="s">
        <v>2816</v>
      </c>
      <c r="C270" s="73" t="s">
        <v>2817</v>
      </c>
      <c r="D270" s="86" t="s">
        <v>502</v>
      </c>
      <c r="E270" s="86" t="s">
        <v>129</v>
      </c>
      <c r="F270" s="94">
        <v>45098</v>
      </c>
      <c r="G270" s="83">
        <v>14236042.724480001</v>
      </c>
      <c r="H270" s="85">
        <v>6.1436539999999997</v>
      </c>
      <c r="I270" s="83">
        <v>874.61322332400016</v>
      </c>
      <c r="J270" s="84">
        <f t="shared" si="4"/>
        <v>-7.0912081874988028E-3</v>
      </c>
      <c r="K270" s="84">
        <f>I270/'סכום נכסי הקרן'!$C$42</f>
        <v>4.4550978056955221E-5</v>
      </c>
    </row>
    <row r="271" spans="2:11">
      <c r="B271" s="76" t="s">
        <v>2818</v>
      </c>
      <c r="C271" s="73" t="s">
        <v>2819</v>
      </c>
      <c r="D271" s="86" t="s">
        <v>502</v>
      </c>
      <c r="E271" s="86" t="s">
        <v>129</v>
      </c>
      <c r="F271" s="94">
        <v>45097</v>
      </c>
      <c r="G271" s="83">
        <v>28472085.448960003</v>
      </c>
      <c r="H271" s="85">
        <v>5.8281700000000001</v>
      </c>
      <c r="I271" s="83">
        <v>1659.4016333470001</v>
      </c>
      <c r="J271" s="84">
        <f t="shared" si="4"/>
        <v>-1.3454132792570406E-2</v>
      </c>
      <c r="K271" s="84">
        <f>I271/'סכום נכסי הקרן'!$C$42</f>
        <v>8.4526466995264341E-5</v>
      </c>
    </row>
    <row r="272" spans="2:11">
      <c r="B272" s="76" t="s">
        <v>2820</v>
      </c>
      <c r="C272" s="73" t="s">
        <v>2821</v>
      </c>
      <c r="D272" s="86" t="s">
        <v>502</v>
      </c>
      <c r="E272" s="86" t="s">
        <v>129</v>
      </c>
      <c r="F272" s="94">
        <v>45097</v>
      </c>
      <c r="G272" s="83">
        <v>30251590.789520003</v>
      </c>
      <c r="H272" s="85">
        <v>5.821796</v>
      </c>
      <c r="I272" s="83">
        <v>1761.1858068070005</v>
      </c>
      <c r="J272" s="84">
        <f t="shared" si="4"/>
        <v>-1.4279380736403485E-2</v>
      </c>
      <c r="K272" s="84">
        <f>I272/'סכום נכסי הקרן'!$C$42</f>
        <v>8.9711141040241547E-5</v>
      </c>
    </row>
    <row r="273" spans="2:11">
      <c r="B273" s="76" t="s">
        <v>2822</v>
      </c>
      <c r="C273" s="73" t="s">
        <v>2823</v>
      </c>
      <c r="D273" s="86" t="s">
        <v>502</v>
      </c>
      <c r="E273" s="86" t="s">
        <v>129</v>
      </c>
      <c r="F273" s="94">
        <v>45097</v>
      </c>
      <c r="G273" s="83">
        <v>33810601.470640011</v>
      </c>
      <c r="H273" s="85">
        <v>5.821796</v>
      </c>
      <c r="I273" s="83">
        <v>1968.3841380050003</v>
      </c>
      <c r="J273" s="84">
        <f t="shared" si="4"/>
        <v>-1.595930788985226E-2</v>
      </c>
      <c r="K273" s="84">
        <f>I273/'סכום נכסי הקרן'!$C$42</f>
        <v>1.002653929775236E-4</v>
      </c>
    </row>
    <row r="274" spans="2:11">
      <c r="B274" s="76" t="s">
        <v>2824</v>
      </c>
      <c r="C274" s="73" t="s">
        <v>2825</v>
      </c>
      <c r="D274" s="86" t="s">
        <v>502</v>
      </c>
      <c r="E274" s="86" t="s">
        <v>129</v>
      </c>
      <c r="F274" s="94">
        <v>45098</v>
      </c>
      <c r="G274" s="83">
        <v>14753239.604000004</v>
      </c>
      <c r="H274" s="85">
        <v>5.5939519999999998</v>
      </c>
      <c r="I274" s="83">
        <v>825.28917476300012</v>
      </c>
      <c r="J274" s="84">
        <f t="shared" si="4"/>
        <v>-6.6912975896838631E-3</v>
      </c>
      <c r="K274" s="84">
        <f>I274/'סכום נכסי הקרן'!$C$42</f>
        <v>4.2038513636659958E-5</v>
      </c>
    </row>
    <row r="275" spans="2:11">
      <c r="B275" s="76" t="s">
        <v>2826</v>
      </c>
      <c r="C275" s="73" t="s">
        <v>2827</v>
      </c>
      <c r="D275" s="86" t="s">
        <v>502</v>
      </c>
      <c r="E275" s="86" t="s">
        <v>129</v>
      </c>
      <c r="F275" s="94">
        <v>45050</v>
      </c>
      <c r="G275" s="83">
        <v>21354064.086720005</v>
      </c>
      <c r="H275" s="85">
        <v>5.392531</v>
      </c>
      <c r="I275" s="83">
        <v>1151.5246069430004</v>
      </c>
      <c r="J275" s="84">
        <f t="shared" si="4"/>
        <v>-9.3363563494117952E-3</v>
      </c>
      <c r="K275" s="84">
        <f>I275/'סכום נכסי הקרן'!$C$42</f>
        <v>5.8656267854021409E-5</v>
      </c>
    </row>
    <row r="276" spans="2:11">
      <c r="B276" s="76" t="s">
        <v>2828</v>
      </c>
      <c r="C276" s="73" t="s">
        <v>2829</v>
      </c>
      <c r="D276" s="86" t="s">
        <v>502</v>
      </c>
      <c r="E276" s="86" t="s">
        <v>129</v>
      </c>
      <c r="F276" s="94">
        <v>45043</v>
      </c>
      <c r="G276" s="83">
        <v>70744000.000000015</v>
      </c>
      <c r="H276" s="85">
        <v>5.3574590000000004</v>
      </c>
      <c r="I276" s="83">
        <v>3790.0808100000004</v>
      </c>
      <c r="J276" s="84">
        <f t="shared" si="4"/>
        <v>-3.072929994016086E-2</v>
      </c>
      <c r="K276" s="84">
        <f>I276/'סכום נכסי הקרן'!$C$42</f>
        <v>1.9305883160406552E-4</v>
      </c>
    </row>
    <row r="277" spans="2:11">
      <c r="B277" s="76" t="s">
        <v>2830</v>
      </c>
      <c r="C277" s="73" t="s">
        <v>2831</v>
      </c>
      <c r="D277" s="86" t="s">
        <v>502</v>
      </c>
      <c r="E277" s="86" t="s">
        <v>129</v>
      </c>
      <c r="F277" s="94">
        <v>45050</v>
      </c>
      <c r="G277" s="83">
        <v>12456537.383920003</v>
      </c>
      <c r="H277" s="85">
        <v>5.3372359999999999</v>
      </c>
      <c r="I277" s="83">
        <v>664.83478249300015</v>
      </c>
      <c r="J277" s="84">
        <f t="shared" si="4"/>
        <v>-5.3903619648360502E-3</v>
      </c>
      <c r="K277" s="84">
        <f>I277/'סכום נכסי הקרן'!$C$42</f>
        <v>3.3865300702609983E-5</v>
      </c>
    </row>
    <row r="278" spans="2:11">
      <c r="B278" s="76" t="s">
        <v>2832</v>
      </c>
      <c r="C278" s="73" t="s">
        <v>2833</v>
      </c>
      <c r="D278" s="86" t="s">
        <v>502</v>
      </c>
      <c r="E278" s="86" t="s">
        <v>129</v>
      </c>
      <c r="F278" s="94">
        <v>45005</v>
      </c>
      <c r="G278" s="83">
        <v>34033600.000000007</v>
      </c>
      <c r="H278" s="85">
        <v>4.6395689999999998</v>
      </c>
      <c r="I278" s="83">
        <v>1579.0121900000004</v>
      </c>
      <c r="J278" s="84">
        <f t="shared" si="4"/>
        <v>-1.2802349508658703E-2</v>
      </c>
      <c r="K278" s="84">
        <f>I278/'סכום נכסי הקרן'!$C$42</f>
        <v>8.0431595992798045E-5</v>
      </c>
    </row>
    <row r="279" spans="2:11">
      <c r="B279" s="76" t="s">
        <v>2834</v>
      </c>
      <c r="C279" s="73" t="s">
        <v>2835</v>
      </c>
      <c r="D279" s="86" t="s">
        <v>502</v>
      </c>
      <c r="E279" s="86" t="s">
        <v>129</v>
      </c>
      <c r="F279" s="94">
        <v>45105</v>
      </c>
      <c r="G279" s="83">
        <v>5093551.985088001</v>
      </c>
      <c r="H279" s="85">
        <v>4.6741729999999997</v>
      </c>
      <c r="I279" s="83">
        <v>238.08140715000005</v>
      </c>
      <c r="J279" s="84">
        <f t="shared" si="4"/>
        <v>-1.9303216309226687E-3</v>
      </c>
      <c r="K279" s="84">
        <f>I279/'סכום נכסי הקרן'!$C$42</f>
        <v>1.2127371577343971E-5</v>
      </c>
    </row>
    <row r="280" spans="2:11">
      <c r="B280" s="76" t="s">
        <v>2836</v>
      </c>
      <c r="C280" s="73" t="s">
        <v>2837</v>
      </c>
      <c r="D280" s="86" t="s">
        <v>502</v>
      </c>
      <c r="E280" s="86" t="s">
        <v>129</v>
      </c>
      <c r="F280" s="94">
        <v>45145</v>
      </c>
      <c r="G280" s="83">
        <v>38240000.000000007</v>
      </c>
      <c r="H280" s="85">
        <v>4.120368</v>
      </c>
      <c r="I280" s="83">
        <v>1575.6286700000003</v>
      </c>
      <c r="J280" s="84">
        <f t="shared" si="4"/>
        <v>-1.2774916531330302E-2</v>
      </c>
      <c r="K280" s="84">
        <f>I280/'סכום נכסי הקרן'!$C$42</f>
        <v>8.0259246523049131E-5</v>
      </c>
    </row>
    <row r="281" spans="2:11">
      <c r="B281" s="76" t="s">
        <v>2838</v>
      </c>
      <c r="C281" s="73" t="s">
        <v>2839</v>
      </c>
      <c r="D281" s="86" t="s">
        <v>502</v>
      </c>
      <c r="E281" s="86" t="s">
        <v>129</v>
      </c>
      <c r="F281" s="94">
        <v>45131</v>
      </c>
      <c r="G281" s="83">
        <v>18150954.473712005</v>
      </c>
      <c r="H281" s="85">
        <v>4.2500260000000001</v>
      </c>
      <c r="I281" s="83">
        <v>771.42031172100008</v>
      </c>
      <c r="J281" s="84">
        <f t="shared" si="4"/>
        <v>-6.2545384457929273E-3</v>
      </c>
      <c r="K281" s="84">
        <f>I281/'סכום נכסי הקרן'!$C$42</f>
        <v>3.9294545821702486E-5</v>
      </c>
    </row>
    <row r="282" spans="2:11">
      <c r="B282" s="76" t="s">
        <v>2840</v>
      </c>
      <c r="C282" s="73" t="s">
        <v>2841</v>
      </c>
      <c r="D282" s="86" t="s">
        <v>502</v>
      </c>
      <c r="E282" s="86" t="s">
        <v>129</v>
      </c>
      <c r="F282" s="94">
        <v>45147</v>
      </c>
      <c r="G282" s="83">
        <v>2745210.2128000003</v>
      </c>
      <c r="H282" s="85">
        <v>3.4611719999999999</v>
      </c>
      <c r="I282" s="83">
        <v>95.016444872000008</v>
      </c>
      <c r="J282" s="84">
        <f t="shared" si="4"/>
        <v>-7.7037640622745654E-4</v>
      </c>
      <c r="K282" s="84">
        <f>I282/'סכום נכסי הקרן'!$C$42</f>
        <v>4.8399400302392027E-6</v>
      </c>
    </row>
    <row r="283" spans="2:11">
      <c r="B283" s="76" t="s">
        <v>2842</v>
      </c>
      <c r="C283" s="73" t="s">
        <v>2843</v>
      </c>
      <c r="D283" s="86" t="s">
        <v>502</v>
      </c>
      <c r="E283" s="86" t="s">
        <v>129</v>
      </c>
      <c r="F283" s="94">
        <v>45147</v>
      </c>
      <c r="G283" s="83">
        <v>13726051.064000001</v>
      </c>
      <c r="H283" s="85">
        <v>3.4600010000000001</v>
      </c>
      <c r="I283" s="83">
        <v>474.92147090800006</v>
      </c>
      <c r="J283" s="84">
        <f t="shared" si="4"/>
        <v>-3.8505786707894265E-3</v>
      </c>
      <c r="K283" s="84">
        <f>I283/'סכום נכסי הקרן'!$C$42</f>
        <v>2.4191511704781479E-5</v>
      </c>
    </row>
    <row r="284" spans="2:11">
      <c r="B284" s="76" t="s">
        <v>2844</v>
      </c>
      <c r="C284" s="73" t="s">
        <v>2845</v>
      </c>
      <c r="D284" s="86" t="s">
        <v>502</v>
      </c>
      <c r="E284" s="86" t="s">
        <v>129</v>
      </c>
      <c r="F284" s="94">
        <v>45082</v>
      </c>
      <c r="G284" s="83">
        <v>14824135.149120001</v>
      </c>
      <c r="H284" s="85">
        <v>2.7862040000000001</v>
      </c>
      <c r="I284" s="83">
        <v>413.0306585620001</v>
      </c>
      <c r="J284" s="84">
        <f t="shared" si="4"/>
        <v>-3.3487789911882827E-3</v>
      </c>
      <c r="K284" s="84">
        <f>I284/'סכום נכסי הקרן'!$C$42</f>
        <v>2.1038922481084895E-5</v>
      </c>
    </row>
    <row r="285" spans="2:11">
      <c r="B285" s="76" t="s">
        <v>2846</v>
      </c>
      <c r="C285" s="73" t="s">
        <v>2847</v>
      </c>
      <c r="D285" s="86" t="s">
        <v>502</v>
      </c>
      <c r="E285" s="86" t="s">
        <v>129</v>
      </c>
      <c r="F285" s="94">
        <v>45189</v>
      </c>
      <c r="G285" s="83">
        <v>8235630.6384000005</v>
      </c>
      <c r="H285" s="85">
        <v>0.38976899999999998</v>
      </c>
      <c r="I285" s="83">
        <v>32.099899518000008</v>
      </c>
      <c r="J285" s="84">
        <f t="shared" si="4"/>
        <v>-2.6026026614921893E-4</v>
      </c>
      <c r="K285" s="84">
        <f>I285/'סכום נכסי הקרן'!$C$42</f>
        <v>1.6351021010427973E-6</v>
      </c>
    </row>
    <row r="286" spans="2:11">
      <c r="B286" s="76" t="s">
        <v>2848</v>
      </c>
      <c r="C286" s="73" t="s">
        <v>2849</v>
      </c>
      <c r="D286" s="86" t="s">
        <v>502</v>
      </c>
      <c r="E286" s="86" t="s">
        <v>129</v>
      </c>
      <c r="F286" s="94">
        <v>45169</v>
      </c>
      <c r="G286" s="83">
        <v>6863025.5320000006</v>
      </c>
      <c r="H286" s="85">
        <v>0.67780099999999999</v>
      </c>
      <c r="I286" s="83">
        <v>46.517637307999998</v>
      </c>
      <c r="J286" s="84">
        <f t="shared" si="4"/>
        <v>-3.7715671538548248E-4</v>
      </c>
      <c r="K286" s="84">
        <f>I286/'סכום נכסי הקרן'!$C$42</f>
        <v>2.3695116695055815E-6</v>
      </c>
    </row>
    <row r="287" spans="2:11">
      <c r="B287" s="76" t="s">
        <v>2850</v>
      </c>
      <c r="C287" s="73" t="s">
        <v>2851</v>
      </c>
      <c r="D287" s="86" t="s">
        <v>502</v>
      </c>
      <c r="E287" s="86" t="s">
        <v>129</v>
      </c>
      <c r="F287" s="94">
        <v>45189</v>
      </c>
      <c r="G287" s="83">
        <v>76480000.000000015</v>
      </c>
      <c r="H287" s="85">
        <v>0.30499100000000001</v>
      </c>
      <c r="I287" s="83">
        <v>233.25734000000003</v>
      </c>
      <c r="J287" s="84">
        <f t="shared" si="4"/>
        <v>-1.8912089539600296E-3</v>
      </c>
      <c r="K287" s="84">
        <f>I287/'סכום נכסי הקרן'!$C$42</f>
        <v>1.1881643632678179E-5</v>
      </c>
    </row>
    <row r="288" spans="2:11">
      <c r="B288" s="76" t="s">
        <v>2852</v>
      </c>
      <c r="C288" s="73" t="s">
        <v>2853</v>
      </c>
      <c r="D288" s="86" t="s">
        <v>502</v>
      </c>
      <c r="E288" s="86" t="s">
        <v>129</v>
      </c>
      <c r="F288" s="94">
        <v>45187</v>
      </c>
      <c r="G288" s="83">
        <v>9306262.6213920023</v>
      </c>
      <c r="H288" s="85">
        <v>-0.13650599999999999</v>
      </c>
      <c r="I288" s="83">
        <v>-12.703632553000002</v>
      </c>
      <c r="J288" s="84">
        <f t="shared" si="4"/>
        <v>1.0299878937165155E-4</v>
      </c>
      <c r="K288" s="84">
        <f>I288/'סכום נכסי הקרן'!$C$42</f>
        <v>-6.4709661370242707E-7</v>
      </c>
    </row>
    <row r="289" spans="2:11">
      <c r="B289" s="76" t="s">
        <v>2854</v>
      </c>
      <c r="C289" s="73" t="s">
        <v>2855</v>
      </c>
      <c r="D289" s="86" t="s">
        <v>502</v>
      </c>
      <c r="E289" s="86" t="s">
        <v>129</v>
      </c>
      <c r="F289" s="94">
        <v>45173</v>
      </c>
      <c r="G289" s="83">
        <v>1273387.9962720003</v>
      </c>
      <c r="H289" s="85">
        <v>0.29394199999999998</v>
      </c>
      <c r="I289" s="83">
        <v>3.7430271600000005</v>
      </c>
      <c r="J289" s="84">
        <f t="shared" si="4"/>
        <v>-3.0347797329368415E-5</v>
      </c>
      <c r="K289" s="84">
        <f>I289/'סכום נכסי הקרן'!$C$42</f>
        <v>1.9066201656314646E-7</v>
      </c>
    </row>
    <row r="290" spans="2:11">
      <c r="B290" s="76" t="s">
        <v>2856</v>
      </c>
      <c r="C290" s="73" t="s">
        <v>2857</v>
      </c>
      <c r="D290" s="86" t="s">
        <v>502</v>
      </c>
      <c r="E290" s="86" t="s">
        <v>129</v>
      </c>
      <c r="F290" s="94">
        <v>45187</v>
      </c>
      <c r="G290" s="83">
        <v>8650596.6141669992</v>
      </c>
      <c r="H290" s="85">
        <v>-0.100825</v>
      </c>
      <c r="I290" s="83">
        <v>-8.7219822449999995</v>
      </c>
      <c r="J290" s="84">
        <f t="shared" si="4"/>
        <v>7.0716278073068984E-5</v>
      </c>
      <c r="K290" s="84">
        <f>I290/'סכום נכסי הקרן'!$C$42</f>
        <v>-4.442796304100714E-7</v>
      </c>
    </row>
    <row r="291" spans="2:11">
      <c r="B291" s="76" t="s">
        <v>2858</v>
      </c>
      <c r="C291" s="73" t="s">
        <v>2859</v>
      </c>
      <c r="D291" s="86" t="s">
        <v>502</v>
      </c>
      <c r="E291" s="86" t="s">
        <v>129</v>
      </c>
      <c r="F291" s="94">
        <v>45176</v>
      </c>
      <c r="G291" s="83">
        <v>2728688.5634400006</v>
      </c>
      <c r="H291" s="85">
        <v>-0.59739699999999996</v>
      </c>
      <c r="I291" s="83">
        <v>-16.301091287000002</v>
      </c>
      <c r="J291" s="84">
        <f t="shared" si="4"/>
        <v>1.3216634383850139E-4</v>
      </c>
      <c r="K291" s="84">
        <f>I291/'סכום נכסי הקרן'!$C$42</f>
        <v>-8.3034367748465834E-7</v>
      </c>
    </row>
    <row r="292" spans="2:11">
      <c r="B292" s="76" t="s">
        <v>2860</v>
      </c>
      <c r="C292" s="73" t="s">
        <v>2861</v>
      </c>
      <c r="D292" s="86" t="s">
        <v>502</v>
      </c>
      <c r="E292" s="86" t="s">
        <v>129</v>
      </c>
      <c r="F292" s="94">
        <v>45196</v>
      </c>
      <c r="G292" s="83">
        <v>57360000.000000007</v>
      </c>
      <c r="H292" s="85">
        <v>-0.63239800000000002</v>
      </c>
      <c r="I292" s="83">
        <v>-362.74350000000004</v>
      </c>
      <c r="J292" s="84">
        <f t="shared" si="4"/>
        <v>2.9410596690796526E-3</v>
      </c>
      <c r="K292" s="84">
        <f>I292/'סכום נכסי הקרן'!$C$42</f>
        <v>-1.847739924098593E-5</v>
      </c>
    </row>
    <row r="293" spans="2:11">
      <c r="B293" s="72"/>
      <c r="C293" s="73"/>
      <c r="D293" s="73"/>
      <c r="E293" s="73"/>
      <c r="F293" s="73"/>
      <c r="G293" s="83"/>
      <c r="H293" s="85"/>
      <c r="I293" s="73"/>
      <c r="J293" s="84"/>
      <c r="K293" s="73"/>
    </row>
    <row r="294" spans="2:11">
      <c r="B294" s="89" t="s">
        <v>192</v>
      </c>
      <c r="C294" s="71"/>
      <c r="D294" s="71"/>
      <c r="E294" s="71"/>
      <c r="F294" s="71"/>
      <c r="G294" s="80"/>
      <c r="H294" s="82"/>
      <c r="I294" s="80">
        <v>26615.554691284997</v>
      </c>
      <c r="J294" s="81">
        <f t="shared" si="4"/>
        <v>-0.21579417542346599</v>
      </c>
      <c r="K294" s="81">
        <f>I294/'סכום נכסי הקרן'!$C$42</f>
        <v>1.355740985162157E-3</v>
      </c>
    </row>
    <row r="295" spans="2:11">
      <c r="B295" s="76" t="s">
        <v>2862</v>
      </c>
      <c r="C295" s="73" t="s">
        <v>2863</v>
      </c>
      <c r="D295" s="86" t="s">
        <v>502</v>
      </c>
      <c r="E295" s="86" t="s">
        <v>133</v>
      </c>
      <c r="F295" s="94">
        <v>45166</v>
      </c>
      <c r="G295" s="83">
        <v>2305725.1729620006</v>
      </c>
      <c r="H295" s="85">
        <v>0.86027900000000002</v>
      </c>
      <c r="I295" s="83">
        <v>19.835665788</v>
      </c>
      <c r="J295" s="84">
        <f t="shared" si="4"/>
        <v>-1.6082404414808222E-4</v>
      </c>
      <c r="K295" s="84">
        <f>I295/'סכום נכסי הקרן'!$C$42</f>
        <v>1.0103875492617835E-6</v>
      </c>
    </row>
    <row r="296" spans="2:11">
      <c r="B296" s="76" t="s">
        <v>2864</v>
      </c>
      <c r="C296" s="73" t="s">
        <v>2865</v>
      </c>
      <c r="D296" s="86" t="s">
        <v>502</v>
      </c>
      <c r="E296" s="86" t="s">
        <v>133</v>
      </c>
      <c r="F296" s="94">
        <v>45166</v>
      </c>
      <c r="G296" s="83">
        <v>2997442.7248510001</v>
      </c>
      <c r="H296" s="85">
        <v>0.70592299999999997</v>
      </c>
      <c r="I296" s="83">
        <v>21.159651267000005</v>
      </c>
      <c r="J296" s="84">
        <f t="shared" si="4"/>
        <v>-1.7155868252129638E-4</v>
      </c>
      <c r="K296" s="84">
        <f>I296/'סכום נכסי הקרן'!$C$42</f>
        <v>1.0778286151520092E-6</v>
      </c>
    </row>
    <row r="297" spans="2:11">
      <c r="B297" s="76" t="s">
        <v>2866</v>
      </c>
      <c r="C297" s="73" t="s">
        <v>2867</v>
      </c>
      <c r="D297" s="86" t="s">
        <v>502</v>
      </c>
      <c r="E297" s="86" t="s">
        <v>133</v>
      </c>
      <c r="F297" s="94">
        <v>45168</v>
      </c>
      <c r="G297" s="83">
        <v>7599167.4214410009</v>
      </c>
      <c r="H297" s="85">
        <v>9.9307000000000006E-2</v>
      </c>
      <c r="I297" s="83">
        <v>7.5464935600000018</v>
      </c>
      <c r="J297" s="84">
        <f t="shared" si="4"/>
        <v>-6.1185625248378901E-5</v>
      </c>
      <c r="K297" s="84">
        <f>I297/'סכום נכסי הקרן'!$C$42</f>
        <v>3.8440268227452519E-7</v>
      </c>
    </row>
    <row r="298" spans="2:11">
      <c r="B298" s="76" t="s">
        <v>2868</v>
      </c>
      <c r="C298" s="73" t="s">
        <v>2869</v>
      </c>
      <c r="D298" s="86" t="s">
        <v>502</v>
      </c>
      <c r="E298" s="86" t="s">
        <v>133</v>
      </c>
      <c r="F298" s="94">
        <v>45168</v>
      </c>
      <c r="G298" s="83">
        <v>2997442.7248510001</v>
      </c>
      <c r="H298" s="85">
        <v>-0.54898599999999997</v>
      </c>
      <c r="I298" s="83">
        <v>-16.455532622000003</v>
      </c>
      <c r="J298" s="84">
        <f t="shared" si="4"/>
        <v>1.3341852666633243E-4</v>
      </c>
      <c r="K298" s="84">
        <f>I298/'סכום נכסי הקרן'!$C$42</f>
        <v>-8.3821059779089646E-7</v>
      </c>
    </row>
    <row r="299" spans="2:11">
      <c r="B299" s="76" t="s">
        <v>2870</v>
      </c>
      <c r="C299" s="73" t="s">
        <v>2871</v>
      </c>
      <c r="D299" s="86" t="s">
        <v>502</v>
      </c>
      <c r="E299" s="86" t="s">
        <v>133</v>
      </c>
      <c r="F299" s="94">
        <v>45133</v>
      </c>
      <c r="G299" s="83">
        <v>2700366.0000000005</v>
      </c>
      <c r="H299" s="85">
        <v>-4.3769989999999996</v>
      </c>
      <c r="I299" s="83">
        <v>-118.19499000000002</v>
      </c>
      <c r="J299" s="84">
        <f t="shared" si="4"/>
        <v>9.58303920473483E-4</v>
      </c>
      <c r="K299" s="84">
        <f>I299/'סכום נכסי הקרן'!$C$42</f>
        <v>-6.0206068985780304E-6</v>
      </c>
    </row>
    <row r="300" spans="2:11">
      <c r="B300" s="76" t="s">
        <v>2872</v>
      </c>
      <c r="C300" s="73" t="s">
        <v>2873</v>
      </c>
      <c r="D300" s="86" t="s">
        <v>502</v>
      </c>
      <c r="E300" s="86" t="s">
        <v>129</v>
      </c>
      <c r="F300" s="94">
        <v>45166</v>
      </c>
      <c r="G300" s="83">
        <v>11190571.038803</v>
      </c>
      <c r="H300" s="85">
        <v>1.032483</v>
      </c>
      <c r="I300" s="83">
        <v>115.54075304100002</v>
      </c>
      <c r="J300" s="84">
        <f t="shared" si="4"/>
        <v>-9.3678384010734128E-4</v>
      </c>
      <c r="K300" s="84">
        <f>I300/'סכום נכסי הקרן'!$C$42</f>
        <v>5.8854055897423831E-6</v>
      </c>
    </row>
    <row r="301" spans="2:11">
      <c r="B301" s="76" t="s">
        <v>2874</v>
      </c>
      <c r="C301" s="73" t="s">
        <v>2875</v>
      </c>
      <c r="D301" s="86" t="s">
        <v>502</v>
      </c>
      <c r="E301" s="86" t="s">
        <v>129</v>
      </c>
      <c r="F301" s="94">
        <v>45167</v>
      </c>
      <c r="G301" s="83">
        <v>7931284.1546880007</v>
      </c>
      <c r="H301" s="85">
        <v>1.312535</v>
      </c>
      <c r="I301" s="83">
        <v>104.10089861900002</v>
      </c>
      <c r="J301" s="84">
        <f t="shared" si="4"/>
        <v>-8.4403153865828234E-4</v>
      </c>
      <c r="K301" s="84">
        <f>I301/'סכום נכסי הקרן'!$C$42</f>
        <v>5.3026832048780036E-6</v>
      </c>
    </row>
    <row r="302" spans="2:11">
      <c r="B302" s="76" t="s">
        <v>2876</v>
      </c>
      <c r="C302" s="73" t="s">
        <v>2877</v>
      </c>
      <c r="D302" s="86" t="s">
        <v>502</v>
      </c>
      <c r="E302" s="86" t="s">
        <v>132</v>
      </c>
      <c r="F302" s="94">
        <v>45167</v>
      </c>
      <c r="G302" s="83">
        <v>4482547.0206410009</v>
      </c>
      <c r="H302" s="85">
        <v>-2.7175989999999999</v>
      </c>
      <c r="I302" s="83">
        <v>-121.81764143400002</v>
      </c>
      <c r="J302" s="84">
        <f t="shared" si="4"/>
        <v>9.8767573286342504E-4</v>
      </c>
      <c r="K302" s="84">
        <f>I302/'סכום נכסי הקרן'!$C$42</f>
        <v>-6.205137226087547E-6</v>
      </c>
    </row>
    <row r="303" spans="2:11">
      <c r="B303" s="76" t="s">
        <v>2878</v>
      </c>
      <c r="C303" s="73" t="s">
        <v>2879</v>
      </c>
      <c r="D303" s="86" t="s">
        <v>502</v>
      </c>
      <c r="E303" s="86" t="s">
        <v>129</v>
      </c>
      <c r="F303" s="94">
        <v>45127</v>
      </c>
      <c r="G303" s="83">
        <v>6424219.0342200007</v>
      </c>
      <c r="H303" s="85">
        <v>-7.8614119999999996</v>
      </c>
      <c r="I303" s="83">
        <v>-505.03431129700004</v>
      </c>
      <c r="J303" s="84">
        <f t="shared" si="4"/>
        <v>4.0947282155490731E-3</v>
      </c>
      <c r="K303" s="84">
        <f>I303/'סכום נכסי הקרן'!$C$42</f>
        <v>-2.5725397147656787E-5</v>
      </c>
    </row>
    <row r="304" spans="2:11">
      <c r="B304" s="76" t="s">
        <v>2880</v>
      </c>
      <c r="C304" s="73" t="s">
        <v>2881</v>
      </c>
      <c r="D304" s="86" t="s">
        <v>502</v>
      </c>
      <c r="E304" s="86" t="s">
        <v>129</v>
      </c>
      <c r="F304" s="94">
        <v>45127</v>
      </c>
      <c r="G304" s="83">
        <v>16717059.783509001</v>
      </c>
      <c r="H304" s="85">
        <v>-7.8351649999999999</v>
      </c>
      <c r="I304" s="83">
        <v>-1309.8092523050004</v>
      </c>
      <c r="J304" s="84">
        <f t="shared" si="4"/>
        <v>1.0619700052906838E-2</v>
      </c>
      <c r="K304" s="84">
        <f>I304/'סכום נכסי הקרן'!$C$42</f>
        <v>-6.6718958394503997E-5</v>
      </c>
    </row>
    <row r="305" spans="2:11">
      <c r="B305" s="76" t="s">
        <v>2882</v>
      </c>
      <c r="C305" s="73" t="s">
        <v>2883</v>
      </c>
      <c r="D305" s="86" t="s">
        <v>502</v>
      </c>
      <c r="E305" s="86" t="s">
        <v>129</v>
      </c>
      <c r="F305" s="94">
        <v>45127</v>
      </c>
      <c r="G305" s="83">
        <v>14582260.752025003</v>
      </c>
      <c r="H305" s="85">
        <v>-7.8288039999999999</v>
      </c>
      <c r="I305" s="83">
        <v>-1141.6166618440002</v>
      </c>
      <c r="J305" s="84">
        <f t="shared" si="4"/>
        <v>9.2560244958179334E-3</v>
      </c>
      <c r="K305" s="84">
        <f>I305/'סכום נכסי הקרן'!$C$42</f>
        <v>-5.8151577743097306E-5</v>
      </c>
    </row>
    <row r="306" spans="2:11">
      <c r="B306" s="76" t="s">
        <v>2884</v>
      </c>
      <c r="C306" s="73" t="s">
        <v>2885</v>
      </c>
      <c r="D306" s="86" t="s">
        <v>502</v>
      </c>
      <c r="E306" s="86" t="s">
        <v>129</v>
      </c>
      <c r="F306" s="94">
        <v>45168</v>
      </c>
      <c r="G306" s="83">
        <v>4776371.0291600013</v>
      </c>
      <c r="H306" s="85">
        <v>-2.2661950000000002</v>
      </c>
      <c r="I306" s="83">
        <v>-108.24189689400002</v>
      </c>
      <c r="J306" s="84">
        <f t="shared" si="4"/>
        <v>8.77606014882752E-4</v>
      </c>
      <c r="K306" s="84">
        <f>I306/'סכום נכסי הקרן'!$C$42</f>
        <v>-5.513617042102955E-6</v>
      </c>
    </row>
    <row r="307" spans="2:11">
      <c r="B307" s="76" t="s">
        <v>2886</v>
      </c>
      <c r="C307" s="73" t="s">
        <v>2887</v>
      </c>
      <c r="D307" s="86" t="s">
        <v>502</v>
      </c>
      <c r="E307" s="86" t="s">
        <v>129</v>
      </c>
      <c r="F307" s="94">
        <v>45166</v>
      </c>
      <c r="G307" s="83">
        <v>9552742.0583200026</v>
      </c>
      <c r="H307" s="85">
        <v>-2.2033010000000002</v>
      </c>
      <c r="I307" s="83">
        <v>-210.47565884100001</v>
      </c>
      <c r="J307" s="84">
        <f t="shared" si="4"/>
        <v>1.7064991420665933E-3</v>
      </c>
      <c r="K307" s="84">
        <f>I307/'סכום נכסי הקרן'!$C$42</f>
        <v>-1.0721192189287215E-5</v>
      </c>
    </row>
    <row r="308" spans="2:11">
      <c r="B308" s="76" t="s">
        <v>2888</v>
      </c>
      <c r="C308" s="73" t="s">
        <v>2889</v>
      </c>
      <c r="D308" s="86" t="s">
        <v>502</v>
      </c>
      <c r="E308" s="86" t="s">
        <v>129</v>
      </c>
      <c r="F308" s="94">
        <v>45166</v>
      </c>
      <c r="G308" s="83">
        <v>2865822.6174960006</v>
      </c>
      <c r="H308" s="85">
        <v>-2.166172</v>
      </c>
      <c r="I308" s="83">
        <v>-62.078660862000007</v>
      </c>
      <c r="J308" s="84">
        <f t="shared" si="4"/>
        <v>5.03322721900466E-4</v>
      </c>
      <c r="K308" s="84">
        <f>I308/'סכום נכסי הקרן'!$C$42</f>
        <v>-3.1621578363029023E-6</v>
      </c>
    </row>
    <row r="309" spans="2:11">
      <c r="B309" s="76" t="s">
        <v>2890</v>
      </c>
      <c r="C309" s="73" t="s">
        <v>2891</v>
      </c>
      <c r="D309" s="86" t="s">
        <v>502</v>
      </c>
      <c r="E309" s="86" t="s">
        <v>129</v>
      </c>
      <c r="F309" s="94">
        <v>45168</v>
      </c>
      <c r="G309" s="83">
        <v>3821096.8233280005</v>
      </c>
      <c r="H309" s="85">
        <v>-2.162604</v>
      </c>
      <c r="I309" s="83">
        <v>-82.635187325000018</v>
      </c>
      <c r="J309" s="84">
        <f t="shared" si="4"/>
        <v>6.699913759678661E-4</v>
      </c>
      <c r="K309" s="84">
        <f>I309/'סכום נכסי הקרן'!$C$42</f>
        <v>-4.2092645286757321E-6</v>
      </c>
    </row>
    <row r="310" spans="2:11">
      <c r="B310" s="76" t="s">
        <v>2892</v>
      </c>
      <c r="C310" s="73" t="s">
        <v>2893</v>
      </c>
      <c r="D310" s="86" t="s">
        <v>502</v>
      </c>
      <c r="E310" s="86" t="s">
        <v>129</v>
      </c>
      <c r="F310" s="94">
        <v>45189</v>
      </c>
      <c r="G310" s="83">
        <v>3582278.2718700003</v>
      </c>
      <c r="H310" s="85">
        <v>-0.74099099999999996</v>
      </c>
      <c r="I310" s="83">
        <v>-26.544352525000004</v>
      </c>
      <c r="J310" s="84">
        <f t="shared" si="4"/>
        <v>2.1521688094510349E-4</v>
      </c>
      <c r="K310" s="84">
        <f>I310/'סכום נכסי הקרן'!$C$42</f>
        <v>-1.3521140949400829E-6</v>
      </c>
    </row>
    <row r="311" spans="2:11">
      <c r="B311" s="76" t="s">
        <v>2894</v>
      </c>
      <c r="C311" s="73" t="s">
        <v>2895</v>
      </c>
      <c r="D311" s="86" t="s">
        <v>502</v>
      </c>
      <c r="E311" s="86" t="s">
        <v>129</v>
      </c>
      <c r="F311" s="94">
        <v>45189</v>
      </c>
      <c r="G311" s="83">
        <v>3582278.2718700003</v>
      </c>
      <c r="H311" s="85">
        <v>-0.70283700000000005</v>
      </c>
      <c r="I311" s="83">
        <v>-25.177562125000005</v>
      </c>
      <c r="J311" s="84">
        <f t="shared" si="4"/>
        <v>2.0413518789884561E-4</v>
      </c>
      <c r="K311" s="84">
        <f>I311/'סכום נכסי הקרן'!$C$42</f>
        <v>-1.2824926354251727E-6</v>
      </c>
    </row>
    <row r="312" spans="2:11">
      <c r="B312" s="76" t="s">
        <v>2896</v>
      </c>
      <c r="C312" s="73" t="s">
        <v>2897</v>
      </c>
      <c r="D312" s="86" t="s">
        <v>502</v>
      </c>
      <c r="E312" s="86" t="s">
        <v>129</v>
      </c>
      <c r="F312" s="94">
        <v>45195</v>
      </c>
      <c r="G312" s="83">
        <v>3582278.2718700003</v>
      </c>
      <c r="H312" s="85">
        <v>-3.2599999999999997E-2</v>
      </c>
      <c r="I312" s="83">
        <v>-1.1678320240000002</v>
      </c>
      <c r="J312" s="84">
        <f t="shared" si="4"/>
        <v>9.4685739814664109E-6</v>
      </c>
      <c r="K312" s="84">
        <f>I312/'סכום נכסי הקרן'!$C$42</f>
        <v>-5.9486933753069766E-8</v>
      </c>
    </row>
    <row r="313" spans="2:11">
      <c r="B313" s="76" t="s">
        <v>2898</v>
      </c>
      <c r="C313" s="73" t="s">
        <v>2899</v>
      </c>
      <c r="D313" s="86" t="s">
        <v>502</v>
      </c>
      <c r="E313" s="86" t="s">
        <v>129</v>
      </c>
      <c r="F313" s="94">
        <v>45196</v>
      </c>
      <c r="G313" s="83">
        <v>3582278.2718700003</v>
      </c>
      <c r="H313" s="85">
        <v>0.25872400000000001</v>
      </c>
      <c r="I313" s="83">
        <v>9.2682036220000033</v>
      </c>
      <c r="J313" s="84">
        <f t="shared" si="4"/>
        <v>-7.5144943679162181E-5</v>
      </c>
      <c r="K313" s="84">
        <f>I313/'סכום נכסי הקרן'!$C$42</f>
        <v>4.7210301099935876E-7</v>
      </c>
    </row>
    <row r="314" spans="2:11">
      <c r="B314" s="76" t="s">
        <v>2900</v>
      </c>
      <c r="C314" s="73" t="s">
        <v>2901</v>
      </c>
      <c r="D314" s="86" t="s">
        <v>502</v>
      </c>
      <c r="E314" s="86" t="s">
        <v>133</v>
      </c>
      <c r="F314" s="94">
        <v>45176</v>
      </c>
      <c r="G314" s="83">
        <v>5693972.2134570014</v>
      </c>
      <c r="H314" s="85">
        <v>-1.6319030000000001</v>
      </c>
      <c r="I314" s="83">
        <v>-92.920118582000015</v>
      </c>
      <c r="J314" s="84">
        <f t="shared" si="4"/>
        <v>7.5337976616429801E-4</v>
      </c>
      <c r="K314" s="84">
        <f>I314/'סכום נכסי הקרן'!$C$42</f>
        <v>-4.7331575302090034E-6</v>
      </c>
    </row>
    <row r="315" spans="2:11">
      <c r="B315" s="76" t="s">
        <v>2902</v>
      </c>
      <c r="C315" s="73" t="s">
        <v>2903</v>
      </c>
      <c r="D315" s="86" t="s">
        <v>502</v>
      </c>
      <c r="E315" s="86" t="s">
        <v>133</v>
      </c>
      <c r="F315" s="94">
        <v>45181</v>
      </c>
      <c r="G315" s="83">
        <v>6160464.0000000009</v>
      </c>
      <c r="H315" s="85">
        <v>-0.93006900000000003</v>
      </c>
      <c r="I315" s="83">
        <v>-57.29657000000001</v>
      </c>
      <c r="J315" s="84">
        <f t="shared" si="4"/>
        <v>4.6455038120214189E-4</v>
      </c>
      <c r="K315" s="84">
        <f>I315/'סכום נכסי הקרן'!$C$42</f>
        <v>-2.9185680764206587E-6</v>
      </c>
    </row>
    <row r="316" spans="2:11">
      <c r="B316" s="76" t="s">
        <v>2904</v>
      </c>
      <c r="C316" s="73" t="s">
        <v>2905</v>
      </c>
      <c r="D316" s="86" t="s">
        <v>502</v>
      </c>
      <c r="E316" s="86" t="s">
        <v>133</v>
      </c>
      <c r="F316" s="94">
        <v>45161</v>
      </c>
      <c r="G316" s="83">
        <v>32501628.661232006</v>
      </c>
      <c r="H316" s="85">
        <v>-0.84712500000000002</v>
      </c>
      <c r="I316" s="83">
        <v>-275.32950947099999</v>
      </c>
      <c r="J316" s="84">
        <f t="shared" si="4"/>
        <v>2.2323226081587739E-3</v>
      </c>
      <c r="K316" s="84">
        <f>I316/'סכום נכסי הקרן'!$C$42</f>
        <v>-1.4024712418886853E-5</v>
      </c>
    </row>
    <row r="317" spans="2:11">
      <c r="B317" s="76" t="s">
        <v>2906</v>
      </c>
      <c r="C317" s="73" t="s">
        <v>2907</v>
      </c>
      <c r="D317" s="86" t="s">
        <v>502</v>
      </c>
      <c r="E317" s="86" t="s">
        <v>133</v>
      </c>
      <c r="F317" s="94">
        <v>45180</v>
      </c>
      <c r="G317" s="83">
        <v>2990569.0541420006</v>
      </c>
      <c r="H317" s="85">
        <v>-0.62245499999999998</v>
      </c>
      <c r="I317" s="83">
        <v>-18.614958630000004</v>
      </c>
      <c r="J317" s="84">
        <f t="shared" si="4"/>
        <v>1.5092676800074773E-4</v>
      </c>
      <c r="K317" s="84">
        <f>I317/'סכום נכסי הקרן'!$C$42</f>
        <v>-9.4820726618380898E-7</v>
      </c>
    </row>
    <row r="318" spans="2:11">
      <c r="B318" s="76" t="s">
        <v>2908</v>
      </c>
      <c r="C318" s="73" t="s">
        <v>2909</v>
      </c>
      <c r="D318" s="86" t="s">
        <v>502</v>
      </c>
      <c r="E318" s="86" t="s">
        <v>133</v>
      </c>
      <c r="F318" s="94">
        <v>45127</v>
      </c>
      <c r="G318" s="83">
        <v>2861233.4300000006</v>
      </c>
      <c r="H318" s="85">
        <v>5.252624</v>
      </c>
      <c r="I318" s="83">
        <v>150.28982000000005</v>
      </c>
      <c r="J318" s="84">
        <f t="shared" si="4"/>
        <v>-1.2185230838739789E-3</v>
      </c>
      <c r="K318" s="84">
        <f>I318/'סכום נכסי הקרן'!$C$42</f>
        <v>7.6554507689204986E-6</v>
      </c>
    </row>
    <row r="319" spans="2:11">
      <c r="B319" s="76" t="s">
        <v>2910</v>
      </c>
      <c r="C319" s="73" t="s">
        <v>2911</v>
      </c>
      <c r="D319" s="86" t="s">
        <v>502</v>
      </c>
      <c r="E319" s="86" t="s">
        <v>133</v>
      </c>
      <c r="F319" s="94">
        <v>45127</v>
      </c>
      <c r="G319" s="83">
        <v>8057733.3422330013</v>
      </c>
      <c r="H319" s="85">
        <v>5.3215859999999999</v>
      </c>
      <c r="I319" s="83">
        <v>428.79920893800005</v>
      </c>
      <c r="J319" s="84">
        <f t="shared" si="4"/>
        <v>-3.476627588201611E-3</v>
      </c>
      <c r="K319" s="84">
        <f>I319/'סכום נכסי הקרן'!$C$42</f>
        <v>2.1842139632457559E-5</v>
      </c>
    </row>
    <row r="320" spans="2:11">
      <c r="B320" s="76" t="s">
        <v>2912</v>
      </c>
      <c r="C320" s="73" t="s">
        <v>2913</v>
      </c>
      <c r="D320" s="86" t="s">
        <v>502</v>
      </c>
      <c r="E320" s="86" t="s">
        <v>129</v>
      </c>
      <c r="F320" s="94">
        <v>45127</v>
      </c>
      <c r="G320" s="83">
        <v>26179438.865906004</v>
      </c>
      <c r="H320" s="85">
        <v>2.4769519999999998</v>
      </c>
      <c r="I320" s="83">
        <v>648.45212768900012</v>
      </c>
      <c r="J320" s="84">
        <f t="shared" si="4"/>
        <v>-5.257534318533639E-3</v>
      </c>
      <c r="K320" s="84">
        <f>I320/'סכום נכסי הקרן'!$C$42</f>
        <v>3.3030802349253512E-5</v>
      </c>
    </row>
    <row r="321" spans="2:11">
      <c r="B321" s="76" t="s">
        <v>2914</v>
      </c>
      <c r="C321" s="73" t="s">
        <v>2915</v>
      </c>
      <c r="D321" s="86" t="s">
        <v>502</v>
      </c>
      <c r="E321" s="86" t="s">
        <v>129</v>
      </c>
      <c r="F321" s="94">
        <v>45127</v>
      </c>
      <c r="G321" s="83">
        <v>10869946.416419001</v>
      </c>
      <c r="H321" s="85">
        <v>2.4546519999999998</v>
      </c>
      <c r="I321" s="83">
        <v>266.81936023300005</v>
      </c>
      <c r="J321" s="84">
        <f t="shared" si="4"/>
        <v>-2.1633238343648107E-3</v>
      </c>
      <c r="K321" s="84">
        <f>I321/'סכום נכסי הקרן'!$C$42</f>
        <v>1.3591223121157474E-5</v>
      </c>
    </row>
    <row r="322" spans="2:11">
      <c r="B322" s="76" t="s">
        <v>2916</v>
      </c>
      <c r="C322" s="73" t="s">
        <v>2917</v>
      </c>
      <c r="D322" s="86" t="s">
        <v>502</v>
      </c>
      <c r="E322" s="86" t="s">
        <v>129</v>
      </c>
      <c r="F322" s="94">
        <v>45127</v>
      </c>
      <c r="G322" s="83">
        <v>8149597.401889001</v>
      </c>
      <c r="H322" s="85">
        <v>2.4204590000000001</v>
      </c>
      <c r="I322" s="83">
        <v>197.25764487600003</v>
      </c>
      <c r="J322" s="84">
        <f t="shared" si="4"/>
        <v>-1.5993298398522377E-3</v>
      </c>
      <c r="K322" s="84">
        <f>I322/'סכום נכסי הקרן'!$C$42</f>
        <v>1.0047894056572964E-5</v>
      </c>
    </row>
    <row r="323" spans="2:11">
      <c r="B323" s="76" t="s">
        <v>2918</v>
      </c>
      <c r="C323" s="73" t="s">
        <v>2919</v>
      </c>
      <c r="D323" s="86" t="s">
        <v>502</v>
      </c>
      <c r="E323" s="86" t="s">
        <v>131</v>
      </c>
      <c r="F323" s="94">
        <v>45196</v>
      </c>
      <c r="G323" s="83">
        <v>1217064.4800000002</v>
      </c>
      <c r="H323" s="85">
        <v>-0.42718499999999998</v>
      </c>
      <c r="I323" s="83">
        <v>-5.1991200000000006</v>
      </c>
      <c r="J323" s="84">
        <f t="shared" si="4"/>
        <v>4.2153538648398672E-5</v>
      </c>
      <c r="K323" s="84">
        <f>I323/'סכום נכסי הקרן'!$C$42</f>
        <v>-2.6483235658749162E-7</v>
      </c>
    </row>
    <row r="324" spans="2:11">
      <c r="B324" s="76" t="s">
        <v>2920</v>
      </c>
      <c r="C324" s="73" t="s">
        <v>2921</v>
      </c>
      <c r="D324" s="86" t="s">
        <v>502</v>
      </c>
      <c r="E324" s="86" t="s">
        <v>131</v>
      </c>
      <c r="F324" s="94">
        <v>45195</v>
      </c>
      <c r="G324" s="83">
        <v>7593149.2881700005</v>
      </c>
      <c r="H324" s="85">
        <v>-0.11927400000000001</v>
      </c>
      <c r="I324" s="83">
        <v>-9.0566500330000022</v>
      </c>
      <c r="J324" s="84">
        <f t="shared" si="4"/>
        <v>7.3429704871417979E-5</v>
      </c>
      <c r="K324" s="84">
        <f>I324/'סכום נכסי הקרן'!$C$42</f>
        <v>-4.6132691129029029E-7</v>
      </c>
    </row>
    <row r="325" spans="2:11">
      <c r="B325" s="76" t="s">
        <v>2922</v>
      </c>
      <c r="C325" s="73" t="s">
        <v>2923</v>
      </c>
      <c r="D325" s="86" t="s">
        <v>502</v>
      </c>
      <c r="E325" s="86" t="s">
        <v>131</v>
      </c>
      <c r="F325" s="94">
        <v>45195</v>
      </c>
      <c r="G325" s="83">
        <v>7594928.7935100012</v>
      </c>
      <c r="H325" s="85">
        <v>-9.5815999999999998E-2</v>
      </c>
      <c r="I325" s="83">
        <v>-7.2771446930000012</v>
      </c>
      <c r="J325" s="84">
        <f t="shared" si="4"/>
        <v>5.9001792623821876E-5</v>
      </c>
      <c r="K325" s="84">
        <f>I325/'סכום נכסי הקרן'!$C$42</f>
        <v>-3.7068261134102471E-7</v>
      </c>
    </row>
    <row r="326" spans="2:11">
      <c r="B326" s="76" t="s">
        <v>2924</v>
      </c>
      <c r="C326" s="73" t="s">
        <v>2925</v>
      </c>
      <c r="D326" s="86" t="s">
        <v>502</v>
      </c>
      <c r="E326" s="86" t="s">
        <v>131</v>
      </c>
      <c r="F326" s="94">
        <v>45078</v>
      </c>
      <c r="G326" s="83">
        <v>37525567.999807008</v>
      </c>
      <c r="H326" s="85">
        <v>1.3257589999999999</v>
      </c>
      <c r="I326" s="83">
        <v>497.49873161300002</v>
      </c>
      <c r="J326" s="84">
        <f t="shared" si="4"/>
        <v>-4.033631078062809E-3</v>
      </c>
      <c r="K326" s="84">
        <f>I326/'סכום נכסי הקרן'!$C$42</f>
        <v>2.5341550395520549E-5</v>
      </c>
    </row>
    <row r="327" spans="2:11">
      <c r="B327" s="76" t="s">
        <v>2924</v>
      </c>
      <c r="C327" s="73" t="s">
        <v>2926</v>
      </c>
      <c r="D327" s="86" t="s">
        <v>502</v>
      </c>
      <c r="E327" s="86" t="s">
        <v>131</v>
      </c>
      <c r="F327" s="94">
        <v>45078</v>
      </c>
      <c r="G327" s="83">
        <v>8565357.8370590024</v>
      </c>
      <c r="H327" s="85">
        <v>1.3257589999999999</v>
      </c>
      <c r="I327" s="83">
        <v>113.55603395700003</v>
      </c>
      <c r="J327" s="84">
        <f t="shared" si="4"/>
        <v>-9.2069209138570984E-4</v>
      </c>
      <c r="K327" s="84">
        <f>I327/'סכום נכסי הקרן'!$C$42</f>
        <v>5.7843081285989816E-6</v>
      </c>
    </row>
    <row r="328" spans="2:11">
      <c r="B328" s="76" t="s">
        <v>2927</v>
      </c>
      <c r="C328" s="73" t="s">
        <v>2928</v>
      </c>
      <c r="D328" s="86" t="s">
        <v>502</v>
      </c>
      <c r="E328" s="86" t="s">
        <v>131</v>
      </c>
      <c r="F328" s="94">
        <v>45078</v>
      </c>
      <c r="G328" s="83">
        <v>9572848.9795430023</v>
      </c>
      <c r="H328" s="85">
        <v>1.3257589999999999</v>
      </c>
      <c r="I328" s="83">
        <v>126.91294158600003</v>
      </c>
      <c r="J328" s="84">
        <f t="shared" si="4"/>
        <v>-1.0289875186815104E-3</v>
      </c>
      <c r="K328" s="84">
        <f>I328/'סכום נכסי הקרן'!$C$42</f>
        <v>6.4646812156039966E-6</v>
      </c>
    </row>
    <row r="329" spans="2:11">
      <c r="B329" s="76" t="s">
        <v>2929</v>
      </c>
      <c r="C329" s="73" t="s">
        <v>2930</v>
      </c>
      <c r="D329" s="86" t="s">
        <v>502</v>
      </c>
      <c r="E329" s="86" t="s">
        <v>131</v>
      </c>
      <c r="F329" s="94">
        <v>45078</v>
      </c>
      <c r="G329" s="83">
        <v>7103003.5199999996</v>
      </c>
      <c r="H329" s="85">
        <v>1.4082319999999999</v>
      </c>
      <c r="I329" s="83">
        <v>100.02678999999999</v>
      </c>
      <c r="J329" s="84">
        <f t="shared" si="4"/>
        <v>-8.109993918471312E-4</v>
      </c>
      <c r="K329" s="84">
        <f>I329/'סכום נכסי הקרן'!$C$42</f>
        <v>5.095156587572923E-6</v>
      </c>
    </row>
    <row r="330" spans="2:11">
      <c r="B330" s="76" t="s">
        <v>2931</v>
      </c>
      <c r="C330" s="73" t="s">
        <v>2932</v>
      </c>
      <c r="D330" s="86" t="s">
        <v>502</v>
      </c>
      <c r="E330" s="86" t="s">
        <v>131</v>
      </c>
      <c r="F330" s="94">
        <v>45181</v>
      </c>
      <c r="G330" s="83">
        <v>21166949.100160003</v>
      </c>
      <c r="H330" s="85">
        <v>1.2325010000000001</v>
      </c>
      <c r="I330" s="83">
        <v>260.88277033600002</v>
      </c>
      <c r="J330" s="84">
        <f t="shared" si="4"/>
        <v>-2.1151910211843331E-3</v>
      </c>
      <c r="K330" s="84">
        <f>I330/'סכום נכסי הקרן'!$C$42</f>
        <v>1.3288825582243964E-5</v>
      </c>
    </row>
    <row r="331" spans="2:11">
      <c r="B331" s="76" t="s">
        <v>2933</v>
      </c>
      <c r="C331" s="73" t="s">
        <v>2934</v>
      </c>
      <c r="D331" s="86" t="s">
        <v>502</v>
      </c>
      <c r="E331" s="86" t="s">
        <v>131</v>
      </c>
      <c r="F331" s="94">
        <v>45181</v>
      </c>
      <c r="G331" s="83">
        <v>7698496.0043310011</v>
      </c>
      <c r="H331" s="85">
        <v>1.2507649999999999</v>
      </c>
      <c r="I331" s="83">
        <v>96.290066128000021</v>
      </c>
      <c r="J331" s="84">
        <f t="shared" si="4"/>
        <v>-7.8070270045382914E-4</v>
      </c>
      <c r="K331" s="84">
        <f>I331/'סכום נכסי הקרן'!$C$42</f>
        <v>4.9048156473871827E-6</v>
      </c>
    </row>
    <row r="332" spans="2:11">
      <c r="B332" s="76" t="s">
        <v>2935</v>
      </c>
      <c r="C332" s="73" t="s">
        <v>2936</v>
      </c>
      <c r="D332" s="86" t="s">
        <v>502</v>
      </c>
      <c r="E332" s="86" t="s">
        <v>131</v>
      </c>
      <c r="F332" s="94">
        <v>45176</v>
      </c>
      <c r="G332" s="83">
        <v>10807368.420000002</v>
      </c>
      <c r="H332" s="85">
        <v>1.187799</v>
      </c>
      <c r="I332" s="83">
        <v>128.36978000000002</v>
      </c>
      <c r="J332" s="84">
        <f t="shared" ref="J332:J394" si="5">IFERROR(I332/$I$11,0)</f>
        <v>-1.040799304981696E-3</v>
      </c>
      <c r="K332" s="84">
        <f>I332/'סכום נכסי הקרן'!$C$42</f>
        <v>6.5388895336168147E-6</v>
      </c>
    </row>
    <row r="333" spans="2:11">
      <c r="B333" s="76" t="s">
        <v>2937</v>
      </c>
      <c r="C333" s="73" t="s">
        <v>2938</v>
      </c>
      <c r="D333" s="86" t="s">
        <v>502</v>
      </c>
      <c r="E333" s="86" t="s">
        <v>131</v>
      </c>
      <c r="F333" s="94">
        <v>45176</v>
      </c>
      <c r="G333" s="83">
        <v>34644833.574295007</v>
      </c>
      <c r="H333" s="85">
        <v>1.188712</v>
      </c>
      <c r="I333" s="83">
        <v>411.82739080700003</v>
      </c>
      <c r="J333" s="84">
        <f t="shared" si="5"/>
        <v>-3.3390231106133457E-3</v>
      </c>
      <c r="K333" s="84">
        <f>I333/'סכום נכסי הקרן'!$C$42</f>
        <v>2.0977630524914926E-5</v>
      </c>
    </row>
    <row r="334" spans="2:11">
      <c r="B334" s="76" t="s">
        <v>2939</v>
      </c>
      <c r="C334" s="73" t="s">
        <v>2940</v>
      </c>
      <c r="D334" s="86" t="s">
        <v>502</v>
      </c>
      <c r="E334" s="86" t="s">
        <v>131</v>
      </c>
      <c r="F334" s="94">
        <v>45181</v>
      </c>
      <c r="G334" s="83">
        <v>17222268.434716001</v>
      </c>
      <c r="H334" s="85">
        <v>1.2598940000000001</v>
      </c>
      <c r="I334" s="83">
        <v>216.98235134800004</v>
      </c>
      <c r="J334" s="84">
        <f t="shared" si="5"/>
        <v>-1.7592542456354803E-3</v>
      </c>
      <c r="K334" s="84">
        <f>I334/'סכום נכסי הקרן'!$C$42</f>
        <v>1.1052629569116685E-5</v>
      </c>
    </row>
    <row r="335" spans="2:11">
      <c r="B335" s="76" t="s">
        <v>2941</v>
      </c>
      <c r="C335" s="73" t="s">
        <v>2942</v>
      </c>
      <c r="D335" s="86" t="s">
        <v>502</v>
      </c>
      <c r="E335" s="86" t="s">
        <v>131</v>
      </c>
      <c r="F335" s="94">
        <v>45176</v>
      </c>
      <c r="G335" s="83">
        <v>10951716.843258001</v>
      </c>
      <c r="H335" s="85">
        <v>1.2069799999999999</v>
      </c>
      <c r="I335" s="83">
        <v>132.18505562599998</v>
      </c>
      <c r="J335" s="84">
        <f t="shared" si="5"/>
        <v>-1.0717328800010997E-3</v>
      </c>
      <c r="K335" s="84">
        <f>I335/'סכום נכסי הקרן'!$C$42</f>
        <v>6.7332317367328005E-6</v>
      </c>
    </row>
    <row r="336" spans="2:11">
      <c r="B336" s="76" t="s">
        <v>2941</v>
      </c>
      <c r="C336" s="73" t="s">
        <v>2943</v>
      </c>
      <c r="D336" s="86" t="s">
        <v>502</v>
      </c>
      <c r="E336" s="86" t="s">
        <v>131</v>
      </c>
      <c r="F336" s="94">
        <v>45176</v>
      </c>
      <c r="G336" s="83">
        <v>8989273.3500000015</v>
      </c>
      <c r="H336" s="85">
        <v>1.2069799999999999</v>
      </c>
      <c r="I336" s="83">
        <v>108.49875000000002</v>
      </c>
      <c r="J336" s="84">
        <f t="shared" si="5"/>
        <v>-8.7968853410345319E-4</v>
      </c>
      <c r="K336" s="84">
        <f>I336/'סכום נכסי הקרן'!$C$42</f>
        <v>5.5267006049672075E-6</v>
      </c>
    </row>
    <row r="337" spans="2:11">
      <c r="B337" s="76" t="s">
        <v>2944</v>
      </c>
      <c r="C337" s="73" t="s">
        <v>2945</v>
      </c>
      <c r="D337" s="86" t="s">
        <v>502</v>
      </c>
      <c r="E337" s="86" t="s">
        <v>131</v>
      </c>
      <c r="F337" s="94">
        <v>45176</v>
      </c>
      <c r="G337" s="83">
        <v>7424421.0205180012</v>
      </c>
      <c r="H337" s="85">
        <v>1.2069799999999999</v>
      </c>
      <c r="I337" s="83">
        <v>89.611293231000019</v>
      </c>
      <c r="J337" s="84">
        <f t="shared" si="5"/>
        <v>-7.2655239974186883E-4</v>
      </c>
      <c r="K337" s="84">
        <f>I337/'סכום נכסי הקרן'!$C$42</f>
        <v>4.5646128504859421E-6</v>
      </c>
    </row>
    <row r="338" spans="2:11">
      <c r="B338" s="76" t="s">
        <v>2946</v>
      </c>
      <c r="C338" s="73" t="s">
        <v>2947</v>
      </c>
      <c r="D338" s="86" t="s">
        <v>502</v>
      </c>
      <c r="E338" s="86" t="s">
        <v>131</v>
      </c>
      <c r="F338" s="94">
        <v>45175</v>
      </c>
      <c r="G338" s="83">
        <v>6540496.2745190011</v>
      </c>
      <c r="H338" s="85">
        <v>1.4078489999999999</v>
      </c>
      <c r="I338" s="83">
        <v>92.080331994000005</v>
      </c>
      <c r="J338" s="84">
        <f t="shared" si="5"/>
        <v>-7.4657092613104902E-4</v>
      </c>
      <c r="K338" s="84">
        <f>I338/'סכום נכסי הקרן'!$C$42</f>
        <v>4.6903805485023661E-6</v>
      </c>
    </row>
    <row r="339" spans="2:11">
      <c r="B339" s="76" t="s">
        <v>2948</v>
      </c>
      <c r="C339" s="73" t="s">
        <v>2949</v>
      </c>
      <c r="D339" s="86" t="s">
        <v>502</v>
      </c>
      <c r="E339" s="86" t="s">
        <v>131</v>
      </c>
      <c r="F339" s="94">
        <v>45183</v>
      </c>
      <c r="G339" s="83">
        <v>27758855.760000005</v>
      </c>
      <c r="H339" s="85">
        <v>1.324182</v>
      </c>
      <c r="I339" s="83">
        <v>367.57765000000006</v>
      </c>
      <c r="J339" s="84">
        <f t="shared" si="5"/>
        <v>-2.9802540959936608E-3</v>
      </c>
      <c r="K339" s="84">
        <f>I339/'סכום נכסי הקרן'!$C$42</f>
        <v>1.8723640785054433E-5</v>
      </c>
    </row>
    <row r="340" spans="2:11">
      <c r="B340" s="76" t="s">
        <v>2948</v>
      </c>
      <c r="C340" s="73" t="s">
        <v>2950</v>
      </c>
      <c r="D340" s="86" t="s">
        <v>502</v>
      </c>
      <c r="E340" s="86" t="s">
        <v>131</v>
      </c>
      <c r="F340" s="94">
        <v>45183</v>
      </c>
      <c r="G340" s="83">
        <v>54986704.346272014</v>
      </c>
      <c r="H340" s="85">
        <v>1.324182</v>
      </c>
      <c r="I340" s="83">
        <v>728.12379364399999</v>
      </c>
      <c r="J340" s="84">
        <f t="shared" si="5"/>
        <v>-5.903497991235249E-3</v>
      </c>
      <c r="K340" s="84">
        <f>I340/'סכום נכסי הקרן'!$C$42</f>
        <v>3.7089111264630352E-5</v>
      </c>
    </row>
    <row r="341" spans="2:11">
      <c r="B341" s="76" t="s">
        <v>2948</v>
      </c>
      <c r="C341" s="73" t="s">
        <v>2951</v>
      </c>
      <c r="D341" s="86" t="s">
        <v>502</v>
      </c>
      <c r="E341" s="86" t="s">
        <v>131</v>
      </c>
      <c r="F341" s="94">
        <v>45183</v>
      </c>
      <c r="G341" s="83">
        <v>7168058.1921900008</v>
      </c>
      <c r="H341" s="85">
        <v>1.324182</v>
      </c>
      <c r="I341" s="83">
        <v>94.918104033000006</v>
      </c>
      <c r="J341" s="84">
        <f t="shared" si="5"/>
        <v>-7.6957907622593653E-4</v>
      </c>
      <c r="K341" s="84">
        <f>I341/'סכום נכסי הקרן'!$C$42</f>
        <v>4.8349307524881288E-6</v>
      </c>
    </row>
    <row r="342" spans="2:11">
      <c r="B342" s="76" t="s">
        <v>2952</v>
      </c>
      <c r="C342" s="73" t="s">
        <v>2953</v>
      </c>
      <c r="D342" s="86" t="s">
        <v>502</v>
      </c>
      <c r="E342" s="86" t="s">
        <v>131</v>
      </c>
      <c r="F342" s="94">
        <v>45183</v>
      </c>
      <c r="G342" s="83">
        <v>4660724.9742130013</v>
      </c>
      <c r="H342" s="85">
        <v>1.324182</v>
      </c>
      <c r="I342" s="83">
        <v>61.716459911000015</v>
      </c>
      <c r="J342" s="84">
        <f t="shared" si="5"/>
        <v>-5.0038606112201415E-4</v>
      </c>
      <c r="K342" s="84">
        <f>I342/'סכום נכסי הקרן'!$C$42</f>
        <v>3.1437080733792616E-6</v>
      </c>
    </row>
    <row r="343" spans="2:11">
      <c r="B343" s="76" t="s">
        <v>2954</v>
      </c>
      <c r="C343" s="73" t="s">
        <v>2955</v>
      </c>
      <c r="D343" s="86" t="s">
        <v>502</v>
      </c>
      <c r="E343" s="86" t="s">
        <v>131</v>
      </c>
      <c r="F343" s="94">
        <v>45183</v>
      </c>
      <c r="G343" s="83">
        <v>47510354.108489998</v>
      </c>
      <c r="H343" s="85">
        <v>1.328735</v>
      </c>
      <c r="I343" s="83">
        <v>631.28675950700006</v>
      </c>
      <c r="J343" s="84">
        <f t="shared" si="5"/>
        <v>-5.1183605716160971E-3</v>
      </c>
      <c r="K343" s="84">
        <f>I343/'סכום נכסי הקרן'!$C$42</f>
        <v>3.2156434204773097E-5</v>
      </c>
    </row>
    <row r="344" spans="2:11">
      <c r="B344" s="76" t="s">
        <v>2956</v>
      </c>
      <c r="C344" s="73" t="s">
        <v>2957</v>
      </c>
      <c r="D344" s="86" t="s">
        <v>502</v>
      </c>
      <c r="E344" s="86" t="s">
        <v>131</v>
      </c>
      <c r="F344" s="94">
        <v>45161</v>
      </c>
      <c r="G344" s="83">
        <v>9715209.4067870025</v>
      </c>
      <c r="H344" s="85">
        <v>2.2150789999999998</v>
      </c>
      <c r="I344" s="83">
        <v>215.19954004700003</v>
      </c>
      <c r="J344" s="84">
        <f t="shared" si="5"/>
        <v>-1.7447995292451093E-3</v>
      </c>
      <c r="K344" s="84">
        <f>I344/'סכום נכסי הקרן'!$C$42</f>
        <v>1.0961816870391776E-5</v>
      </c>
    </row>
    <row r="345" spans="2:11">
      <c r="B345" s="76" t="s">
        <v>2958</v>
      </c>
      <c r="C345" s="73" t="s">
        <v>2959</v>
      </c>
      <c r="D345" s="86" t="s">
        <v>502</v>
      </c>
      <c r="E345" s="86" t="s">
        <v>131</v>
      </c>
      <c r="F345" s="94">
        <v>45099</v>
      </c>
      <c r="G345" s="83">
        <v>16466501.082291001</v>
      </c>
      <c r="H345" s="85">
        <v>4.0834000000000001</v>
      </c>
      <c r="I345" s="83">
        <v>672.39304829500009</v>
      </c>
      <c r="J345" s="84">
        <f t="shared" si="5"/>
        <v>-5.4516430373251394E-3</v>
      </c>
      <c r="K345" s="84">
        <f>I345/'סכום נכסי הקרן'!$C$42</f>
        <v>3.4250303038401101E-5</v>
      </c>
    </row>
    <row r="346" spans="2:11">
      <c r="B346" s="76" t="s">
        <v>2958</v>
      </c>
      <c r="C346" s="73" t="s">
        <v>2960</v>
      </c>
      <c r="D346" s="86" t="s">
        <v>502</v>
      </c>
      <c r="E346" s="86" t="s">
        <v>131</v>
      </c>
      <c r="F346" s="94">
        <v>45099</v>
      </c>
      <c r="G346" s="83">
        <v>7549247.4106680015</v>
      </c>
      <c r="H346" s="85">
        <v>4.0834000000000001</v>
      </c>
      <c r="I346" s="83">
        <v>308.26594290300005</v>
      </c>
      <c r="J346" s="84">
        <f t="shared" si="5"/>
        <v>-2.4993653422399694E-3</v>
      </c>
      <c r="K346" s="84">
        <f>I346/'סכום נכסי הקרן'!$C$42</f>
        <v>1.570242581718957E-5</v>
      </c>
    </row>
    <row r="347" spans="2:11">
      <c r="B347" s="76" t="s">
        <v>2961</v>
      </c>
      <c r="C347" s="73" t="s">
        <v>2962</v>
      </c>
      <c r="D347" s="86" t="s">
        <v>502</v>
      </c>
      <c r="E347" s="86" t="s">
        <v>131</v>
      </c>
      <c r="F347" s="94">
        <v>45099</v>
      </c>
      <c r="G347" s="83">
        <v>3716736.8000000007</v>
      </c>
      <c r="H347" s="85">
        <v>4.084263</v>
      </c>
      <c r="I347" s="83">
        <v>151.80131000000003</v>
      </c>
      <c r="J347" s="84">
        <f t="shared" si="5"/>
        <v>-1.2307779754963434E-3</v>
      </c>
      <c r="K347" s="84">
        <f>I347/'סכום נכסי הקרן'!$C$42</f>
        <v>7.7324429250273825E-6</v>
      </c>
    </row>
    <row r="348" spans="2:11">
      <c r="B348" s="76" t="s">
        <v>2963</v>
      </c>
      <c r="C348" s="73" t="s">
        <v>2964</v>
      </c>
      <c r="D348" s="86" t="s">
        <v>502</v>
      </c>
      <c r="E348" s="86" t="s">
        <v>131</v>
      </c>
      <c r="F348" s="94">
        <v>45148</v>
      </c>
      <c r="G348" s="83">
        <v>3822586.5182620003</v>
      </c>
      <c r="H348" s="85">
        <v>4.1136619999999997</v>
      </c>
      <c r="I348" s="83">
        <v>157.24827492600005</v>
      </c>
      <c r="J348" s="84">
        <f t="shared" si="5"/>
        <v>-1.2749409966469638E-3</v>
      </c>
      <c r="K348" s="84">
        <f>I348/'סכום נכסי הקרן'!$C$42</f>
        <v>8.0098999865304814E-6</v>
      </c>
    </row>
    <row r="349" spans="2:11">
      <c r="B349" s="76" t="s">
        <v>2965</v>
      </c>
      <c r="C349" s="73" t="s">
        <v>2966</v>
      </c>
      <c r="D349" s="86" t="s">
        <v>502</v>
      </c>
      <c r="E349" s="86" t="s">
        <v>131</v>
      </c>
      <c r="F349" s="94">
        <v>45138</v>
      </c>
      <c r="G349" s="83">
        <v>14903753.200000003</v>
      </c>
      <c r="H349" s="85">
        <v>4.2838370000000001</v>
      </c>
      <c r="I349" s="83">
        <v>638.45243000000016</v>
      </c>
      <c r="J349" s="84">
        <f t="shared" si="5"/>
        <v>-5.1764585512873431E-3</v>
      </c>
      <c r="K349" s="84">
        <f>I349/'סכום נכסי הקרן'!$C$42</f>
        <v>3.2521438552276263E-5</v>
      </c>
    </row>
    <row r="350" spans="2:11">
      <c r="B350" s="76" t="s">
        <v>2967</v>
      </c>
      <c r="C350" s="73" t="s">
        <v>2968</v>
      </c>
      <c r="D350" s="86" t="s">
        <v>502</v>
      </c>
      <c r="E350" s="86" t="s">
        <v>131</v>
      </c>
      <c r="F350" s="94">
        <v>45148</v>
      </c>
      <c r="G350" s="83">
        <v>7936664.9991110014</v>
      </c>
      <c r="H350" s="85">
        <v>4.2417959999999999</v>
      </c>
      <c r="I350" s="83">
        <v>336.65710553300011</v>
      </c>
      <c r="J350" s="84">
        <f t="shared" si="5"/>
        <v>-2.7295558304758012E-3</v>
      </c>
      <c r="K350" s="84">
        <f>I350/'סכום נכסי הקרן'!$C$42</f>
        <v>1.7148612576787665E-5</v>
      </c>
    </row>
    <row r="351" spans="2:11">
      <c r="B351" s="76" t="s">
        <v>2967</v>
      </c>
      <c r="C351" s="73" t="s">
        <v>2969</v>
      </c>
      <c r="D351" s="86" t="s">
        <v>502</v>
      </c>
      <c r="E351" s="86" t="s">
        <v>131</v>
      </c>
      <c r="F351" s="94">
        <v>45148</v>
      </c>
      <c r="G351" s="83">
        <v>3060936.8393740002</v>
      </c>
      <c r="H351" s="85">
        <v>4.2417959999999999</v>
      </c>
      <c r="I351" s="83">
        <v>129.83868407300002</v>
      </c>
      <c r="J351" s="84">
        <f t="shared" si="5"/>
        <v>-1.0527089174953513E-3</v>
      </c>
      <c r="K351" s="84">
        <f>I351/'סכום נכסי הקרן'!$C$42</f>
        <v>6.6137124511977816E-6</v>
      </c>
    </row>
    <row r="352" spans="2:11">
      <c r="B352" s="76" t="s">
        <v>2970</v>
      </c>
      <c r="C352" s="73" t="s">
        <v>2971</v>
      </c>
      <c r="D352" s="86" t="s">
        <v>502</v>
      </c>
      <c r="E352" s="86" t="s">
        <v>131</v>
      </c>
      <c r="F352" s="94">
        <v>45148</v>
      </c>
      <c r="G352" s="83">
        <v>20187430.250000004</v>
      </c>
      <c r="H352" s="85">
        <v>4.331029</v>
      </c>
      <c r="I352" s="83">
        <v>874.32338000000016</v>
      </c>
      <c r="J352" s="84">
        <f t="shared" si="5"/>
        <v>-7.0888581894683255E-3</v>
      </c>
      <c r="K352" s="84">
        <f>I352/'סכום נכסי הקרן'!$C$42</f>
        <v>4.4536214041018662E-5</v>
      </c>
    </row>
    <row r="353" spans="2:11">
      <c r="B353" s="76" t="s">
        <v>2972</v>
      </c>
      <c r="C353" s="73" t="s">
        <v>2973</v>
      </c>
      <c r="D353" s="86" t="s">
        <v>502</v>
      </c>
      <c r="E353" s="86" t="s">
        <v>131</v>
      </c>
      <c r="F353" s="94">
        <v>45133</v>
      </c>
      <c r="G353" s="83">
        <v>44837738.400000006</v>
      </c>
      <c r="H353" s="85">
        <v>4.5538340000000002</v>
      </c>
      <c r="I353" s="83">
        <v>2041.8360800000003</v>
      </c>
      <c r="J353" s="84">
        <f t="shared" si="5"/>
        <v>-1.6554843148835735E-2</v>
      </c>
      <c r="K353" s="84">
        <f>I353/'סכום נכסי הקרן'!$C$42</f>
        <v>1.0400688209384783E-4</v>
      </c>
    </row>
    <row r="354" spans="2:11">
      <c r="B354" s="76" t="s">
        <v>2974</v>
      </c>
      <c r="C354" s="73" t="s">
        <v>2975</v>
      </c>
      <c r="D354" s="86" t="s">
        <v>502</v>
      </c>
      <c r="E354" s="86" t="s">
        <v>131</v>
      </c>
      <c r="F354" s="94">
        <v>45133</v>
      </c>
      <c r="G354" s="83">
        <v>11927312.495637001</v>
      </c>
      <c r="H354" s="85">
        <v>4.4818499999999997</v>
      </c>
      <c r="I354" s="83">
        <v>534.56424100700008</v>
      </c>
      <c r="J354" s="84">
        <f t="shared" si="5"/>
        <v>-4.334151624378833E-3</v>
      </c>
      <c r="K354" s="84">
        <f>I354/'סכום נכסי הקרן'!$C$42</f>
        <v>2.7229590333227092E-5</v>
      </c>
    </row>
    <row r="355" spans="2:11">
      <c r="B355" s="76" t="s">
        <v>2976</v>
      </c>
      <c r="C355" s="73" t="s">
        <v>2977</v>
      </c>
      <c r="D355" s="86" t="s">
        <v>502</v>
      </c>
      <c r="E355" s="86" t="s">
        <v>131</v>
      </c>
      <c r="F355" s="94">
        <v>45133</v>
      </c>
      <c r="G355" s="83">
        <v>50751553.527941011</v>
      </c>
      <c r="H355" s="85">
        <v>4.5245829999999998</v>
      </c>
      <c r="I355" s="83">
        <v>2296.2964080730007</v>
      </c>
      <c r="J355" s="84">
        <f t="shared" si="5"/>
        <v>-1.8617962152418923E-2</v>
      </c>
      <c r="K355" s="84">
        <f>I355/'סכום נכסי הקרן'!$C$42</f>
        <v>1.1696856182841809E-4</v>
      </c>
    </row>
    <row r="356" spans="2:11">
      <c r="B356" s="76" t="s">
        <v>2978</v>
      </c>
      <c r="C356" s="73" t="s">
        <v>2979</v>
      </c>
      <c r="D356" s="86" t="s">
        <v>502</v>
      </c>
      <c r="E356" s="86" t="s">
        <v>131</v>
      </c>
      <c r="F356" s="94">
        <v>45133</v>
      </c>
      <c r="G356" s="83">
        <v>9204140.8014760017</v>
      </c>
      <c r="H356" s="85">
        <v>4.5245829999999998</v>
      </c>
      <c r="I356" s="83">
        <v>416.44903466500006</v>
      </c>
      <c r="J356" s="84">
        <f t="shared" si="5"/>
        <v>-3.3764945755895988E-3</v>
      </c>
      <c r="K356" s="84">
        <f>I356/'סכום נכסי הקרן'!$C$42</f>
        <v>2.1213047448206224E-5</v>
      </c>
    </row>
    <row r="357" spans="2:11">
      <c r="B357" s="76" t="s">
        <v>2980</v>
      </c>
      <c r="C357" s="73" t="s">
        <v>2981</v>
      </c>
      <c r="D357" s="86" t="s">
        <v>502</v>
      </c>
      <c r="E357" s="86" t="s">
        <v>131</v>
      </c>
      <c r="F357" s="94">
        <v>45133</v>
      </c>
      <c r="G357" s="83">
        <v>12272407.352118</v>
      </c>
      <c r="H357" s="85">
        <v>4.5262919999999998</v>
      </c>
      <c r="I357" s="83">
        <v>555.48499637000009</v>
      </c>
      <c r="J357" s="84">
        <f t="shared" si="5"/>
        <v>-4.5037733814738629E-3</v>
      </c>
      <c r="K357" s="84">
        <f>I357/'סכום נכסי הקרן'!$C$42</f>
        <v>2.8295250088026693E-5</v>
      </c>
    </row>
    <row r="358" spans="2:11">
      <c r="B358" s="76" t="s">
        <v>2982</v>
      </c>
      <c r="C358" s="73" t="s">
        <v>2983</v>
      </c>
      <c r="D358" s="86" t="s">
        <v>502</v>
      </c>
      <c r="E358" s="86" t="s">
        <v>131</v>
      </c>
      <c r="F358" s="94">
        <v>45127</v>
      </c>
      <c r="G358" s="83">
        <v>15134627.200000003</v>
      </c>
      <c r="H358" s="85">
        <v>5.743957</v>
      </c>
      <c r="I358" s="83">
        <v>869.32643000000019</v>
      </c>
      <c r="J358" s="84">
        <f t="shared" si="5"/>
        <v>-7.0483438091599052E-3</v>
      </c>
      <c r="K358" s="84">
        <f>I358/'סכום נכסי הקרן'!$C$42</f>
        <v>4.4281679803638137E-5</v>
      </c>
    </row>
    <row r="359" spans="2:11">
      <c r="B359" s="76" t="s">
        <v>2982</v>
      </c>
      <c r="C359" s="73" t="s">
        <v>2984</v>
      </c>
      <c r="D359" s="86" t="s">
        <v>502</v>
      </c>
      <c r="E359" s="86" t="s">
        <v>131</v>
      </c>
      <c r="F359" s="94">
        <v>45127</v>
      </c>
      <c r="G359" s="83">
        <v>16194705.815705001</v>
      </c>
      <c r="H359" s="85">
        <v>5.743957</v>
      </c>
      <c r="I359" s="83">
        <v>930.21688410100012</v>
      </c>
      <c r="J359" s="84">
        <f t="shared" si="5"/>
        <v>-7.5420327623414137E-3</v>
      </c>
      <c r="K359" s="84">
        <f>I359/'סכום נכסי הקרן'!$C$42</f>
        <v>4.7383312859472646E-5</v>
      </c>
    </row>
    <row r="360" spans="2:11">
      <c r="B360" s="76" t="s">
        <v>2982</v>
      </c>
      <c r="C360" s="73" t="s">
        <v>2985</v>
      </c>
      <c r="D360" s="86" t="s">
        <v>502</v>
      </c>
      <c r="E360" s="86" t="s">
        <v>131</v>
      </c>
      <c r="F360" s="94">
        <v>45127</v>
      </c>
      <c r="G360" s="83">
        <v>17756502.813388005</v>
      </c>
      <c r="H360" s="85">
        <v>5.743957</v>
      </c>
      <c r="I360" s="83">
        <v>1019.9258275620001</v>
      </c>
      <c r="J360" s="84">
        <f t="shared" si="5"/>
        <v>-8.2693768927500737E-3</v>
      </c>
      <c r="K360" s="84">
        <f>I360/'סכום נכסי הקרן'!$C$42</f>
        <v>5.1952899809523935E-5</v>
      </c>
    </row>
    <row r="361" spans="2:11">
      <c r="B361" s="76" t="s">
        <v>2986</v>
      </c>
      <c r="C361" s="73" t="s">
        <v>2987</v>
      </c>
      <c r="D361" s="86" t="s">
        <v>502</v>
      </c>
      <c r="E361" s="86" t="s">
        <v>131</v>
      </c>
      <c r="F361" s="94">
        <v>45127</v>
      </c>
      <c r="G361" s="83">
        <v>3674395.2313780012</v>
      </c>
      <c r="H361" s="85">
        <v>5.743957</v>
      </c>
      <c r="I361" s="83">
        <v>211.05566962100005</v>
      </c>
      <c r="J361" s="84">
        <f t="shared" si="5"/>
        <v>-1.7112017661320544E-3</v>
      </c>
      <c r="K361" s="84">
        <f>I361/'סכום נכסי הקרן'!$C$42</f>
        <v>1.0750736731770088E-5</v>
      </c>
    </row>
    <row r="362" spans="2:11">
      <c r="B362" s="76" t="s">
        <v>2988</v>
      </c>
      <c r="C362" s="73" t="s">
        <v>2989</v>
      </c>
      <c r="D362" s="86" t="s">
        <v>502</v>
      </c>
      <c r="E362" s="86" t="s">
        <v>131</v>
      </c>
      <c r="F362" s="94">
        <v>45127</v>
      </c>
      <c r="G362" s="83">
        <v>28181670.177381005</v>
      </c>
      <c r="H362" s="85">
        <v>5.7772860000000001</v>
      </c>
      <c r="I362" s="83">
        <v>1628.1357542960004</v>
      </c>
      <c r="J362" s="84">
        <f t="shared" si="5"/>
        <v>-1.3200634615772701E-2</v>
      </c>
      <c r="K362" s="84">
        <f>I362/'סכום נכסי הקרן'!$C$42</f>
        <v>8.2933848161720247E-5</v>
      </c>
    </row>
    <row r="363" spans="2:11">
      <c r="B363" s="76" t="s">
        <v>2990</v>
      </c>
      <c r="C363" s="73" t="s">
        <v>2991</v>
      </c>
      <c r="D363" s="86" t="s">
        <v>502</v>
      </c>
      <c r="E363" s="86" t="s">
        <v>132</v>
      </c>
      <c r="F363" s="94">
        <v>45197</v>
      </c>
      <c r="G363" s="83">
        <v>11164917.500000002</v>
      </c>
      <c r="H363" s="85">
        <v>-0.66299600000000003</v>
      </c>
      <c r="I363" s="83">
        <v>-74.022929999999988</v>
      </c>
      <c r="J363" s="84">
        <f t="shared" si="5"/>
        <v>6.0016472799679732E-4</v>
      </c>
      <c r="K363" s="84">
        <f>I363/'סכום נכסי הקרן'!$C$42</f>
        <v>-3.7705740574195106E-6</v>
      </c>
    </row>
    <row r="364" spans="2:11">
      <c r="B364" s="76" t="s">
        <v>2992</v>
      </c>
      <c r="C364" s="73" t="s">
        <v>2993</v>
      </c>
      <c r="D364" s="86" t="s">
        <v>502</v>
      </c>
      <c r="E364" s="86" t="s">
        <v>132</v>
      </c>
      <c r="F364" s="94">
        <v>45195</v>
      </c>
      <c r="G364" s="83">
        <v>6513363.2425710009</v>
      </c>
      <c r="H364" s="85">
        <v>-0.37175000000000002</v>
      </c>
      <c r="I364" s="83">
        <v>-24.213421106000009</v>
      </c>
      <c r="J364" s="84">
        <f t="shared" si="5"/>
        <v>1.963181042949044E-4</v>
      </c>
      <c r="K364" s="84">
        <f>I364/'סכום נכסי הקרן'!$C$42</f>
        <v>-1.2333812977094758E-6</v>
      </c>
    </row>
    <row r="365" spans="2:11">
      <c r="B365" s="76" t="s">
        <v>2994</v>
      </c>
      <c r="C365" s="73" t="s">
        <v>2995</v>
      </c>
      <c r="D365" s="86" t="s">
        <v>502</v>
      </c>
      <c r="E365" s="86" t="s">
        <v>132</v>
      </c>
      <c r="F365" s="94">
        <v>45153</v>
      </c>
      <c r="G365" s="83">
        <v>27096065.149319004</v>
      </c>
      <c r="H365" s="85">
        <v>3.4994689999999999</v>
      </c>
      <c r="I365" s="83">
        <v>948.21848204800006</v>
      </c>
      <c r="J365" s="84">
        <f t="shared" si="5"/>
        <v>-7.6879865112050288E-3</v>
      </c>
      <c r="K365" s="84">
        <f>I365/'סכום נכסי הקרן'!$C$42</f>
        <v>4.8300276808495662E-5</v>
      </c>
    </row>
    <row r="366" spans="2:11">
      <c r="B366" s="76" t="s">
        <v>2996</v>
      </c>
      <c r="C366" s="73" t="s">
        <v>2997</v>
      </c>
      <c r="D366" s="86" t="s">
        <v>502</v>
      </c>
      <c r="E366" s="86" t="s">
        <v>132</v>
      </c>
      <c r="F366" s="94">
        <v>45153</v>
      </c>
      <c r="G366" s="83">
        <v>9032769.1086830013</v>
      </c>
      <c r="H366" s="85">
        <v>3.5074540000000001</v>
      </c>
      <c r="I366" s="83">
        <v>316.82021959200006</v>
      </c>
      <c r="J366" s="84">
        <f t="shared" si="5"/>
        <v>-2.5687218935445859E-3</v>
      </c>
      <c r="K366" s="84">
        <f>I366/'סכום נכסי הקרן'!$C$42</f>
        <v>1.6138162875470456E-5</v>
      </c>
    </row>
    <row r="367" spans="2:11">
      <c r="B367" s="76" t="s">
        <v>2998</v>
      </c>
      <c r="C367" s="73" t="s">
        <v>2999</v>
      </c>
      <c r="D367" s="86" t="s">
        <v>502</v>
      </c>
      <c r="E367" s="86" t="s">
        <v>132</v>
      </c>
      <c r="F367" s="94">
        <v>45152</v>
      </c>
      <c r="G367" s="83">
        <v>36885998.080000006</v>
      </c>
      <c r="H367" s="85">
        <v>3.5135830000000001</v>
      </c>
      <c r="I367" s="83">
        <v>1296.0200300000004</v>
      </c>
      <c r="J367" s="84">
        <f t="shared" si="5"/>
        <v>-1.0507899495242235E-2</v>
      </c>
      <c r="K367" s="84">
        <f>I367/'סכום נכסי הקרן'!$C$42</f>
        <v>6.6016564097287937E-5</v>
      </c>
    </row>
    <row r="368" spans="2:11">
      <c r="B368" s="76" t="s">
        <v>2998</v>
      </c>
      <c r="C368" s="73" t="s">
        <v>3000</v>
      </c>
      <c r="D368" s="86" t="s">
        <v>502</v>
      </c>
      <c r="E368" s="86" t="s">
        <v>132</v>
      </c>
      <c r="F368" s="94">
        <v>45152</v>
      </c>
      <c r="G368" s="83">
        <v>5358731.5933210012</v>
      </c>
      <c r="H368" s="85">
        <v>3.5135830000000001</v>
      </c>
      <c r="I368" s="83">
        <v>188.28346361600001</v>
      </c>
      <c r="J368" s="84">
        <f t="shared" si="5"/>
        <v>-1.52656877709909E-3</v>
      </c>
      <c r="K368" s="84">
        <f>I368/'סכום נכסי הקרן'!$C$42</f>
        <v>9.5907679330118392E-6</v>
      </c>
    </row>
    <row r="369" spans="2:11">
      <c r="B369" s="76" t="s">
        <v>3001</v>
      </c>
      <c r="C369" s="73" t="s">
        <v>3002</v>
      </c>
      <c r="D369" s="86" t="s">
        <v>502</v>
      </c>
      <c r="E369" s="86" t="s">
        <v>132</v>
      </c>
      <c r="F369" s="94">
        <v>45153</v>
      </c>
      <c r="G369" s="83">
        <v>19423514.332853004</v>
      </c>
      <c r="H369" s="85">
        <v>3.522659</v>
      </c>
      <c r="I369" s="83">
        <v>684.22422149499994</v>
      </c>
      <c r="J369" s="84">
        <f t="shared" si="5"/>
        <v>-5.547568081706129E-3</v>
      </c>
      <c r="K369" s="84">
        <f>I369/'סכום נכסי הקרן'!$C$42</f>
        <v>3.4852958387719972E-5</v>
      </c>
    </row>
    <row r="370" spans="2:11">
      <c r="B370" s="76" t="s">
        <v>3001</v>
      </c>
      <c r="C370" s="73" t="s">
        <v>3003</v>
      </c>
      <c r="D370" s="86" t="s">
        <v>502</v>
      </c>
      <c r="E370" s="86" t="s">
        <v>132</v>
      </c>
      <c r="F370" s="94">
        <v>45153</v>
      </c>
      <c r="G370" s="83">
        <v>3737134.0200000005</v>
      </c>
      <c r="H370" s="85">
        <v>3.522659</v>
      </c>
      <c r="I370" s="83">
        <v>131.64650000000003</v>
      </c>
      <c r="J370" s="84">
        <f t="shared" si="5"/>
        <v>-1.0673663669383312E-3</v>
      </c>
      <c r="K370" s="84">
        <f>I370/'סכום נכסי הקרן'!$C$42</f>
        <v>6.7057988335516824E-6</v>
      </c>
    </row>
    <row r="371" spans="2:11">
      <c r="B371" s="76" t="s">
        <v>3004</v>
      </c>
      <c r="C371" s="73" t="s">
        <v>3005</v>
      </c>
      <c r="D371" s="86" t="s">
        <v>502</v>
      </c>
      <c r="E371" s="86" t="s">
        <v>132</v>
      </c>
      <c r="F371" s="94">
        <v>45113</v>
      </c>
      <c r="G371" s="83">
        <v>1267173.7927120002</v>
      </c>
      <c r="H371" s="85">
        <v>3.643138</v>
      </c>
      <c r="I371" s="83">
        <v>46.164892872000003</v>
      </c>
      <c r="J371" s="84">
        <f t="shared" si="5"/>
        <v>-3.7429672634581166E-4</v>
      </c>
      <c r="K371" s="84">
        <f>I371/'סכום נכסי הקרן'!$C$42</f>
        <v>2.3515436017827736E-6</v>
      </c>
    </row>
    <row r="372" spans="2:11">
      <c r="B372" s="76" t="s">
        <v>3004</v>
      </c>
      <c r="C372" s="73" t="s">
        <v>3006</v>
      </c>
      <c r="D372" s="86" t="s">
        <v>502</v>
      </c>
      <c r="E372" s="86" t="s">
        <v>132</v>
      </c>
      <c r="F372" s="94">
        <v>45113</v>
      </c>
      <c r="G372" s="83">
        <v>21601065.094113003</v>
      </c>
      <c r="H372" s="85">
        <v>3.643138</v>
      </c>
      <c r="I372" s="83">
        <v>786.95665910100013</v>
      </c>
      <c r="J372" s="84">
        <f t="shared" si="5"/>
        <v>-6.3805043822855994E-3</v>
      </c>
      <c r="K372" s="84">
        <f>I372/'סכום נכסי הקרן'!$C$42</f>
        <v>4.0085935035532386E-5</v>
      </c>
    </row>
    <row r="373" spans="2:11">
      <c r="B373" s="76" t="s">
        <v>3007</v>
      </c>
      <c r="C373" s="73" t="s">
        <v>3008</v>
      </c>
      <c r="D373" s="86" t="s">
        <v>502</v>
      </c>
      <c r="E373" s="86" t="s">
        <v>132</v>
      </c>
      <c r="F373" s="94">
        <v>45113</v>
      </c>
      <c r="G373" s="83">
        <v>22613420.016234003</v>
      </c>
      <c r="H373" s="85">
        <v>3.659062</v>
      </c>
      <c r="I373" s="83">
        <v>827.43896673100016</v>
      </c>
      <c r="J373" s="84">
        <f t="shared" si="5"/>
        <v>-6.7087277199384268E-3</v>
      </c>
      <c r="K373" s="84">
        <f>I373/'סכום נכסי הקרן'!$C$42</f>
        <v>4.2148019567097864E-5</v>
      </c>
    </row>
    <row r="374" spans="2:11">
      <c r="B374" s="76" t="s">
        <v>3009</v>
      </c>
      <c r="C374" s="73" t="s">
        <v>3010</v>
      </c>
      <c r="D374" s="86" t="s">
        <v>502</v>
      </c>
      <c r="E374" s="86" t="s">
        <v>132</v>
      </c>
      <c r="F374" s="94">
        <v>45113</v>
      </c>
      <c r="G374" s="83">
        <v>31667009.337401003</v>
      </c>
      <c r="H374" s="85">
        <v>3.6840730000000002</v>
      </c>
      <c r="I374" s="83">
        <v>1166.6358675390002</v>
      </c>
      <c r="J374" s="84">
        <f t="shared" si="5"/>
        <v>-9.4588757579962286E-3</v>
      </c>
      <c r="K374" s="84">
        <f>I374/'סכום נכסי הקרן'!$C$42</f>
        <v>5.9426004031421874E-5</v>
      </c>
    </row>
    <row r="375" spans="2:11">
      <c r="B375" s="76" t="s">
        <v>3011</v>
      </c>
      <c r="C375" s="73" t="s">
        <v>3012</v>
      </c>
      <c r="D375" s="86" t="s">
        <v>502</v>
      </c>
      <c r="E375" s="86" t="s">
        <v>129</v>
      </c>
      <c r="F375" s="94">
        <v>45127</v>
      </c>
      <c r="G375" s="83">
        <v>31870897.300000004</v>
      </c>
      <c r="H375" s="85">
        <v>7.152228</v>
      </c>
      <c r="I375" s="83">
        <v>2279.4792300000004</v>
      </c>
      <c r="J375" s="84">
        <f t="shared" si="5"/>
        <v>-1.8481611468869164E-2</v>
      </c>
      <c r="K375" s="84">
        <f>I375/'סכום נכסי הקרן'!$C$42</f>
        <v>1.1611192976371788E-4</v>
      </c>
    </row>
    <row r="376" spans="2:11">
      <c r="B376" s="76" t="s">
        <v>3013</v>
      </c>
      <c r="C376" s="73" t="s">
        <v>3014</v>
      </c>
      <c r="D376" s="86" t="s">
        <v>502</v>
      </c>
      <c r="E376" s="86" t="s">
        <v>129</v>
      </c>
      <c r="F376" s="94">
        <v>45127</v>
      </c>
      <c r="G376" s="83">
        <v>18750211.970000003</v>
      </c>
      <c r="H376" s="85">
        <v>7.1247160000000003</v>
      </c>
      <c r="I376" s="83">
        <v>1335.8993400000004</v>
      </c>
      <c r="J376" s="84">
        <f t="shared" si="5"/>
        <v>-1.0831233835545302E-2</v>
      </c>
      <c r="K376" s="84">
        <f>I376/'סכום נכסי הקרן'!$C$42</f>
        <v>6.8047933184053219E-5</v>
      </c>
    </row>
    <row r="377" spans="2:11">
      <c r="B377" s="76" t="s">
        <v>3015</v>
      </c>
      <c r="C377" s="73" t="s">
        <v>3016</v>
      </c>
      <c r="D377" s="86" t="s">
        <v>502</v>
      </c>
      <c r="E377" s="86" t="s">
        <v>129</v>
      </c>
      <c r="F377" s="94">
        <v>45141</v>
      </c>
      <c r="G377" s="83">
        <v>14463947.066174002</v>
      </c>
      <c r="H377" s="85">
        <v>4.7432480000000004</v>
      </c>
      <c r="I377" s="83">
        <v>686.06085807800014</v>
      </c>
      <c r="J377" s="84">
        <f t="shared" si="5"/>
        <v>-5.5624592038930687E-3</v>
      </c>
      <c r="K377" s="84">
        <f>I377/'סכום נכסי הקרן'!$C$42</f>
        <v>3.4946512834332231E-5</v>
      </c>
    </row>
    <row r="378" spans="2:11">
      <c r="B378" s="72"/>
      <c r="C378" s="73"/>
      <c r="D378" s="73"/>
      <c r="E378" s="73"/>
      <c r="F378" s="73"/>
      <c r="G378" s="83"/>
      <c r="H378" s="85"/>
      <c r="I378" s="73"/>
      <c r="J378" s="84"/>
      <c r="K378" s="73"/>
    </row>
    <row r="379" spans="2:11">
      <c r="B379" s="89" t="s">
        <v>190</v>
      </c>
      <c r="C379" s="71"/>
      <c r="D379" s="71"/>
      <c r="E379" s="71"/>
      <c r="F379" s="71"/>
      <c r="G379" s="80"/>
      <c r="H379" s="82"/>
      <c r="I379" s="80">
        <v>-190.32940208800002</v>
      </c>
      <c r="J379" s="81">
        <f t="shared" si="5"/>
        <v>1.543156881711351E-3</v>
      </c>
      <c r="K379" s="81">
        <f>I379/'סכום נכסי הקרן'!$C$42</f>
        <v>-9.6949837824195813E-6</v>
      </c>
    </row>
    <row r="380" spans="2:11">
      <c r="B380" s="76" t="s">
        <v>3017</v>
      </c>
      <c r="C380" s="73" t="s">
        <v>3018</v>
      </c>
      <c r="D380" s="86" t="s">
        <v>502</v>
      </c>
      <c r="E380" s="86" t="s">
        <v>130</v>
      </c>
      <c r="F380" s="94">
        <v>45119</v>
      </c>
      <c r="G380" s="83">
        <v>5105718.1000000006</v>
      </c>
      <c r="H380" s="85">
        <v>-2.4624030000000001</v>
      </c>
      <c r="I380" s="83">
        <v>-125.72335566600002</v>
      </c>
      <c r="J380" s="84">
        <f t="shared" si="5"/>
        <v>1.0193425679871024E-3</v>
      </c>
      <c r="K380" s="84">
        <f>I380/'סכום נכסי הקרן'!$C$42</f>
        <v>-6.4040861836453381E-6</v>
      </c>
    </row>
    <row r="381" spans="2:11">
      <c r="B381" s="76" t="s">
        <v>3019</v>
      </c>
      <c r="C381" s="73" t="s">
        <v>3020</v>
      </c>
      <c r="D381" s="86" t="s">
        <v>502</v>
      </c>
      <c r="E381" s="86" t="s">
        <v>130</v>
      </c>
      <c r="F381" s="94">
        <v>45196</v>
      </c>
      <c r="G381" s="83">
        <v>2552859.0500000003</v>
      </c>
      <c r="H381" s="85">
        <v>-1.4406319999999999</v>
      </c>
      <c r="I381" s="83">
        <v>-36.777304389000001</v>
      </c>
      <c r="J381" s="84">
        <f t="shared" si="5"/>
        <v>2.9818383148410372E-4</v>
      </c>
      <c r="K381" s="84">
        <f>I381/'סכום נכסי הקרן'!$C$42</f>
        <v>-1.873359374331496E-6</v>
      </c>
    </row>
    <row r="382" spans="2:11">
      <c r="B382" s="76" t="s">
        <v>3021</v>
      </c>
      <c r="C382" s="73" t="s">
        <v>3022</v>
      </c>
      <c r="D382" s="86" t="s">
        <v>502</v>
      </c>
      <c r="E382" s="86" t="s">
        <v>130</v>
      </c>
      <c r="F382" s="94">
        <v>45196</v>
      </c>
      <c r="G382" s="83">
        <v>2552859.0500000003</v>
      </c>
      <c r="H382" s="85">
        <v>-1.090101</v>
      </c>
      <c r="I382" s="83">
        <v>-27.828742033000001</v>
      </c>
      <c r="J382" s="84">
        <f t="shared" si="5"/>
        <v>2.2563048224014489E-4</v>
      </c>
      <c r="K382" s="84">
        <f>I382/'סכום נכסי הקרן'!$C$42</f>
        <v>-1.4175382244427466E-6</v>
      </c>
    </row>
    <row r="383" spans="2:11">
      <c r="B383" s="72"/>
      <c r="C383" s="73"/>
      <c r="D383" s="73"/>
      <c r="E383" s="73"/>
      <c r="F383" s="73"/>
      <c r="G383" s="83"/>
      <c r="H383" s="85"/>
      <c r="I383" s="73"/>
      <c r="J383" s="84"/>
      <c r="K383" s="73"/>
    </row>
    <row r="384" spans="2:11">
      <c r="B384" s="70" t="s">
        <v>201</v>
      </c>
      <c r="C384" s="71"/>
      <c r="D384" s="71"/>
      <c r="E384" s="71"/>
      <c r="F384" s="71"/>
      <c r="G384" s="80"/>
      <c r="H384" s="82"/>
      <c r="I384" s="80">
        <v>13558.244434128001</v>
      </c>
      <c r="J384" s="81">
        <f t="shared" si="5"/>
        <v>-0.10992783024020426</v>
      </c>
      <c r="K384" s="81">
        <f>I384/'סכום נכסי הקרן'!$C$42</f>
        <v>6.9062876499856893E-4</v>
      </c>
    </row>
    <row r="385" spans="2:11">
      <c r="B385" s="89" t="s">
        <v>189</v>
      </c>
      <c r="C385" s="71"/>
      <c r="D385" s="71"/>
      <c r="E385" s="71"/>
      <c r="F385" s="71"/>
      <c r="G385" s="80"/>
      <c r="H385" s="82"/>
      <c r="I385" s="80">
        <v>13824.354856385002</v>
      </c>
      <c r="J385" s="81">
        <f t="shared" si="5"/>
        <v>-0.11208540613176902</v>
      </c>
      <c r="K385" s="81">
        <f>I385/'סכום נכסי הקרן'!$C$42</f>
        <v>7.0418387629409863E-4</v>
      </c>
    </row>
    <row r="386" spans="2:11">
      <c r="B386" s="76" t="s">
        <v>3023</v>
      </c>
      <c r="C386" s="73" t="s">
        <v>3024</v>
      </c>
      <c r="D386" s="86" t="s">
        <v>502</v>
      </c>
      <c r="E386" s="86" t="s">
        <v>129</v>
      </c>
      <c r="F386" s="94">
        <v>45068</v>
      </c>
      <c r="G386" s="83">
        <v>17853272.510173004</v>
      </c>
      <c r="H386" s="85">
        <v>4.9135770000000001</v>
      </c>
      <c r="I386" s="83">
        <v>877.23423831300011</v>
      </c>
      <c r="J386" s="84">
        <f t="shared" si="5"/>
        <v>-7.112458910051243E-3</v>
      </c>
      <c r="K386" s="84">
        <f>I386/'סכום נכסי הקרן'!$C$42</f>
        <v>4.4684487107753819E-5</v>
      </c>
    </row>
    <row r="387" spans="2:11">
      <c r="B387" s="76" t="s">
        <v>3025</v>
      </c>
      <c r="C387" s="73" t="s">
        <v>3026</v>
      </c>
      <c r="D387" s="86" t="s">
        <v>502</v>
      </c>
      <c r="E387" s="86" t="s">
        <v>138</v>
      </c>
      <c r="F387" s="94">
        <v>44909</v>
      </c>
      <c r="G387" s="83">
        <v>61997681.401960008</v>
      </c>
      <c r="H387" s="85">
        <v>15.957428</v>
      </c>
      <c r="I387" s="83">
        <v>9893.2351053990005</v>
      </c>
      <c r="J387" s="84">
        <f t="shared" si="5"/>
        <v>-8.0212587586578343E-2</v>
      </c>
      <c r="K387" s="84">
        <f>I387/'סכום נכסי הקרן'!$C$42</f>
        <v>5.0394081445262234E-4</v>
      </c>
    </row>
    <row r="388" spans="2:11">
      <c r="B388" s="76" t="s">
        <v>3027</v>
      </c>
      <c r="C388" s="73" t="s">
        <v>3028</v>
      </c>
      <c r="D388" s="86" t="s">
        <v>502</v>
      </c>
      <c r="E388" s="86" t="s">
        <v>129</v>
      </c>
      <c r="F388" s="94">
        <v>44868</v>
      </c>
      <c r="G388" s="83">
        <v>40064108.915697008</v>
      </c>
      <c r="H388" s="85">
        <v>-4.7118099999999998</v>
      </c>
      <c r="I388" s="83">
        <v>-1887.7447357230003</v>
      </c>
      <c r="J388" s="84">
        <f t="shared" si="5"/>
        <v>1.5305497983430007E-2</v>
      </c>
      <c r="K388" s="84">
        <f>I388/'סכום נכסי הקרן'!$C$42</f>
        <v>-9.615778958692119E-5</v>
      </c>
    </row>
    <row r="389" spans="2:11">
      <c r="B389" s="76" t="s">
        <v>3029</v>
      </c>
      <c r="C389" s="73" t="s">
        <v>3030</v>
      </c>
      <c r="D389" s="86" t="s">
        <v>502</v>
      </c>
      <c r="E389" s="86" t="s">
        <v>129</v>
      </c>
      <c r="F389" s="94">
        <v>44972</v>
      </c>
      <c r="G389" s="83">
        <v>177390019.06803504</v>
      </c>
      <c r="H389" s="85">
        <v>-4.1344789999999998</v>
      </c>
      <c r="I389" s="83">
        <v>-7334.1525682650026</v>
      </c>
      <c r="J389" s="84">
        <f t="shared" si="5"/>
        <v>5.9464002319548528E-2</v>
      </c>
      <c r="K389" s="84">
        <f>I389/'סכום נכסי הקרן'!$C$42</f>
        <v>-3.7358647390824302E-4</v>
      </c>
    </row>
    <row r="390" spans="2:11">
      <c r="B390" s="76" t="s">
        <v>3029</v>
      </c>
      <c r="C390" s="73" t="s">
        <v>3031</v>
      </c>
      <c r="D390" s="86" t="s">
        <v>502</v>
      </c>
      <c r="E390" s="86" t="s">
        <v>129</v>
      </c>
      <c r="F390" s="94">
        <v>45069</v>
      </c>
      <c r="G390" s="83">
        <v>140798776.06605303</v>
      </c>
      <c r="H390" s="85">
        <v>2.166995</v>
      </c>
      <c r="I390" s="83">
        <v>3051.1025794520001</v>
      </c>
      <c r="J390" s="84">
        <f t="shared" si="5"/>
        <v>-2.4737796108410415E-2</v>
      </c>
      <c r="K390" s="84">
        <f>I390/'סכום נכסי הקרן'!$C$42</f>
        <v>1.5541681790503923E-4</v>
      </c>
    </row>
    <row r="391" spans="2:11">
      <c r="B391" s="76" t="s">
        <v>3029</v>
      </c>
      <c r="C391" s="73" t="s">
        <v>3032</v>
      </c>
      <c r="D391" s="86" t="s">
        <v>502</v>
      </c>
      <c r="E391" s="86" t="s">
        <v>129</v>
      </c>
      <c r="F391" s="94">
        <v>45153</v>
      </c>
      <c r="G391" s="83">
        <v>188806930.51835003</v>
      </c>
      <c r="H391" s="85">
        <v>-3.882339</v>
      </c>
      <c r="I391" s="83">
        <v>-7330.1252619530005</v>
      </c>
      <c r="J391" s="84">
        <f t="shared" si="5"/>
        <v>5.9431349637503884E-2</v>
      </c>
      <c r="K391" s="84">
        <f>I391/'סכום נכסי הקרן'!$C$42</f>
        <v>-3.7338133130308923E-4</v>
      </c>
    </row>
    <row r="392" spans="2:11">
      <c r="B392" s="76" t="s">
        <v>3033</v>
      </c>
      <c r="C392" s="73" t="s">
        <v>3034</v>
      </c>
      <c r="D392" s="86" t="s">
        <v>502</v>
      </c>
      <c r="E392" s="86" t="s">
        <v>129</v>
      </c>
      <c r="F392" s="94">
        <v>45126</v>
      </c>
      <c r="G392" s="83">
        <v>24058967.234085009</v>
      </c>
      <c r="H392" s="85">
        <v>-6.9081549999999998</v>
      </c>
      <c r="I392" s="83">
        <v>-1662.0307259120002</v>
      </c>
      <c r="J392" s="84">
        <f t="shared" si="5"/>
        <v>1.3475449006669896E-2</v>
      </c>
      <c r="K392" s="84">
        <f>I392/'סכום נכסי הקרן'!$C$42</f>
        <v>-8.466038750097985E-5</v>
      </c>
    </row>
    <row r="393" spans="2:11">
      <c r="B393" s="76" t="s">
        <v>3035</v>
      </c>
      <c r="C393" s="73" t="s">
        <v>3036</v>
      </c>
      <c r="D393" s="86" t="s">
        <v>502</v>
      </c>
      <c r="E393" s="86" t="s">
        <v>138</v>
      </c>
      <c r="F393" s="94">
        <v>45082</v>
      </c>
      <c r="G393" s="83">
        <v>43771811.061049007</v>
      </c>
      <c r="H393" s="85">
        <v>5.7461880000000001</v>
      </c>
      <c r="I393" s="83">
        <v>2515.2106357360003</v>
      </c>
      <c r="J393" s="84">
        <f t="shared" si="5"/>
        <v>-2.0392879707019817E-2</v>
      </c>
      <c r="K393" s="84">
        <f>I393/'סכום נכסי הקרן'!$C$42</f>
        <v>1.2811959715795901E-4</v>
      </c>
    </row>
    <row r="394" spans="2:11">
      <c r="B394" s="76" t="s">
        <v>3035</v>
      </c>
      <c r="C394" s="73" t="s">
        <v>3037</v>
      </c>
      <c r="D394" s="86" t="s">
        <v>502</v>
      </c>
      <c r="E394" s="86" t="s">
        <v>138</v>
      </c>
      <c r="F394" s="94">
        <v>44972</v>
      </c>
      <c r="G394" s="83">
        <v>83877983.693171009</v>
      </c>
      <c r="H394" s="85">
        <v>18.719602999999999</v>
      </c>
      <c r="I394" s="83">
        <v>15701.625589338002</v>
      </c>
      <c r="J394" s="84">
        <f t="shared" si="5"/>
        <v>-0.1273059827668615</v>
      </c>
      <c r="K394" s="84">
        <f>I394/'סכום נכסי הקרן'!$C$42</f>
        <v>7.9980814196995733E-4</v>
      </c>
    </row>
    <row r="395" spans="2:11">
      <c r="B395" s="72"/>
      <c r="C395" s="73"/>
      <c r="D395" s="73"/>
      <c r="E395" s="73"/>
      <c r="F395" s="73"/>
      <c r="G395" s="83"/>
      <c r="H395" s="85"/>
      <c r="I395" s="73"/>
      <c r="J395" s="84"/>
      <c r="K395" s="73"/>
    </row>
    <row r="396" spans="2:11">
      <c r="B396" s="72" t="s">
        <v>190</v>
      </c>
      <c r="C396" s="73"/>
      <c r="D396" s="73"/>
      <c r="E396" s="73"/>
      <c r="F396" s="73"/>
      <c r="G396" s="83"/>
      <c r="H396" s="85"/>
      <c r="I396" s="83">
        <v>-266.11042225699998</v>
      </c>
      <c r="J396" s="84">
        <f t="shared" ref="J396:J397" si="6">IFERROR(I396/$I$11,0)</f>
        <v>2.1575758915647527E-3</v>
      </c>
      <c r="K396" s="84">
        <f>I396/'סכום נכסי הקרן'!$C$42</f>
        <v>-1.3555111295529585E-5</v>
      </c>
    </row>
    <row r="397" spans="2:11">
      <c r="B397" s="76" t="s">
        <v>3038</v>
      </c>
      <c r="C397" s="73" t="s">
        <v>3039</v>
      </c>
      <c r="D397" s="86" t="s">
        <v>502</v>
      </c>
      <c r="E397" s="86" t="s">
        <v>129</v>
      </c>
      <c r="F397" s="94">
        <v>45195</v>
      </c>
      <c r="G397" s="83">
        <v>41060378.320567004</v>
      </c>
      <c r="H397" s="85">
        <v>-0.64809499999999998</v>
      </c>
      <c r="I397" s="83">
        <v>-266.11042225699998</v>
      </c>
      <c r="J397" s="84">
        <f t="shared" si="6"/>
        <v>2.1575758915647527E-3</v>
      </c>
      <c r="K397" s="84">
        <f>I397/'סכום נכסי הקרן'!$C$42</f>
        <v>-1.3555111295529585E-5</v>
      </c>
    </row>
    <row r="398" spans="2:11">
      <c r="B398" s="118"/>
      <c r="C398" s="119"/>
      <c r="D398" s="119"/>
      <c r="E398" s="119"/>
      <c r="F398" s="119"/>
      <c r="G398" s="119"/>
      <c r="H398" s="119"/>
      <c r="I398" s="119"/>
      <c r="J398" s="119"/>
      <c r="K398" s="119"/>
    </row>
    <row r="399" spans="2:11">
      <c r="B399" s="118"/>
      <c r="C399" s="119"/>
      <c r="D399" s="119"/>
      <c r="E399" s="119"/>
      <c r="F399" s="119"/>
      <c r="G399" s="119"/>
      <c r="H399" s="119"/>
      <c r="I399" s="119"/>
      <c r="J399" s="119"/>
      <c r="K399" s="119"/>
    </row>
    <row r="400" spans="2:11">
      <c r="B400" s="118"/>
      <c r="C400" s="119"/>
      <c r="D400" s="119"/>
      <c r="E400" s="119"/>
      <c r="F400" s="119"/>
      <c r="G400" s="119"/>
      <c r="H400" s="119"/>
      <c r="I400" s="119"/>
      <c r="J400" s="119"/>
      <c r="K400" s="119"/>
    </row>
    <row r="401" spans="2:11">
      <c r="B401" s="126" t="s">
        <v>220</v>
      </c>
      <c r="C401" s="119"/>
      <c r="D401" s="119"/>
      <c r="E401" s="119"/>
      <c r="F401" s="119"/>
      <c r="G401" s="119"/>
      <c r="H401" s="119"/>
      <c r="I401" s="119"/>
      <c r="J401" s="119"/>
      <c r="K401" s="119"/>
    </row>
    <row r="402" spans="2:11">
      <c r="B402" s="126" t="s">
        <v>109</v>
      </c>
      <c r="C402" s="119"/>
      <c r="D402" s="119"/>
      <c r="E402" s="119"/>
      <c r="F402" s="119"/>
      <c r="G402" s="119"/>
      <c r="H402" s="119"/>
      <c r="I402" s="119"/>
      <c r="J402" s="119"/>
      <c r="K402" s="119"/>
    </row>
    <row r="403" spans="2:11">
      <c r="B403" s="126" t="s">
        <v>203</v>
      </c>
      <c r="C403" s="119"/>
      <c r="D403" s="119"/>
      <c r="E403" s="119"/>
      <c r="F403" s="119"/>
      <c r="G403" s="119"/>
      <c r="H403" s="119"/>
      <c r="I403" s="119"/>
      <c r="J403" s="119"/>
      <c r="K403" s="119"/>
    </row>
    <row r="404" spans="2:11">
      <c r="B404" s="126" t="s">
        <v>211</v>
      </c>
      <c r="C404" s="119"/>
      <c r="D404" s="119"/>
      <c r="E404" s="119"/>
      <c r="F404" s="119"/>
      <c r="G404" s="119"/>
      <c r="H404" s="119"/>
      <c r="I404" s="119"/>
      <c r="J404" s="119"/>
      <c r="K404" s="119"/>
    </row>
    <row r="405" spans="2:11">
      <c r="B405" s="118"/>
      <c r="C405" s="119"/>
      <c r="D405" s="119"/>
      <c r="E405" s="119"/>
      <c r="F405" s="119"/>
      <c r="G405" s="119"/>
      <c r="H405" s="119"/>
      <c r="I405" s="119"/>
      <c r="J405" s="119"/>
      <c r="K405" s="119"/>
    </row>
    <row r="406" spans="2:11">
      <c r="B406" s="118"/>
      <c r="C406" s="119"/>
      <c r="D406" s="119"/>
      <c r="E406" s="119"/>
      <c r="F406" s="119"/>
      <c r="G406" s="119"/>
      <c r="H406" s="119"/>
      <c r="I406" s="119"/>
      <c r="J406" s="119"/>
      <c r="K406" s="119"/>
    </row>
    <row r="407" spans="2:11">
      <c r="B407" s="118"/>
      <c r="C407" s="119"/>
      <c r="D407" s="119"/>
      <c r="E407" s="119"/>
      <c r="F407" s="119"/>
      <c r="G407" s="119"/>
      <c r="H407" s="119"/>
      <c r="I407" s="119"/>
      <c r="J407" s="119"/>
      <c r="K407" s="119"/>
    </row>
    <row r="408" spans="2:11">
      <c r="B408" s="118"/>
      <c r="C408" s="119"/>
      <c r="D408" s="119"/>
      <c r="E408" s="119"/>
      <c r="F408" s="119"/>
      <c r="G408" s="119"/>
      <c r="H408" s="119"/>
      <c r="I408" s="119"/>
      <c r="J408" s="119"/>
      <c r="K408" s="119"/>
    </row>
    <row r="409" spans="2:11">
      <c r="B409" s="118"/>
      <c r="C409" s="119"/>
      <c r="D409" s="119"/>
      <c r="E409" s="119"/>
      <c r="F409" s="119"/>
      <c r="G409" s="119"/>
      <c r="H409" s="119"/>
      <c r="I409" s="119"/>
      <c r="J409" s="119"/>
      <c r="K409" s="119"/>
    </row>
    <row r="410" spans="2:11">
      <c r="B410" s="118"/>
      <c r="C410" s="119"/>
      <c r="D410" s="119"/>
      <c r="E410" s="119"/>
      <c r="F410" s="119"/>
      <c r="G410" s="119"/>
      <c r="H410" s="119"/>
      <c r="I410" s="119"/>
      <c r="J410" s="119"/>
      <c r="K410" s="119"/>
    </row>
    <row r="411" spans="2:11">
      <c r="B411" s="118"/>
      <c r="C411" s="119"/>
      <c r="D411" s="119"/>
      <c r="E411" s="119"/>
      <c r="F411" s="119"/>
      <c r="G411" s="119"/>
      <c r="H411" s="119"/>
      <c r="I411" s="119"/>
      <c r="J411" s="119"/>
      <c r="K411" s="119"/>
    </row>
    <row r="412" spans="2:11">
      <c r="B412" s="118"/>
      <c r="C412" s="119"/>
      <c r="D412" s="119"/>
      <c r="E412" s="119"/>
      <c r="F412" s="119"/>
      <c r="G412" s="119"/>
      <c r="H412" s="119"/>
      <c r="I412" s="119"/>
      <c r="J412" s="119"/>
      <c r="K412" s="119"/>
    </row>
    <row r="413" spans="2:11">
      <c r="B413" s="118"/>
      <c r="C413" s="119"/>
      <c r="D413" s="119"/>
      <c r="E413" s="119"/>
      <c r="F413" s="119"/>
      <c r="G413" s="119"/>
      <c r="H413" s="119"/>
      <c r="I413" s="119"/>
      <c r="J413" s="119"/>
      <c r="K413" s="119"/>
    </row>
    <row r="414" spans="2:11">
      <c r="B414" s="118"/>
      <c r="C414" s="119"/>
      <c r="D414" s="119"/>
      <c r="E414" s="119"/>
      <c r="F414" s="119"/>
      <c r="G414" s="119"/>
      <c r="H414" s="119"/>
      <c r="I414" s="119"/>
      <c r="J414" s="119"/>
      <c r="K414" s="119"/>
    </row>
    <row r="415" spans="2:11">
      <c r="B415" s="118"/>
      <c r="C415" s="119"/>
      <c r="D415" s="119"/>
      <c r="E415" s="119"/>
      <c r="F415" s="119"/>
      <c r="G415" s="119"/>
      <c r="H415" s="119"/>
      <c r="I415" s="119"/>
      <c r="J415" s="119"/>
      <c r="K415" s="119"/>
    </row>
    <row r="416" spans="2:11">
      <c r="B416" s="118"/>
      <c r="C416" s="119"/>
      <c r="D416" s="119"/>
      <c r="E416" s="119"/>
      <c r="F416" s="119"/>
      <c r="G416" s="119"/>
      <c r="H416" s="119"/>
      <c r="I416" s="119"/>
      <c r="J416" s="119"/>
      <c r="K416" s="119"/>
    </row>
    <row r="417" spans="2:11">
      <c r="B417" s="118"/>
      <c r="C417" s="119"/>
      <c r="D417" s="119"/>
      <c r="E417" s="119"/>
      <c r="F417" s="119"/>
      <c r="G417" s="119"/>
      <c r="H417" s="119"/>
      <c r="I417" s="119"/>
      <c r="J417" s="119"/>
      <c r="K417" s="119"/>
    </row>
    <row r="418" spans="2:11">
      <c r="B418" s="118"/>
      <c r="C418" s="119"/>
      <c r="D418" s="119"/>
      <c r="E418" s="119"/>
      <c r="F418" s="119"/>
      <c r="G418" s="119"/>
      <c r="H418" s="119"/>
      <c r="I418" s="119"/>
      <c r="J418" s="119"/>
      <c r="K418" s="119"/>
    </row>
    <row r="419" spans="2:11">
      <c r="B419" s="118"/>
      <c r="C419" s="119"/>
      <c r="D419" s="119"/>
      <c r="E419" s="119"/>
      <c r="F419" s="119"/>
      <c r="G419" s="119"/>
      <c r="H419" s="119"/>
      <c r="I419" s="119"/>
      <c r="J419" s="119"/>
      <c r="K419" s="119"/>
    </row>
    <row r="420" spans="2:11">
      <c r="B420" s="118"/>
      <c r="C420" s="119"/>
      <c r="D420" s="119"/>
      <c r="E420" s="119"/>
      <c r="F420" s="119"/>
      <c r="G420" s="119"/>
      <c r="H420" s="119"/>
      <c r="I420" s="119"/>
      <c r="J420" s="119"/>
      <c r="K420" s="119"/>
    </row>
    <row r="421" spans="2:11">
      <c r="B421" s="118"/>
      <c r="C421" s="119"/>
      <c r="D421" s="119"/>
      <c r="E421" s="119"/>
      <c r="F421" s="119"/>
      <c r="G421" s="119"/>
      <c r="H421" s="119"/>
      <c r="I421" s="119"/>
      <c r="J421" s="119"/>
      <c r="K421" s="119"/>
    </row>
    <row r="422" spans="2:11">
      <c r="B422" s="118"/>
      <c r="C422" s="119"/>
      <c r="D422" s="119"/>
      <c r="E422" s="119"/>
      <c r="F422" s="119"/>
      <c r="G422" s="119"/>
      <c r="H422" s="119"/>
      <c r="I422" s="119"/>
      <c r="J422" s="119"/>
      <c r="K422" s="119"/>
    </row>
    <row r="423" spans="2:11">
      <c r="B423" s="118"/>
      <c r="C423" s="119"/>
      <c r="D423" s="119"/>
      <c r="E423" s="119"/>
      <c r="F423" s="119"/>
      <c r="G423" s="119"/>
      <c r="H423" s="119"/>
      <c r="I423" s="119"/>
      <c r="J423" s="119"/>
      <c r="K423" s="119"/>
    </row>
    <row r="424" spans="2:11">
      <c r="B424" s="118"/>
      <c r="C424" s="119"/>
      <c r="D424" s="119"/>
      <c r="E424" s="119"/>
      <c r="F424" s="119"/>
      <c r="G424" s="119"/>
      <c r="H424" s="119"/>
      <c r="I424" s="119"/>
      <c r="J424" s="119"/>
      <c r="K424" s="119"/>
    </row>
    <row r="425" spans="2:11">
      <c r="B425" s="118"/>
      <c r="C425" s="119"/>
      <c r="D425" s="119"/>
      <c r="E425" s="119"/>
      <c r="F425" s="119"/>
      <c r="G425" s="119"/>
      <c r="H425" s="119"/>
      <c r="I425" s="119"/>
      <c r="J425" s="119"/>
      <c r="K425" s="119"/>
    </row>
    <row r="426" spans="2:11">
      <c r="B426" s="118"/>
      <c r="C426" s="119"/>
      <c r="D426" s="119"/>
      <c r="E426" s="119"/>
      <c r="F426" s="119"/>
      <c r="G426" s="119"/>
      <c r="H426" s="119"/>
      <c r="I426" s="119"/>
      <c r="J426" s="119"/>
      <c r="K426" s="119"/>
    </row>
    <row r="427" spans="2:11">
      <c r="B427" s="118"/>
      <c r="C427" s="119"/>
      <c r="D427" s="119"/>
      <c r="E427" s="119"/>
      <c r="F427" s="119"/>
      <c r="G427" s="119"/>
      <c r="H427" s="119"/>
      <c r="I427" s="119"/>
      <c r="J427" s="119"/>
      <c r="K427" s="119"/>
    </row>
    <row r="428" spans="2:11">
      <c r="B428" s="118"/>
      <c r="C428" s="119"/>
      <c r="D428" s="119"/>
      <c r="E428" s="119"/>
      <c r="F428" s="119"/>
      <c r="G428" s="119"/>
      <c r="H428" s="119"/>
      <c r="I428" s="119"/>
      <c r="J428" s="119"/>
      <c r="K428" s="119"/>
    </row>
    <row r="429" spans="2:11">
      <c r="B429" s="118"/>
      <c r="C429" s="119"/>
      <c r="D429" s="119"/>
      <c r="E429" s="119"/>
      <c r="F429" s="119"/>
      <c r="G429" s="119"/>
      <c r="H429" s="119"/>
      <c r="I429" s="119"/>
      <c r="J429" s="119"/>
      <c r="K429" s="119"/>
    </row>
    <row r="430" spans="2:11">
      <c r="B430" s="118"/>
      <c r="C430" s="119"/>
      <c r="D430" s="119"/>
      <c r="E430" s="119"/>
      <c r="F430" s="119"/>
      <c r="G430" s="119"/>
      <c r="H430" s="119"/>
      <c r="I430" s="119"/>
      <c r="J430" s="119"/>
      <c r="K430" s="119"/>
    </row>
    <row r="431" spans="2:11">
      <c r="B431" s="118"/>
      <c r="C431" s="119"/>
      <c r="D431" s="119"/>
      <c r="E431" s="119"/>
      <c r="F431" s="119"/>
      <c r="G431" s="119"/>
      <c r="H431" s="119"/>
      <c r="I431" s="119"/>
      <c r="J431" s="119"/>
      <c r="K431" s="119"/>
    </row>
    <row r="432" spans="2:11">
      <c r="B432" s="118"/>
      <c r="C432" s="119"/>
      <c r="D432" s="119"/>
      <c r="E432" s="119"/>
      <c r="F432" s="119"/>
      <c r="G432" s="119"/>
      <c r="H432" s="119"/>
      <c r="I432" s="119"/>
      <c r="J432" s="119"/>
      <c r="K432" s="119"/>
    </row>
    <row r="433" spans="2:11">
      <c r="B433" s="118"/>
      <c r="C433" s="119"/>
      <c r="D433" s="119"/>
      <c r="E433" s="119"/>
      <c r="F433" s="119"/>
      <c r="G433" s="119"/>
      <c r="H433" s="119"/>
      <c r="I433" s="119"/>
      <c r="J433" s="119"/>
      <c r="K433" s="119"/>
    </row>
    <row r="434" spans="2:11">
      <c r="B434" s="118"/>
      <c r="C434" s="119"/>
      <c r="D434" s="119"/>
      <c r="E434" s="119"/>
      <c r="F434" s="119"/>
      <c r="G434" s="119"/>
      <c r="H434" s="119"/>
      <c r="I434" s="119"/>
      <c r="J434" s="119"/>
      <c r="K434" s="119"/>
    </row>
    <row r="435" spans="2:11">
      <c r="B435" s="118"/>
      <c r="C435" s="119"/>
      <c r="D435" s="119"/>
      <c r="E435" s="119"/>
      <c r="F435" s="119"/>
      <c r="G435" s="119"/>
      <c r="H435" s="119"/>
      <c r="I435" s="119"/>
      <c r="J435" s="119"/>
      <c r="K435" s="119"/>
    </row>
    <row r="436" spans="2:11">
      <c r="B436" s="118"/>
      <c r="C436" s="119"/>
      <c r="D436" s="119"/>
      <c r="E436" s="119"/>
      <c r="F436" s="119"/>
      <c r="G436" s="119"/>
      <c r="H436" s="119"/>
      <c r="I436" s="119"/>
      <c r="J436" s="119"/>
      <c r="K436" s="119"/>
    </row>
    <row r="437" spans="2:11">
      <c r="B437" s="118"/>
      <c r="C437" s="119"/>
      <c r="D437" s="119"/>
      <c r="E437" s="119"/>
      <c r="F437" s="119"/>
      <c r="G437" s="119"/>
      <c r="H437" s="119"/>
      <c r="I437" s="119"/>
      <c r="J437" s="119"/>
      <c r="K437" s="119"/>
    </row>
    <row r="438" spans="2:11">
      <c r="B438" s="118"/>
      <c r="C438" s="119"/>
      <c r="D438" s="119"/>
      <c r="E438" s="119"/>
      <c r="F438" s="119"/>
      <c r="G438" s="119"/>
      <c r="H438" s="119"/>
      <c r="I438" s="119"/>
      <c r="J438" s="119"/>
      <c r="K438" s="119"/>
    </row>
    <row r="439" spans="2:11">
      <c r="B439" s="118"/>
      <c r="C439" s="119"/>
      <c r="D439" s="119"/>
      <c r="E439" s="119"/>
      <c r="F439" s="119"/>
      <c r="G439" s="119"/>
      <c r="H439" s="119"/>
      <c r="I439" s="119"/>
      <c r="J439" s="119"/>
      <c r="K439" s="119"/>
    </row>
    <row r="440" spans="2:11">
      <c r="B440" s="118"/>
      <c r="C440" s="119"/>
      <c r="D440" s="119"/>
      <c r="E440" s="119"/>
      <c r="F440" s="119"/>
      <c r="G440" s="119"/>
      <c r="H440" s="119"/>
      <c r="I440" s="119"/>
      <c r="J440" s="119"/>
      <c r="K440" s="119"/>
    </row>
    <row r="441" spans="2:11">
      <c r="B441" s="118"/>
      <c r="C441" s="119"/>
      <c r="D441" s="119"/>
      <c r="E441" s="119"/>
      <c r="F441" s="119"/>
      <c r="G441" s="119"/>
      <c r="H441" s="119"/>
      <c r="I441" s="119"/>
      <c r="J441" s="119"/>
      <c r="K441" s="119"/>
    </row>
    <row r="442" spans="2:11">
      <c r="B442" s="118"/>
      <c r="C442" s="119"/>
      <c r="D442" s="119"/>
      <c r="E442" s="119"/>
      <c r="F442" s="119"/>
      <c r="G442" s="119"/>
      <c r="H442" s="119"/>
      <c r="I442" s="119"/>
      <c r="J442" s="119"/>
      <c r="K442" s="119"/>
    </row>
    <row r="443" spans="2:11">
      <c r="B443" s="118"/>
      <c r="C443" s="119"/>
      <c r="D443" s="119"/>
      <c r="E443" s="119"/>
      <c r="F443" s="119"/>
      <c r="G443" s="119"/>
      <c r="H443" s="119"/>
      <c r="I443" s="119"/>
      <c r="J443" s="119"/>
      <c r="K443" s="119"/>
    </row>
    <row r="444" spans="2:11">
      <c r="B444" s="118"/>
      <c r="C444" s="119"/>
      <c r="D444" s="119"/>
      <c r="E444" s="119"/>
      <c r="F444" s="119"/>
      <c r="G444" s="119"/>
      <c r="H444" s="119"/>
      <c r="I444" s="119"/>
      <c r="J444" s="119"/>
      <c r="K444" s="119"/>
    </row>
    <row r="445" spans="2:11">
      <c r="B445" s="118"/>
      <c r="C445" s="119"/>
      <c r="D445" s="119"/>
      <c r="E445" s="119"/>
      <c r="F445" s="119"/>
      <c r="G445" s="119"/>
      <c r="H445" s="119"/>
      <c r="I445" s="119"/>
      <c r="J445" s="119"/>
      <c r="K445" s="119"/>
    </row>
    <row r="446" spans="2:11">
      <c r="B446" s="118"/>
      <c r="C446" s="119"/>
      <c r="D446" s="119"/>
      <c r="E446" s="119"/>
      <c r="F446" s="119"/>
      <c r="G446" s="119"/>
      <c r="H446" s="119"/>
      <c r="I446" s="119"/>
      <c r="J446" s="119"/>
      <c r="K446" s="119"/>
    </row>
    <row r="447" spans="2:11">
      <c r="B447" s="118"/>
      <c r="C447" s="119"/>
      <c r="D447" s="119"/>
      <c r="E447" s="119"/>
      <c r="F447" s="119"/>
      <c r="G447" s="119"/>
      <c r="H447" s="119"/>
      <c r="I447" s="119"/>
      <c r="J447" s="119"/>
      <c r="K447" s="119"/>
    </row>
    <row r="448" spans="2:11">
      <c r="B448" s="118"/>
      <c r="C448" s="119"/>
      <c r="D448" s="119"/>
      <c r="E448" s="119"/>
      <c r="F448" s="119"/>
      <c r="G448" s="119"/>
      <c r="H448" s="119"/>
      <c r="I448" s="119"/>
      <c r="J448" s="119"/>
      <c r="K448" s="119"/>
    </row>
    <row r="449" spans="2:11">
      <c r="B449" s="118"/>
      <c r="C449" s="119"/>
      <c r="D449" s="119"/>
      <c r="E449" s="119"/>
      <c r="F449" s="119"/>
      <c r="G449" s="119"/>
      <c r="H449" s="119"/>
      <c r="I449" s="119"/>
      <c r="J449" s="119"/>
      <c r="K449" s="119"/>
    </row>
    <row r="450" spans="2:11">
      <c r="B450" s="118"/>
      <c r="C450" s="119"/>
      <c r="D450" s="119"/>
      <c r="E450" s="119"/>
      <c r="F450" s="119"/>
      <c r="G450" s="119"/>
      <c r="H450" s="119"/>
      <c r="I450" s="119"/>
      <c r="J450" s="119"/>
      <c r="K450" s="119"/>
    </row>
    <row r="451" spans="2:11">
      <c r="B451" s="118"/>
      <c r="C451" s="119"/>
      <c r="D451" s="119"/>
      <c r="E451" s="119"/>
      <c r="F451" s="119"/>
      <c r="G451" s="119"/>
      <c r="H451" s="119"/>
      <c r="I451" s="119"/>
      <c r="J451" s="119"/>
      <c r="K451" s="119"/>
    </row>
    <row r="452" spans="2:11">
      <c r="B452" s="118"/>
      <c r="C452" s="119"/>
      <c r="D452" s="119"/>
      <c r="E452" s="119"/>
      <c r="F452" s="119"/>
      <c r="G452" s="119"/>
      <c r="H452" s="119"/>
      <c r="I452" s="119"/>
      <c r="J452" s="119"/>
      <c r="K452" s="119"/>
    </row>
    <row r="453" spans="2:11">
      <c r="B453" s="118"/>
      <c r="C453" s="119"/>
      <c r="D453" s="119"/>
      <c r="E453" s="119"/>
      <c r="F453" s="119"/>
      <c r="G453" s="119"/>
      <c r="H453" s="119"/>
      <c r="I453" s="119"/>
      <c r="J453" s="119"/>
      <c r="K453" s="119"/>
    </row>
    <row r="454" spans="2:11">
      <c r="B454" s="118"/>
      <c r="C454" s="119"/>
      <c r="D454" s="119"/>
      <c r="E454" s="119"/>
      <c r="F454" s="119"/>
      <c r="G454" s="119"/>
      <c r="H454" s="119"/>
      <c r="I454" s="119"/>
      <c r="J454" s="119"/>
      <c r="K454" s="119"/>
    </row>
    <row r="455" spans="2:11">
      <c r="B455" s="118"/>
      <c r="C455" s="119"/>
      <c r="D455" s="119"/>
      <c r="E455" s="119"/>
      <c r="F455" s="119"/>
      <c r="G455" s="119"/>
      <c r="H455" s="119"/>
      <c r="I455" s="119"/>
      <c r="J455" s="119"/>
      <c r="K455" s="119"/>
    </row>
    <row r="456" spans="2:11">
      <c r="B456" s="118"/>
      <c r="C456" s="119"/>
      <c r="D456" s="119"/>
      <c r="E456" s="119"/>
      <c r="F456" s="119"/>
      <c r="G456" s="119"/>
      <c r="H456" s="119"/>
      <c r="I456" s="119"/>
      <c r="J456" s="119"/>
      <c r="K456" s="119"/>
    </row>
    <row r="457" spans="2:11">
      <c r="B457" s="118"/>
      <c r="C457" s="119"/>
      <c r="D457" s="119"/>
      <c r="E457" s="119"/>
      <c r="F457" s="119"/>
      <c r="G457" s="119"/>
      <c r="H457" s="119"/>
      <c r="I457" s="119"/>
      <c r="J457" s="119"/>
      <c r="K457" s="119"/>
    </row>
    <row r="458" spans="2:11">
      <c r="B458" s="118"/>
      <c r="C458" s="119"/>
      <c r="D458" s="119"/>
      <c r="E458" s="119"/>
      <c r="F458" s="119"/>
      <c r="G458" s="119"/>
      <c r="H458" s="119"/>
      <c r="I458" s="119"/>
      <c r="J458" s="119"/>
      <c r="K458" s="119"/>
    </row>
    <row r="459" spans="2:11">
      <c r="B459" s="118"/>
      <c r="C459" s="119"/>
      <c r="D459" s="119"/>
      <c r="E459" s="119"/>
      <c r="F459" s="119"/>
      <c r="G459" s="119"/>
      <c r="H459" s="119"/>
      <c r="I459" s="119"/>
      <c r="J459" s="119"/>
      <c r="K459" s="119"/>
    </row>
    <row r="460" spans="2:11">
      <c r="B460" s="118"/>
      <c r="C460" s="119"/>
      <c r="D460" s="119"/>
      <c r="E460" s="119"/>
      <c r="F460" s="119"/>
      <c r="G460" s="119"/>
      <c r="H460" s="119"/>
      <c r="I460" s="119"/>
      <c r="J460" s="119"/>
      <c r="K460" s="119"/>
    </row>
    <row r="461" spans="2:11">
      <c r="B461" s="118"/>
      <c r="C461" s="119"/>
      <c r="D461" s="119"/>
      <c r="E461" s="119"/>
      <c r="F461" s="119"/>
      <c r="G461" s="119"/>
      <c r="H461" s="119"/>
      <c r="I461" s="119"/>
      <c r="J461" s="119"/>
      <c r="K461" s="119"/>
    </row>
    <row r="462" spans="2:11">
      <c r="B462" s="118"/>
      <c r="C462" s="119"/>
      <c r="D462" s="119"/>
      <c r="E462" s="119"/>
      <c r="F462" s="119"/>
      <c r="G462" s="119"/>
      <c r="H462" s="119"/>
      <c r="I462" s="119"/>
      <c r="J462" s="119"/>
      <c r="K462" s="119"/>
    </row>
    <row r="463" spans="2:11">
      <c r="B463" s="118"/>
      <c r="C463" s="119"/>
      <c r="D463" s="119"/>
      <c r="E463" s="119"/>
      <c r="F463" s="119"/>
      <c r="G463" s="119"/>
      <c r="H463" s="119"/>
      <c r="I463" s="119"/>
      <c r="J463" s="119"/>
      <c r="K463" s="119"/>
    </row>
    <row r="464" spans="2:11">
      <c r="B464" s="118"/>
      <c r="C464" s="119"/>
      <c r="D464" s="119"/>
      <c r="E464" s="119"/>
      <c r="F464" s="119"/>
      <c r="G464" s="119"/>
      <c r="H464" s="119"/>
      <c r="I464" s="119"/>
      <c r="J464" s="119"/>
      <c r="K464" s="119"/>
    </row>
    <row r="465" spans="2:11">
      <c r="B465" s="118"/>
      <c r="C465" s="119"/>
      <c r="D465" s="119"/>
      <c r="E465" s="119"/>
      <c r="F465" s="119"/>
      <c r="G465" s="119"/>
      <c r="H465" s="119"/>
      <c r="I465" s="119"/>
      <c r="J465" s="119"/>
      <c r="K465" s="119"/>
    </row>
    <row r="466" spans="2:11">
      <c r="B466" s="118"/>
      <c r="C466" s="119"/>
      <c r="D466" s="119"/>
      <c r="E466" s="119"/>
      <c r="F466" s="119"/>
      <c r="G466" s="119"/>
      <c r="H466" s="119"/>
      <c r="I466" s="119"/>
      <c r="J466" s="119"/>
      <c r="K466" s="119"/>
    </row>
    <row r="467" spans="2:11">
      <c r="B467" s="118"/>
      <c r="C467" s="119"/>
      <c r="D467" s="119"/>
      <c r="E467" s="119"/>
      <c r="F467" s="119"/>
      <c r="G467" s="119"/>
      <c r="H467" s="119"/>
      <c r="I467" s="119"/>
      <c r="J467" s="119"/>
      <c r="K467" s="119"/>
    </row>
    <row r="468" spans="2:11">
      <c r="B468" s="118"/>
      <c r="C468" s="119"/>
      <c r="D468" s="119"/>
      <c r="E468" s="119"/>
      <c r="F468" s="119"/>
      <c r="G468" s="119"/>
      <c r="H468" s="119"/>
      <c r="I468" s="119"/>
      <c r="J468" s="119"/>
      <c r="K468" s="119"/>
    </row>
    <row r="469" spans="2:11">
      <c r="B469" s="118"/>
      <c r="C469" s="119"/>
      <c r="D469" s="119"/>
      <c r="E469" s="119"/>
      <c r="F469" s="119"/>
      <c r="G469" s="119"/>
      <c r="H469" s="119"/>
      <c r="I469" s="119"/>
      <c r="J469" s="119"/>
      <c r="K469" s="119"/>
    </row>
    <row r="470" spans="2:11">
      <c r="B470" s="118"/>
      <c r="C470" s="119"/>
      <c r="D470" s="119"/>
      <c r="E470" s="119"/>
      <c r="F470" s="119"/>
      <c r="G470" s="119"/>
      <c r="H470" s="119"/>
      <c r="I470" s="119"/>
      <c r="J470" s="119"/>
      <c r="K470" s="119"/>
    </row>
    <row r="471" spans="2:11">
      <c r="B471" s="118"/>
      <c r="C471" s="119"/>
      <c r="D471" s="119"/>
      <c r="E471" s="119"/>
      <c r="F471" s="119"/>
      <c r="G471" s="119"/>
      <c r="H471" s="119"/>
      <c r="I471" s="119"/>
      <c r="J471" s="119"/>
      <c r="K471" s="119"/>
    </row>
    <row r="472" spans="2:11">
      <c r="B472" s="118"/>
      <c r="C472" s="119"/>
      <c r="D472" s="119"/>
      <c r="E472" s="119"/>
      <c r="F472" s="119"/>
      <c r="G472" s="119"/>
      <c r="H472" s="119"/>
      <c r="I472" s="119"/>
      <c r="J472" s="119"/>
      <c r="K472" s="119"/>
    </row>
    <row r="473" spans="2:11">
      <c r="B473" s="118"/>
      <c r="C473" s="119"/>
      <c r="D473" s="119"/>
      <c r="E473" s="119"/>
      <c r="F473" s="119"/>
      <c r="G473" s="119"/>
      <c r="H473" s="119"/>
      <c r="I473" s="119"/>
      <c r="J473" s="119"/>
      <c r="K473" s="119"/>
    </row>
    <row r="474" spans="2:11">
      <c r="B474" s="118"/>
      <c r="C474" s="119"/>
      <c r="D474" s="119"/>
      <c r="E474" s="119"/>
      <c r="F474" s="119"/>
      <c r="G474" s="119"/>
      <c r="H474" s="119"/>
      <c r="I474" s="119"/>
      <c r="J474" s="119"/>
      <c r="K474" s="119"/>
    </row>
    <row r="475" spans="2:11">
      <c r="B475" s="118"/>
      <c r="C475" s="119"/>
      <c r="D475" s="119"/>
      <c r="E475" s="119"/>
      <c r="F475" s="119"/>
      <c r="G475" s="119"/>
      <c r="H475" s="119"/>
      <c r="I475" s="119"/>
      <c r="J475" s="119"/>
      <c r="K475" s="119"/>
    </row>
    <row r="476" spans="2:11">
      <c r="B476" s="118"/>
      <c r="C476" s="119"/>
      <c r="D476" s="119"/>
      <c r="E476" s="119"/>
      <c r="F476" s="119"/>
      <c r="G476" s="119"/>
      <c r="H476" s="119"/>
      <c r="I476" s="119"/>
      <c r="J476" s="119"/>
      <c r="K476" s="119"/>
    </row>
    <row r="477" spans="2:11">
      <c r="B477" s="118"/>
      <c r="C477" s="119"/>
      <c r="D477" s="119"/>
      <c r="E477" s="119"/>
      <c r="F477" s="119"/>
      <c r="G477" s="119"/>
      <c r="H477" s="119"/>
      <c r="I477" s="119"/>
      <c r="J477" s="119"/>
      <c r="K477" s="119"/>
    </row>
    <row r="478" spans="2:11">
      <c r="B478" s="118"/>
      <c r="C478" s="119"/>
      <c r="D478" s="119"/>
      <c r="E478" s="119"/>
      <c r="F478" s="119"/>
      <c r="G478" s="119"/>
      <c r="H478" s="119"/>
      <c r="I478" s="119"/>
      <c r="J478" s="119"/>
      <c r="K478" s="119"/>
    </row>
    <row r="479" spans="2:11">
      <c r="B479" s="118"/>
      <c r="C479" s="119"/>
      <c r="D479" s="119"/>
      <c r="E479" s="119"/>
      <c r="F479" s="119"/>
      <c r="G479" s="119"/>
      <c r="H479" s="119"/>
      <c r="I479" s="119"/>
      <c r="J479" s="119"/>
      <c r="K479" s="119"/>
    </row>
    <row r="480" spans="2:11">
      <c r="B480" s="118"/>
      <c r="C480" s="119"/>
      <c r="D480" s="119"/>
      <c r="E480" s="119"/>
      <c r="F480" s="119"/>
      <c r="G480" s="119"/>
      <c r="H480" s="119"/>
      <c r="I480" s="119"/>
      <c r="J480" s="119"/>
      <c r="K480" s="119"/>
    </row>
    <row r="481" spans="2:11">
      <c r="B481" s="118"/>
      <c r="C481" s="119"/>
      <c r="D481" s="119"/>
      <c r="E481" s="119"/>
      <c r="F481" s="119"/>
      <c r="G481" s="119"/>
      <c r="H481" s="119"/>
      <c r="I481" s="119"/>
      <c r="J481" s="119"/>
      <c r="K481" s="119"/>
    </row>
    <row r="482" spans="2:11">
      <c r="B482" s="118"/>
      <c r="C482" s="119"/>
      <c r="D482" s="119"/>
      <c r="E482" s="119"/>
      <c r="F482" s="119"/>
      <c r="G482" s="119"/>
      <c r="H482" s="119"/>
      <c r="I482" s="119"/>
      <c r="J482" s="119"/>
      <c r="K482" s="119"/>
    </row>
    <row r="483" spans="2:11">
      <c r="B483" s="118"/>
      <c r="C483" s="119"/>
      <c r="D483" s="119"/>
      <c r="E483" s="119"/>
      <c r="F483" s="119"/>
      <c r="G483" s="119"/>
      <c r="H483" s="119"/>
      <c r="I483" s="119"/>
      <c r="J483" s="119"/>
      <c r="K483" s="119"/>
    </row>
    <row r="484" spans="2:11">
      <c r="B484" s="118"/>
      <c r="C484" s="119"/>
      <c r="D484" s="119"/>
      <c r="E484" s="119"/>
      <c r="F484" s="119"/>
      <c r="G484" s="119"/>
      <c r="H484" s="119"/>
      <c r="I484" s="119"/>
      <c r="J484" s="119"/>
      <c r="K484" s="119"/>
    </row>
    <row r="485" spans="2:11">
      <c r="B485" s="118"/>
      <c r="C485" s="119"/>
      <c r="D485" s="119"/>
      <c r="E485" s="119"/>
      <c r="F485" s="119"/>
      <c r="G485" s="119"/>
      <c r="H485" s="119"/>
      <c r="I485" s="119"/>
      <c r="J485" s="119"/>
      <c r="K485" s="119"/>
    </row>
    <row r="486" spans="2:11">
      <c r="B486" s="118"/>
      <c r="C486" s="119"/>
      <c r="D486" s="119"/>
      <c r="E486" s="119"/>
      <c r="F486" s="119"/>
      <c r="G486" s="119"/>
      <c r="H486" s="119"/>
      <c r="I486" s="119"/>
      <c r="J486" s="119"/>
      <c r="K486" s="119"/>
    </row>
    <row r="487" spans="2:11">
      <c r="B487" s="118"/>
      <c r="C487" s="119"/>
      <c r="D487" s="119"/>
      <c r="E487" s="119"/>
      <c r="F487" s="119"/>
      <c r="G487" s="119"/>
      <c r="H487" s="119"/>
      <c r="I487" s="119"/>
      <c r="J487" s="119"/>
      <c r="K487" s="119"/>
    </row>
    <row r="488" spans="2:11">
      <c r="B488" s="118"/>
      <c r="C488" s="119"/>
      <c r="D488" s="119"/>
      <c r="E488" s="119"/>
      <c r="F488" s="119"/>
      <c r="G488" s="119"/>
      <c r="H488" s="119"/>
      <c r="I488" s="119"/>
      <c r="J488" s="119"/>
      <c r="K488" s="119"/>
    </row>
    <row r="489" spans="2:11">
      <c r="B489" s="118"/>
      <c r="C489" s="119"/>
      <c r="D489" s="119"/>
      <c r="E489" s="119"/>
      <c r="F489" s="119"/>
      <c r="G489" s="119"/>
      <c r="H489" s="119"/>
      <c r="I489" s="119"/>
      <c r="J489" s="119"/>
      <c r="K489" s="119"/>
    </row>
    <row r="490" spans="2:11">
      <c r="B490" s="118"/>
      <c r="C490" s="119"/>
      <c r="D490" s="119"/>
      <c r="E490" s="119"/>
      <c r="F490" s="119"/>
      <c r="G490" s="119"/>
      <c r="H490" s="119"/>
      <c r="I490" s="119"/>
      <c r="J490" s="119"/>
      <c r="K490" s="119"/>
    </row>
    <row r="491" spans="2:11">
      <c r="B491" s="118"/>
      <c r="C491" s="119"/>
      <c r="D491" s="119"/>
      <c r="E491" s="119"/>
      <c r="F491" s="119"/>
      <c r="G491" s="119"/>
      <c r="H491" s="119"/>
      <c r="I491" s="119"/>
      <c r="J491" s="119"/>
      <c r="K491" s="119"/>
    </row>
    <row r="492" spans="2:11">
      <c r="B492" s="118"/>
      <c r="C492" s="119"/>
      <c r="D492" s="119"/>
      <c r="E492" s="119"/>
      <c r="F492" s="119"/>
      <c r="G492" s="119"/>
      <c r="H492" s="119"/>
      <c r="I492" s="119"/>
      <c r="J492" s="119"/>
      <c r="K492" s="119"/>
    </row>
    <row r="493" spans="2:11">
      <c r="B493" s="118"/>
      <c r="C493" s="119"/>
      <c r="D493" s="119"/>
      <c r="E493" s="119"/>
      <c r="F493" s="119"/>
      <c r="G493" s="119"/>
      <c r="H493" s="119"/>
      <c r="I493" s="119"/>
      <c r="J493" s="119"/>
      <c r="K493" s="119"/>
    </row>
    <row r="494" spans="2:11">
      <c r="B494" s="118"/>
      <c r="C494" s="119"/>
      <c r="D494" s="119"/>
      <c r="E494" s="119"/>
      <c r="F494" s="119"/>
      <c r="G494" s="119"/>
      <c r="H494" s="119"/>
      <c r="I494" s="119"/>
      <c r="J494" s="119"/>
      <c r="K494" s="119"/>
    </row>
    <row r="495" spans="2:11">
      <c r="B495" s="118"/>
      <c r="C495" s="119"/>
      <c r="D495" s="119"/>
      <c r="E495" s="119"/>
      <c r="F495" s="119"/>
      <c r="G495" s="119"/>
      <c r="H495" s="119"/>
      <c r="I495" s="119"/>
      <c r="J495" s="119"/>
      <c r="K495" s="119"/>
    </row>
    <row r="496" spans="2:11">
      <c r="B496" s="118"/>
      <c r="C496" s="119"/>
      <c r="D496" s="119"/>
      <c r="E496" s="119"/>
      <c r="F496" s="119"/>
      <c r="G496" s="119"/>
      <c r="H496" s="119"/>
      <c r="I496" s="119"/>
      <c r="J496" s="119"/>
      <c r="K496" s="119"/>
    </row>
    <row r="497" spans="2:11">
      <c r="B497" s="118"/>
      <c r="C497" s="119"/>
      <c r="D497" s="119"/>
      <c r="E497" s="119"/>
      <c r="F497" s="119"/>
      <c r="G497" s="119"/>
      <c r="H497" s="119"/>
      <c r="I497" s="119"/>
      <c r="J497" s="119"/>
      <c r="K497" s="119"/>
    </row>
    <row r="498" spans="2:11">
      <c r="B498" s="118"/>
      <c r="C498" s="119"/>
      <c r="D498" s="119"/>
      <c r="E498" s="119"/>
      <c r="F498" s="119"/>
      <c r="G498" s="119"/>
      <c r="H498" s="119"/>
      <c r="I498" s="119"/>
      <c r="J498" s="119"/>
      <c r="K498" s="119"/>
    </row>
    <row r="499" spans="2:11">
      <c r="B499" s="118"/>
      <c r="C499" s="119"/>
      <c r="D499" s="119"/>
      <c r="E499" s="119"/>
      <c r="F499" s="119"/>
      <c r="G499" s="119"/>
      <c r="H499" s="119"/>
      <c r="I499" s="119"/>
      <c r="J499" s="119"/>
      <c r="K499" s="119"/>
    </row>
    <row r="500" spans="2:11">
      <c r="B500" s="118"/>
      <c r="C500" s="119"/>
      <c r="D500" s="119"/>
      <c r="E500" s="119"/>
      <c r="F500" s="119"/>
      <c r="G500" s="119"/>
      <c r="H500" s="119"/>
      <c r="I500" s="119"/>
      <c r="J500" s="119"/>
      <c r="K500" s="119"/>
    </row>
    <row r="501" spans="2:11">
      <c r="B501" s="118"/>
      <c r="C501" s="119"/>
      <c r="D501" s="119"/>
      <c r="E501" s="119"/>
      <c r="F501" s="119"/>
      <c r="G501" s="119"/>
      <c r="H501" s="119"/>
      <c r="I501" s="119"/>
      <c r="J501" s="119"/>
      <c r="K501" s="119"/>
    </row>
    <row r="502" spans="2:11">
      <c r="B502" s="118"/>
      <c r="C502" s="119"/>
      <c r="D502" s="119"/>
      <c r="E502" s="119"/>
      <c r="F502" s="119"/>
      <c r="G502" s="119"/>
      <c r="H502" s="119"/>
      <c r="I502" s="119"/>
      <c r="J502" s="119"/>
      <c r="K502" s="119"/>
    </row>
    <row r="503" spans="2:11">
      <c r="B503" s="118"/>
      <c r="C503" s="119"/>
      <c r="D503" s="119"/>
      <c r="E503" s="119"/>
      <c r="F503" s="119"/>
      <c r="G503" s="119"/>
      <c r="H503" s="119"/>
      <c r="I503" s="119"/>
      <c r="J503" s="119"/>
      <c r="K503" s="119"/>
    </row>
    <row r="504" spans="2:11">
      <c r="B504" s="118"/>
      <c r="C504" s="119"/>
      <c r="D504" s="119"/>
      <c r="E504" s="119"/>
      <c r="F504" s="119"/>
      <c r="G504" s="119"/>
      <c r="H504" s="119"/>
      <c r="I504" s="119"/>
      <c r="J504" s="119"/>
      <c r="K504" s="119"/>
    </row>
    <row r="505" spans="2:11">
      <c r="B505" s="118"/>
      <c r="C505" s="119"/>
      <c r="D505" s="119"/>
      <c r="E505" s="119"/>
      <c r="F505" s="119"/>
      <c r="G505" s="119"/>
      <c r="H505" s="119"/>
      <c r="I505" s="119"/>
      <c r="J505" s="119"/>
      <c r="K505" s="119"/>
    </row>
    <row r="506" spans="2:11">
      <c r="B506" s="118"/>
      <c r="C506" s="119"/>
      <c r="D506" s="119"/>
      <c r="E506" s="119"/>
      <c r="F506" s="119"/>
      <c r="G506" s="119"/>
      <c r="H506" s="119"/>
      <c r="I506" s="119"/>
      <c r="J506" s="119"/>
      <c r="K506" s="119"/>
    </row>
    <row r="507" spans="2:11">
      <c r="B507" s="118"/>
      <c r="C507" s="119"/>
      <c r="D507" s="119"/>
      <c r="E507" s="119"/>
      <c r="F507" s="119"/>
      <c r="G507" s="119"/>
      <c r="H507" s="119"/>
      <c r="I507" s="119"/>
      <c r="J507" s="119"/>
      <c r="K507" s="119"/>
    </row>
    <row r="508" spans="2:11">
      <c r="B508" s="118"/>
      <c r="C508" s="119"/>
      <c r="D508" s="119"/>
      <c r="E508" s="119"/>
      <c r="F508" s="119"/>
      <c r="G508" s="119"/>
      <c r="H508" s="119"/>
      <c r="I508" s="119"/>
      <c r="J508" s="119"/>
      <c r="K508" s="119"/>
    </row>
    <row r="509" spans="2:11">
      <c r="B509" s="118"/>
      <c r="C509" s="119"/>
      <c r="D509" s="119"/>
      <c r="E509" s="119"/>
      <c r="F509" s="119"/>
      <c r="G509" s="119"/>
      <c r="H509" s="119"/>
      <c r="I509" s="119"/>
      <c r="J509" s="119"/>
      <c r="K509" s="119"/>
    </row>
    <row r="510" spans="2:11">
      <c r="B510" s="118"/>
      <c r="C510" s="119"/>
      <c r="D510" s="119"/>
      <c r="E510" s="119"/>
      <c r="F510" s="119"/>
      <c r="G510" s="119"/>
      <c r="H510" s="119"/>
      <c r="I510" s="119"/>
      <c r="J510" s="119"/>
      <c r="K510" s="119"/>
    </row>
    <row r="511" spans="2:11">
      <c r="B511" s="118"/>
      <c r="C511" s="119"/>
      <c r="D511" s="119"/>
      <c r="E511" s="119"/>
      <c r="F511" s="119"/>
      <c r="G511" s="119"/>
      <c r="H511" s="119"/>
      <c r="I511" s="119"/>
      <c r="J511" s="119"/>
      <c r="K511" s="119"/>
    </row>
    <row r="512" spans="2:11">
      <c r="B512" s="118"/>
      <c r="C512" s="119"/>
      <c r="D512" s="119"/>
      <c r="E512" s="119"/>
      <c r="F512" s="119"/>
      <c r="G512" s="119"/>
      <c r="H512" s="119"/>
      <c r="I512" s="119"/>
      <c r="J512" s="119"/>
      <c r="K512" s="119"/>
    </row>
    <row r="513" spans="2:11">
      <c r="B513" s="118"/>
      <c r="C513" s="119"/>
      <c r="D513" s="119"/>
      <c r="E513" s="119"/>
      <c r="F513" s="119"/>
      <c r="G513" s="119"/>
      <c r="H513" s="119"/>
      <c r="I513" s="119"/>
      <c r="J513" s="119"/>
      <c r="K513" s="119"/>
    </row>
    <row r="514" spans="2:11">
      <c r="B514" s="118"/>
      <c r="C514" s="119"/>
      <c r="D514" s="119"/>
      <c r="E514" s="119"/>
      <c r="F514" s="119"/>
      <c r="G514" s="119"/>
      <c r="H514" s="119"/>
      <c r="I514" s="119"/>
      <c r="J514" s="119"/>
      <c r="K514" s="119"/>
    </row>
    <row r="515" spans="2:11">
      <c r="B515" s="118"/>
      <c r="C515" s="119"/>
      <c r="D515" s="119"/>
      <c r="E515" s="119"/>
      <c r="F515" s="119"/>
      <c r="G515" s="119"/>
      <c r="H515" s="119"/>
      <c r="I515" s="119"/>
      <c r="J515" s="119"/>
      <c r="K515" s="119"/>
    </row>
    <row r="516" spans="2:11">
      <c r="B516" s="118"/>
      <c r="C516" s="119"/>
      <c r="D516" s="119"/>
      <c r="E516" s="119"/>
      <c r="F516" s="119"/>
      <c r="G516" s="119"/>
      <c r="H516" s="119"/>
      <c r="I516" s="119"/>
      <c r="J516" s="119"/>
      <c r="K516" s="119"/>
    </row>
    <row r="517" spans="2:11">
      <c r="B517" s="118"/>
      <c r="C517" s="119"/>
      <c r="D517" s="119"/>
      <c r="E517" s="119"/>
      <c r="F517" s="119"/>
      <c r="G517" s="119"/>
      <c r="H517" s="119"/>
      <c r="I517" s="119"/>
      <c r="J517" s="119"/>
      <c r="K517" s="119"/>
    </row>
    <row r="518" spans="2:11">
      <c r="B518" s="118"/>
      <c r="C518" s="119"/>
      <c r="D518" s="119"/>
      <c r="E518" s="119"/>
      <c r="F518" s="119"/>
      <c r="G518" s="119"/>
      <c r="H518" s="119"/>
      <c r="I518" s="119"/>
      <c r="J518" s="119"/>
      <c r="K518" s="119"/>
    </row>
    <row r="519" spans="2:11">
      <c r="B519" s="118"/>
      <c r="C519" s="119"/>
      <c r="D519" s="119"/>
      <c r="E519" s="119"/>
      <c r="F519" s="119"/>
      <c r="G519" s="119"/>
      <c r="H519" s="119"/>
      <c r="I519" s="119"/>
      <c r="J519" s="119"/>
      <c r="K519" s="119"/>
    </row>
    <row r="520" spans="2:11">
      <c r="B520" s="118"/>
      <c r="C520" s="119"/>
      <c r="D520" s="119"/>
      <c r="E520" s="119"/>
      <c r="F520" s="119"/>
      <c r="G520" s="119"/>
      <c r="H520" s="119"/>
      <c r="I520" s="119"/>
      <c r="J520" s="119"/>
      <c r="K520" s="119"/>
    </row>
    <row r="521" spans="2:11">
      <c r="B521" s="118"/>
      <c r="C521" s="119"/>
      <c r="D521" s="119"/>
      <c r="E521" s="119"/>
      <c r="F521" s="119"/>
      <c r="G521" s="119"/>
      <c r="H521" s="119"/>
      <c r="I521" s="119"/>
      <c r="J521" s="119"/>
      <c r="K521" s="119"/>
    </row>
    <row r="522" spans="2:11">
      <c r="B522" s="118"/>
      <c r="C522" s="119"/>
      <c r="D522" s="119"/>
      <c r="E522" s="119"/>
      <c r="F522" s="119"/>
      <c r="G522" s="119"/>
      <c r="H522" s="119"/>
      <c r="I522" s="119"/>
      <c r="J522" s="119"/>
      <c r="K522" s="119"/>
    </row>
    <row r="523" spans="2:11">
      <c r="B523" s="118"/>
      <c r="C523" s="119"/>
      <c r="D523" s="119"/>
      <c r="E523" s="119"/>
      <c r="F523" s="119"/>
      <c r="G523" s="119"/>
      <c r="H523" s="119"/>
      <c r="I523" s="119"/>
      <c r="J523" s="119"/>
      <c r="K523" s="119"/>
    </row>
    <row r="524" spans="2:11">
      <c r="B524" s="118"/>
      <c r="C524" s="119"/>
      <c r="D524" s="119"/>
      <c r="E524" s="119"/>
      <c r="F524" s="119"/>
      <c r="G524" s="119"/>
      <c r="H524" s="119"/>
      <c r="I524" s="119"/>
      <c r="J524" s="119"/>
      <c r="K524" s="119"/>
    </row>
    <row r="525" spans="2:11">
      <c r="B525" s="118"/>
      <c r="C525" s="119"/>
      <c r="D525" s="119"/>
      <c r="E525" s="119"/>
      <c r="F525" s="119"/>
      <c r="G525" s="119"/>
      <c r="H525" s="119"/>
      <c r="I525" s="119"/>
      <c r="J525" s="119"/>
      <c r="K525" s="119"/>
    </row>
    <row r="526" spans="2:11">
      <c r="B526" s="118"/>
      <c r="C526" s="119"/>
      <c r="D526" s="119"/>
      <c r="E526" s="119"/>
      <c r="F526" s="119"/>
      <c r="G526" s="119"/>
      <c r="H526" s="119"/>
      <c r="I526" s="119"/>
      <c r="J526" s="119"/>
      <c r="K526" s="119"/>
    </row>
    <row r="527" spans="2:11">
      <c r="B527" s="118"/>
      <c r="C527" s="119"/>
      <c r="D527" s="119"/>
      <c r="E527" s="119"/>
      <c r="F527" s="119"/>
      <c r="G527" s="119"/>
      <c r="H527" s="119"/>
      <c r="I527" s="119"/>
      <c r="J527" s="119"/>
      <c r="K527" s="119"/>
    </row>
    <row r="528" spans="2:11">
      <c r="B528" s="118"/>
      <c r="C528" s="119"/>
      <c r="D528" s="119"/>
      <c r="E528" s="119"/>
      <c r="F528" s="119"/>
      <c r="G528" s="119"/>
      <c r="H528" s="119"/>
      <c r="I528" s="119"/>
      <c r="J528" s="119"/>
      <c r="K528" s="119"/>
    </row>
    <row r="529" spans="2:11">
      <c r="B529" s="118"/>
      <c r="C529" s="119"/>
      <c r="D529" s="119"/>
      <c r="E529" s="119"/>
      <c r="F529" s="119"/>
      <c r="G529" s="119"/>
      <c r="H529" s="119"/>
      <c r="I529" s="119"/>
      <c r="J529" s="119"/>
      <c r="K529" s="119"/>
    </row>
    <row r="530" spans="2:11">
      <c r="B530" s="118"/>
      <c r="C530" s="119"/>
      <c r="D530" s="119"/>
      <c r="E530" s="119"/>
      <c r="F530" s="119"/>
      <c r="G530" s="119"/>
      <c r="H530" s="119"/>
      <c r="I530" s="119"/>
      <c r="J530" s="119"/>
      <c r="K530" s="119"/>
    </row>
    <row r="531" spans="2:11">
      <c r="B531" s="118"/>
      <c r="C531" s="119"/>
      <c r="D531" s="119"/>
      <c r="E531" s="119"/>
      <c r="F531" s="119"/>
      <c r="G531" s="119"/>
      <c r="H531" s="119"/>
      <c r="I531" s="119"/>
      <c r="J531" s="119"/>
      <c r="K531" s="119"/>
    </row>
    <row r="532" spans="2:11">
      <c r="B532" s="118"/>
      <c r="C532" s="119"/>
      <c r="D532" s="119"/>
      <c r="E532" s="119"/>
      <c r="F532" s="119"/>
      <c r="G532" s="119"/>
      <c r="H532" s="119"/>
      <c r="I532" s="119"/>
      <c r="J532" s="119"/>
      <c r="K532" s="119"/>
    </row>
    <row r="533" spans="2:11">
      <c r="B533" s="118"/>
      <c r="C533" s="119"/>
      <c r="D533" s="119"/>
      <c r="E533" s="119"/>
      <c r="F533" s="119"/>
      <c r="G533" s="119"/>
      <c r="H533" s="119"/>
      <c r="I533" s="119"/>
      <c r="J533" s="119"/>
      <c r="K533" s="119"/>
    </row>
    <row r="534" spans="2:11">
      <c r="B534" s="118"/>
      <c r="C534" s="119"/>
      <c r="D534" s="119"/>
      <c r="E534" s="119"/>
      <c r="F534" s="119"/>
      <c r="G534" s="119"/>
      <c r="H534" s="119"/>
      <c r="I534" s="119"/>
      <c r="J534" s="119"/>
      <c r="K534" s="119"/>
    </row>
    <row r="535" spans="2:11">
      <c r="B535" s="118"/>
      <c r="C535" s="119"/>
      <c r="D535" s="119"/>
      <c r="E535" s="119"/>
      <c r="F535" s="119"/>
      <c r="G535" s="119"/>
      <c r="H535" s="119"/>
      <c r="I535" s="119"/>
      <c r="J535" s="119"/>
      <c r="K535" s="119"/>
    </row>
    <row r="536" spans="2:11">
      <c r="B536" s="118"/>
      <c r="C536" s="119"/>
      <c r="D536" s="119"/>
      <c r="E536" s="119"/>
      <c r="F536" s="119"/>
      <c r="G536" s="119"/>
      <c r="H536" s="119"/>
      <c r="I536" s="119"/>
      <c r="J536" s="119"/>
      <c r="K536" s="119"/>
    </row>
    <row r="537" spans="2:11">
      <c r="B537" s="118"/>
      <c r="C537" s="119"/>
      <c r="D537" s="119"/>
      <c r="E537" s="119"/>
      <c r="F537" s="119"/>
      <c r="G537" s="119"/>
      <c r="H537" s="119"/>
      <c r="I537" s="119"/>
      <c r="J537" s="119"/>
      <c r="K537" s="119"/>
    </row>
    <row r="538" spans="2:11">
      <c r="B538" s="118"/>
      <c r="C538" s="119"/>
      <c r="D538" s="119"/>
      <c r="E538" s="119"/>
      <c r="F538" s="119"/>
      <c r="G538" s="119"/>
      <c r="H538" s="119"/>
      <c r="I538" s="119"/>
      <c r="J538" s="119"/>
      <c r="K538" s="119"/>
    </row>
    <row r="539" spans="2:11">
      <c r="B539" s="118"/>
      <c r="C539" s="119"/>
      <c r="D539" s="119"/>
      <c r="E539" s="119"/>
      <c r="F539" s="119"/>
      <c r="G539" s="119"/>
      <c r="H539" s="119"/>
      <c r="I539" s="119"/>
      <c r="J539" s="119"/>
      <c r="K539" s="119"/>
    </row>
    <row r="540" spans="2:11">
      <c r="B540" s="118"/>
      <c r="C540" s="119"/>
      <c r="D540" s="119"/>
      <c r="E540" s="119"/>
      <c r="F540" s="119"/>
      <c r="G540" s="119"/>
      <c r="H540" s="119"/>
      <c r="I540" s="119"/>
      <c r="J540" s="119"/>
      <c r="K540" s="119"/>
    </row>
    <row r="541" spans="2:11">
      <c r="B541" s="118"/>
      <c r="C541" s="119"/>
      <c r="D541" s="119"/>
      <c r="E541" s="119"/>
      <c r="F541" s="119"/>
      <c r="G541" s="119"/>
      <c r="H541" s="119"/>
      <c r="I541" s="119"/>
      <c r="J541" s="119"/>
      <c r="K541" s="119"/>
    </row>
    <row r="542" spans="2:11">
      <c r="B542" s="118"/>
      <c r="C542" s="119"/>
      <c r="D542" s="119"/>
      <c r="E542" s="119"/>
      <c r="F542" s="119"/>
      <c r="G542" s="119"/>
      <c r="H542" s="119"/>
      <c r="I542" s="119"/>
      <c r="J542" s="119"/>
      <c r="K542" s="119"/>
    </row>
    <row r="543" spans="2:11">
      <c r="B543" s="118"/>
      <c r="C543" s="119"/>
      <c r="D543" s="119"/>
      <c r="E543" s="119"/>
      <c r="F543" s="119"/>
      <c r="G543" s="119"/>
      <c r="H543" s="119"/>
      <c r="I543" s="119"/>
      <c r="J543" s="119"/>
      <c r="K543" s="119"/>
    </row>
    <row r="544" spans="2:11">
      <c r="B544" s="118"/>
      <c r="C544" s="119"/>
      <c r="D544" s="119"/>
      <c r="E544" s="119"/>
      <c r="F544" s="119"/>
      <c r="G544" s="119"/>
      <c r="H544" s="119"/>
      <c r="I544" s="119"/>
      <c r="J544" s="119"/>
      <c r="K544" s="119"/>
    </row>
    <row r="545" spans="2:11">
      <c r="B545" s="118"/>
      <c r="C545" s="119"/>
      <c r="D545" s="119"/>
      <c r="E545" s="119"/>
      <c r="F545" s="119"/>
      <c r="G545" s="119"/>
      <c r="H545" s="119"/>
      <c r="I545" s="119"/>
      <c r="J545" s="119"/>
      <c r="K545" s="119"/>
    </row>
    <row r="546" spans="2:11">
      <c r="B546" s="118"/>
      <c r="C546" s="119"/>
      <c r="D546" s="119"/>
      <c r="E546" s="119"/>
      <c r="F546" s="119"/>
      <c r="G546" s="119"/>
      <c r="H546" s="119"/>
      <c r="I546" s="119"/>
      <c r="J546" s="119"/>
      <c r="K546" s="119"/>
    </row>
    <row r="547" spans="2:11">
      <c r="B547" s="118"/>
      <c r="C547" s="119"/>
      <c r="D547" s="119"/>
      <c r="E547" s="119"/>
      <c r="F547" s="119"/>
      <c r="G547" s="119"/>
      <c r="H547" s="119"/>
      <c r="I547" s="119"/>
      <c r="J547" s="119"/>
      <c r="K547" s="119"/>
    </row>
    <row r="548" spans="2:11">
      <c r="B548" s="118"/>
      <c r="C548" s="119"/>
      <c r="D548" s="119"/>
      <c r="E548" s="119"/>
      <c r="F548" s="119"/>
      <c r="G548" s="119"/>
      <c r="H548" s="119"/>
      <c r="I548" s="119"/>
      <c r="J548" s="119"/>
      <c r="K548" s="119"/>
    </row>
    <row r="549" spans="2:11">
      <c r="B549" s="118"/>
      <c r="C549" s="119"/>
      <c r="D549" s="119"/>
      <c r="E549" s="119"/>
      <c r="F549" s="119"/>
      <c r="G549" s="119"/>
      <c r="H549" s="119"/>
      <c r="I549" s="119"/>
      <c r="J549" s="119"/>
      <c r="K549" s="119"/>
    </row>
    <row r="550" spans="2:11">
      <c r="B550" s="118"/>
      <c r="C550" s="119"/>
      <c r="D550" s="119"/>
      <c r="E550" s="119"/>
      <c r="F550" s="119"/>
      <c r="G550" s="119"/>
      <c r="H550" s="119"/>
      <c r="I550" s="119"/>
      <c r="J550" s="119"/>
      <c r="K550" s="119"/>
    </row>
    <row r="551" spans="2:11">
      <c r="B551" s="118"/>
      <c r="C551" s="119"/>
      <c r="D551" s="119"/>
      <c r="E551" s="119"/>
      <c r="F551" s="119"/>
      <c r="G551" s="119"/>
      <c r="H551" s="119"/>
      <c r="I551" s="119"/>
      <c r="J551" s="119"/>
      <c r="K551" s="119"/>
    </row>
    <row r="552" spans="2:11">
      <c r="B552" s="118"/>
      <c r="C552" s="119"/>
      <c r="D552" s="119"/>
      <c r="E552" s="119"/>
      <c r="F552" s="119"/>
      <c r="G552" s="119"/>
      <c r="H552" s="119"/>
      <c r="I552" s="119"/>
      <c r="J552" s="119"/>
      <c r="K552" s="119"/>
    </row>
    <row r="553" spans="2:11">
      <c r="B553" s="118"/>
      <c r="C553" s="119"/>
      <c r="D553" s="119"/>
      <c r="E553" s="119"/>
      <c r="F553" s="119"/>
      <c r="G553" s="119"/>
      <c r="H553" s="119"/>
      <c r="I553" s="119"/>
      <c r="J553" s="119"/>
      <c r="K553" s="119"/>
    </row>
    <row r="554" spans="2:11">
      <c r="B554" s="118"/>
      <c r="C554" s="119"/>
      <c r="D554" s="119"/>
      <c r="E554" s="119"/>
      <c r="F554" s="119"/>
      <c r="G554" s="119"/>
      <c r="H554" s="119"/>
      <c r="I554" s="119"/>
      <c r="J554" s="119"/>
      <c r="K554" s="119"/>
    </row>
    <row r="555" spans="2:11">
      <c r="B555" s="118"/>
      <c r="C555" s="119"/>
      <c r="D555" s="119"/>
      <c r="E555" s="119"/>
      <c r="F555" s="119"/>
      <c r="G555" s="119"/>
      <c r="H555" s="119"/>
      <c r="I555" s="119"/>
      <c r="J555" s="119"/>
      <c r="K555" s="119"/>
    </row>
    <row r="556" spans="2:11">
      <c r="B556" s="118"/>
      <c r="C556" s="119"/>
      <c r="D556" s="119"/>
      <c r="E556" s="119"/>
      <c r="F556" s="119"/>
      <c r="G556" s="119"/>
      <c r="H556" s="119"/>
      <c r="I556" s="119"/>
      <c r="J556" s="119"/>
      <c r="K556" s="119"/>
    </row>
    <row r="557" spans="2:11">
      <c r="B557" s="118"/>
      <c r="C557" s="119"/>
      <c r="D557" s="119"/>
      <c r="E557" s="119"/>
      <c r="F557" s="119"/>
      <c r="G557" s="119"/>
      <c r="H557" s="119"/>
      <c r="I557" s="119"/>
      <c r="J557" s="119"/>
      <c r="K557" s="119"/>
    </row>
    <row r="558" spans="2:11">
      <c r="B558" s="118"/>
      <c r="C558" s="119"/>
      <c r="D558" s="119"/>
      <c r="E558" s="119"/>
      <c r="F558" s="119"/>
      <c r="G558" s="119"/>
      <c r="H558" s="119"/>
      <c r="I558" s="119"/>
      <c r="J558" s="119"/>
      <c r="K558" s="119"/>
    </row>
    <row r="559" spans="2:11">
      <c r="B559" s="118"/>
      <c r="C559" s="119"/>
      <c r="D559" s="119"/>
      <c r="E559" s="119"/>
      <c r="F559" s="119"/>
      <c r="G559" s="119"/>
      <c r="H559" s="119"/>
      <c r="I559" s="119"/>
      <c r="J559" s="119"/>
      <c r="K559" s="119"/>
    </row>
    <row r="560" spans="2:11">
      <c r="B560" s="118"/>
      <c r="C560" s="119"/>
      <c r="D560" s="119"/>
      <c r="E560" s="119"/>
      <c r="F560" s="119"/>
      <c r="G560" s="119"/>
      <c r="H560" s="119"/>
      <c r="I560" s="119"/>
      <c r="J560" s="119"/>
      <c r="K560" s="119"/>
    </row>
    <row r="561" spans="2:11">
      <c r="B561" s="118"/>
      <c r="C561" s="119"/>
      <c r="D561" s="119"/>
      <c r="E561" s="119"/>
      <c r="F561" s="119"/>
      <c r="G561" s="119"/>
      <c r="H561" s="119"/>
      <c r="I561" s="119"/>
      <c r="J561" s="119"/>
      <c r="K561" s="119"/>
    </row>
    <row r="562" spans="2:11">
      <c r="B562" s="118"/>
      <c r="C562" s="119"/>
      <c r="D562" s="119"/>
      <c r="E562" s="119"/>
      <c r="F562" s="119"/>
      <c r="G562" s="119"/>
      <c r="H562" s="119"/>
      <c r="I562" s="119"/>
      <c r="J562" s="119"/>
      <c r="K562" s="119"/>
    </row>
    <row r="563" spans="2:11">
      <c r="B563" s="118"/>
      <c r="C563" s="119"/>
      <c r="D563" s="119"/>
      <c r="E563" s="119"/>
      <c r="F563" s="119"/>
      <c r="G563" s="119"/>
      <c r="H563" s="119"/>
      <c r="I563" s="119"/>
      <c r="J563" s="119"/>
      <c r="K563" s="119"/>
    </row>
    <row r="564" spans="2:11">
      <c r="B564" s="118"/>
      <c r="C564" s="119"/>
      <c r="D564" s="119"/>
      <c r="E564" s="119"/>
      <c r="F564" s="119"/>
      <c r="G564" s="119"/>
      <c r="H564" s="119"/>
      <c r="I564" s="119"/>
      <c r="J564" s="119"/>
      <c r="K564" s="119"/>
    </row>
    <row r="565" spans="2:11">
      <c r="B565" s="118"/>
      <c r="C565" s="118"/>
      <c r="D565" s="118"/>
      <c r="E565" s="119"/>
      <c r="F565" s="119"/>
      <c r="G565" s="119"/>
      <c r="H565" s="119"/>
      <c r="I565" s="119"/>
      <c r="J565" s="119"/>
      <c r="K565" s="119"/>
    </row>
    <row r="566" spans="2:11">
      <c r="B566" s="118"/>
      <c r="C566" s="118"/>
      <c r="D566" s="118"/>
      <c r="E566" s="119"/>
      <c r="F566" s="119"/>
      <c r="G566" s="119"/>
      <c r="H566" s="119"/>
      <c r="I566" s="119"/>
      <c r="J566" s="119"/>
      <c r="K566" s="119"/>
    </row>
    <row r="567" spans="2:11">
      <c r="B567" s="118"/>
      <c r="C567" s="118"/>
      <c r="D567" s="118"/>
      <c r="E567" s="119"/>
      <c r="F567" s="119"/>
      <c r="G567" s="119"/>
      <c r="H567" s="119"/>
      <c r="I567" s="119"/>
      <c r="J567" s="119"/>
      <c r="K567" s="119"/>
    </row>
    <row r="568" spans="2:11">
      <c r="B568" s="118"/>
      <c r="C568" s="118"/>
      <c r="D568" s="118"/>
      <c r="E568" s="119"/>
      <c r="F568" s="119"/>
      <c r="G568" s="119"/>
      <c r="H568" s="119"/>
      <c r="I568" s="119"/>
      <c r="J568" s="119"/>
      <c r="K568" s="119"/>
    </row>
    <row r="569" spans="2:11">
      <c r="B569" s="118"/>
      <c r="C569" s="118"/>
      <c r="D569" s="118"/>
      <c r="E569" s="119"/>
      <c r="F569" s="119"/>
      <c r="G569" s="119"/>
      <c r="H569" s="119"/>
      <c r="I569" s="119"/>
      <c r="J569" s="119"/>
      <c r="K569" s="119"/>
    </row>
    <row r="570" spans="2:11">
      <c r="B570" s="118"/>
      <c r="C570" s="118"/>
      <c r="D570" s="118"/>
      <c r="E570" s="119"/>
      <c r="F570" s="119"/>
      <c r="G570" s="119"/>
      <c r="H570" s="119"/>
      <c r="I570" s="119"/>
      <c r="J570" s="119"/>
      <c r="K570" s="119"/>
    </row>
    <row r="571" spans="2:11">
      <c r="B571" s="118"/>
      <c r="C571" s="118"/>
      <c r="D571" s="118"/>
      <c r="E571" s="119"/>
      <c r="F571" s="119"/>
      <c r="G571" s="119"/>
      <c r="H571" s="119"/>
      <c r="I571" s="119"/>
      <c r="J571" s="119"/>
      <c r="K571" s="119"/>
    </row>
    <row r="572" spans="2:11">
      <c r="B572" s="118"/>
      <c r="C572" s="118"/>
      <c r="D572" s="118"/>
      <c r="E572" s="119"/>
      <c r="F572" s="119"/>
      <c r="G572" s="119"/>
      <c r="H572" s="119"/>
      <c r="I572" s="119"/>
      <c r="J572" s="119"/>
      <c r="K572" s="119"/>
    </row>
    <row r="573" spans="2:11">
      <c r="B573" s="118"/>
      <c r="C573" s="118"/>
      <c r="D573" s="118"/>
      <c r="E573" s="119"/>
      <c r="F573" s="119"/>
      <c r="G573" s="119"/>
      <c r="H573" s="119"/>
      <c r="I573" s="119"/>
      <c r="J573" s="119"/>
      <c r="K573" s="119"/>
    </row>
    <row r="574" spans="2:11">
      <c r="B574" s="118"/>
      <c r="C574" s="118"/>
      <c r="D574" s="118"/>
      <c r="E574" s="119"/>
      <c r="F574" s="119"/>
      <c r="G574" s="119"/>
      <c r="H574" s="119"/>
      <c r="I574" s="119"/>
      <c r="J574" s="119"/>
      <c r="K574" s="119"/>
    </row>
    <row r="575" spans="2:11">
      <c r="B575" s="118"/>
      <c r="C575" s="118"/>
      <c r="D575" s="118"/>
      <c r="E575" s="119"/>
      <c r="F575" s="119"/>
      <c r="G575" s="119"/>
      <c r="H575" s="119"/>
      <c r="I575" s="119"/>
      <c r="J575" s="119"/>
      <c r="K575" s="119"/>
    </row>
    <row r="576" spans="2:11">
      <c r="B576" s="118"/>
      <c r="C576" s="118"/>
      <c r="D576" s="118"/>
      <c r="E576" s="119"/>
      <c r="F576" s="119"/>
      <c r="G576" s="119"/>
      <c r="H576" s="119"/>
      <c r="I576" s="119"/>
      <c r="J576" s="119"/>
      <c r="K576" s="119"/>
    </row>
    <row r="577" spans="2:11">
      <c r="B577" s="118"/>
      <c r="C577" s="118"/>
      <c r="D577" s="118"/>
      <c r="E577" s="119"/>
      <c r="F577" s="119"/>
      <c r="G577" s="119"/>
      <c r="H577" s="119"/>
      <c r="I577" s="119"/>
      <c r="J577" s="119"/>
      <c r="K577" s="119"/>
    </row>
    <row r="578" spans="2:11">
      <c r="B578" s="118"/>
      <c r="C578" s="118"/>
      <c r="D578" s="118"/>
      <c r="E578" s="119"/>
      <c r="F578" s="119"/>
      <c r="G578" s="119"/>
      <c r="H578" s="119"/>
      <c r="I578" s="119"/>
      <c r="J578" s="119"/>
      <c r="K578" s="119"/>
    </row>
    <row r="579" spans="2:11">
      <c r="B579" s="118"/>
      <c r="C579" s="118"/>
      <c r="D579" s="118"/>
      <c r="E579" s="119"/>
      <c r="F579" s="119"/>
      <c r="G579" s="119"/>
      <c r="H579" s="119"/>
      <c r="I579" s="119"/>
      <c r="J579" s="119"/>
      <c r="K579" s="119"/>
    </row>
    <row r="580" spans="2:11">
      <c r="B580" s="118"/>
      <c r="C580" s="118"/>
      <c r="D580" s="118"/>
      <c r="E580" s="119"/>
      <c r="F580" s="119"/>
      <c r="G580" s="119"/>
      <c r="H580" s="119"/>
      <c r="I580" s="119"/>
      <c r="J580" s="119"/>
      <c r="K580" s="119"/>
    </row>
    <row r="581" spans="2:11">
      <c r="B581" s="118"/>
      <c r="C581" s="118"/>
      <c r="D581" s="118"/>
      <c r="E581" s="119"/>
      <c r="F581" s="119"/>
      <c r="G581" s="119"/>
      <c r="H581" s="119"/>
      <c r="I581" s="119"/>
      <c r="J581" s="119"/>
      <c r="K581" s="119"/>
    </row>
    <row r="582" spans="2:11">
      <c r="B582" s="118"/>
      <c r="C582" s="118"/>
      <c r="D582" s="118"/>
      <c r="E582" s="119"/>
      <c r="F582" s="119"/>
      <c r="G582" s="119"/>
      <c r="H582" s="119"/>
      <c r="I582" s="119"/>
      <c r="J582" s="119"/>
      <c r="K582" s="119"/>
    </row>
    <row r="583" spans="2:11">
      <c r="B583" s="118"/>
      <c r="C583" s="118"/>
      <c r="D583" s="118"/>
      <c r="E583" s="119"/>
      <c r="F583" s="119"/>
      <c r="G583" s="119"/>
      <c r="H583" s="119"/>
      <c r="I583" s="119"/>
      <c r="J583" s="119"/>
      <c r="K583" s="119"/>
    </row>
    <row r="584" spans="2:11">
      <c r="B584" s="118"/>
      <c r="C584" s="118"/>
      <c r="D584" s="118"/>
      <c r="E584" s="119"/>
      <c r="F584" s="119"/>
      <c r="G584" s="119"/>
      <c r="H584" s="119"/>
      <c r="I584" s="119"/>
      <c r="J584" s="119"/>
      <c r="K584" s="119"/>
    </row>
    <row r="585" spans="2:11">
      <c r="B585" s="118"/>
      <c r="C585" s="118"/>
      <c r="D585" s="118"/>
      <c r="E585" s="119"/>
      <c r="F585" s="119"/>
      <c r="G585" s="119"/>
      <c r="H585" s="119"/>
      <c r="I585" s="119"/>
      <c r="J585" s="119"/>
      <c r="K585" s="119"/>
    </row>
    <row r="586" spans="2:11">
      <c r="B586" s="118"/>
      <c r="C586" s="118"/>
      <c r="D586" s="118"/>
      <c r="E586" s="119"/>
      <c r="F586" s="119"/>
      <c r="G586" s="119"/>
      <c r="H586" s="119"/>
      <c r="I586" s="119"/>
      <c r="J586" s="119"/>
      <c r="K586" s="119"/>
    </row>
    <row r="587" spans="2:11">
      <c r="B587" s="118"/>
      <c r="C587" s="118"/>
      <c r="D587" s="118"/>
      <c r="E587" s="119"/>
      <c r="F587" s="119"/>
      <c r="G587" s="119"/>
      <c r="H587" s="119"/>
      <c r="I587" s="119"/>
      <c r="J587" s="119"/>
      <c r="K587" s="119"/>
    </row>
    <row r="588" spans="2:11">
      <c r="B588" s="118"/>
      <c r="C588" s="118"/>
      <c r="D588" s="118"/>
      <c r="E588" s="119"/>
      <c r="F588" s="119"/>
      <c r="G588" s="119"/>
      <c r="H588" s="119"/>
      <c r="I588" s="119"/>
      <c r="J588" s="119"/>
      <c r="K588" s="119"/>
    </row>
    <row r="589" spans="2:11">
      <c r="B589" s="118"/>
      <c r="C589" s="118"/>
      <c r="D589" s="118"/>
      <c r="E589" s="119"/>
      <c r="F589" s="119"/>
      <c r="G589" s="119"/>
      <c r="H589" s="119"/>
      <c r="I589" s="119"/>
      <c r="J589" s="119"/>
      <c r="K589" s="119"/>
    </row>
    <row r="590" spans="2:11">
      <c r="B590" s="118"/>
      <c r="C590" s="118"/>
      <c r="D590" s="118"/>
      <c r="E590" s="119"/>
      <c r="F590" s="119"/>
      <c r="G590" s="119"/>
      <c r="H590" s="119"/>
      <c r="I590" s="119"/>
      <c r="J590" s="119"/>
      <c r="K590" s="119"/>
    </row>
    <row r="591" spans="2:11">
      <c r="B591" s="118"/>
      <c r="C591" s="118"/>
      <c r="D591" s="118"/>
      <c r="E591" s="119"/>
      <c r="F591" s="119"/>
      <c r="G591" s="119"/>
      <c r="H591" s="119"/>
      <c r="I591" s="119"/>
      <c r="J591" s="119"/>
      <c r="K591" s="119"/>
    </row>
    <row r="592" spans="2:11">
      <c r="B592" s="118"/>
      <c r="C592" s="118"/>
      <c r="D592" s="118"/>
      <c r="E592" s="119"/>
      <c r="F592" s="119"/>
      <c r="G592" s="119"/>
      <c r="H592" s="119"/>
      <c r="I592" s="119"/>
      <c r="J592" s="119"/>
      <c r="K592" s="119"/>
    </row>
    <row r="593" spans="2:11">
      <c r="B593" s="118"/>
      <c r="C593" s="118"/>
      <c r="D593" s="118"/>
      <c r="E593" s="119"/>
      <c r="F593" s="119"/>
      <c r="G593" s="119"/>
      <c r="H593" s="119"/>
      <c r="I593" s="119"/>
      <c r="J593" s="119"/>
      <c r="K593" s="119"/>
    </row>
    <row r="594" spans="2:11">
      <c r="B594" s="118"/>
      <c r="C594" s="118"/>
      <c r="D594" s="118"/>
      <c r="E594" s="119"/>
      <c r="F594" s="119"/>
      <c r="G594" s="119"/>
      <c r="H594" s="119"/>
      <c r="I594" s="119"/>
      <c r="J594" s="119"/>
      <c r="K594" s="119"/>
    </row>
    <row r="595" spans="2:11">
      <c r="B595" s="118"/>
      <c r="C595" s="118"/>
      <c r="D595" s="118"/>
      <c r="E595" s="119"/>
      <c r="F595" s="119"/>
      <c r="G595" s="119"/>
      <c r="H595" s="119"/>
      <c r="I595" s="119"/>
      <c r="J595" s="119"/>
      <c r="K595" s="119"/>
    </row>
    <row r="596" spans="2:11">
      <c r="B596" s="118"/>
      <c r="C596" s="118"/>
      <c r="D596" s="118"/>
      <c r="E596" s="119"/>
      <c r="F596" s="119"/>
      <c r="G596" s="119"/>
      <c r="H596" s="119"/>
      <c r="I596" s="119"/>
      <c r="J596" s="119"/>
      <c r="K596" s="119"/>
    </row>
    <row r="597" spans="2:11">
      <c r="B597" s="118"/>
      <c r="C597" s="118"/>
      <c r="D597" s="118"/>
      <c r="E597" s="119"/>
      <c r="F597" s="119"/>
      <c r="G597" s="119"/>
      <c r="H597" s="119"/>
      <c r="I597" s="119"/>
      <c r="J597" s="119"/>
      <c r="K597" s="119"/>
    </row>
    <row r="598" spans="2:11">
      <c r="B598" s="118"/>
      <c r="C598" s="118"/>
      <c r="D598" s="118"/>
      <c r="E598" s="119"/>
      <c r="F598" s="119"/>
      <c r="G598" s="119"/>
      <c r="H598" s="119"/>
      <c r="I598" s="119"/>
      <c r="J598" s="119"/>
      <c r="K598" s="119"/>
    </row>
    <row r="599" spans="2:11">
      <c r="B599" s="118"/>
      <c r="C599" s="118"/>
      <c r="D599" s="118"/>
      <c r="E599" s="119"/>
      <c r="F599" s="119"/>
      <c r="G599" s="119"/>
      <c r="H599" s="119"/>
      <c r="I599" s="119"/>
      <c r="J599" s="119"/>
      <c r="K599" s="119"/>
    </row>
    <row r="600" spans="2:11">
      <c r="B600" s="118"/>
      <c r="C600" s="118"/>
      <c r="D600" s="118"/>
      <c r="E600" s="119"/>
      <c r="F600" s="119"/>
      <c r="G600" s="119"/>
      <c r="H600" s="119"/>
      <c r="I600" s="119"/>
      <c r="J600" s="119"/>
      <c r="K600" s="119"/>
    </row>
    <row r="601" spans="2:11">
      <c r="B601" s="118"/>
      <c r="C601" s="118"/>
      <c r="D601" s="118"/>
      <c r="E601" s="119"/>
      <c r="F601" s="119"/>
      <c r="G601" s="119"/>
      <c r="H601" s="119"/>
      <c r="I601" s="119"/>
      <c r="J601" s="119"/>
      <c r="K601" s="119"/>
    </row>
    <row r="602" spans="2:11">
      <c r="B602" s="118"/>
      <c r="C602" s="118"/>
      <c r="D602" s="118"/>
      <c r="E602" s="119"/>
      <c r="F602" s="119"/>
      <c r="G602" s="119"/>
      <c r="H602" s="119"/>
      <c r="I602" s="119"/>
      <c r="J602" s="119"/>
      <c r="K602" s="119"/>
    </row>
    <row r="603" spans="2:11">
      <c r="B603" s="118"/>
      <c r="C603" s="118"/>
      <c r="D603" s="118"/>
      <c r="E603" s="119"/>
      <c r="F603" s="119"/>
      <c r="G603" s="119"/>
      <c r="H603" s="119"/>
      <c r="I603" s="119"/>
      <c r="J603" s="119"/>
      <c r="K603" s="119"/>
    </row>
    <row r="604" spans="2:11">
      <c r="B604" s="118"/>
      <c r="C604" s="118"/>
      <c r="D604" s="118"/>
      <c r="E604" s="119"/>
      <c r="F604" s="119"/>
      <c r="G604" s="119"/>
      <c r="H604" s="119"/>
      <c r="I604" s="119"/>
      <c r="J604" s="119"/>
      <c r="K604" s="119"/>
    </row>
    <row r="605" spans="2:11">
      <c r="B605" s="118"/>
      <c r="C605" s="118"/>
      <c r="D605" s="118"/>
      <c r="E605" s="119"/>
      <c r="F605" s="119"/>
      <c r="G605" s="119"/>
      <c r="H605" s="119"/>
      <c r="I605" s="119"/>
      <c r="J605" s="119"/>
      <c r="K605" s="119"/>
    </row>
    <row r="606" spans="2:11">
      <c r="B606" s="118"/>
      <c r="C606" s="118"/>
      <c r="D606" s="118"/>
      <c r="E606" s="119"/>
      <c r="F606" s="119"/>
      <c r="G606" s="119"/>
      <c r="H606" s="119"/>
      <c r="I606" s="119"/>
      <c r="J606" s="119"/>
      <c r="K606" s="119"/>
    </row>
    <row r="607" spans="2:11">
      <c r="B607" s="118"/>
      <c r="C607" s="118"/>
      <c r="D607" s="118"/>
      <c r="E607" s="119"/>
      <c r="F607" s="119"/>
      <c r="G607" s="119"/>
      <c r="H607" s="119"/>
      <c r="I607" s="119"/>
      <c r="J607" s="119"/>
      <c r="K607" s="119"/>
    </row>
    <row r="608" spans="2:11">
      <c r="B608" s="118"/>
      <c r="C608" s="118"/>
      <c r="D608" s="118"/>
      <c r="E608" s="119"/>
      <c r="F608" s="119"/>
      <c r="G608" s="119"/>
      <c r="H608" s="119"/>
      <c r="I608" s="119"/>
      <c r="J608" s="119"/>
      <c r="K608" s="119"/>
    </row>
    <row r="609" spans="2:11">
      <c r="B609" s="118"/>
      <c r="C609" s="118"/>
      <c r="D609" s="118"/>
      <c r="E609" s="119"/>
      <c r="F609" s="119"/>
      <c r="G609" s="119"/>
      <c r="H609" s="119"/>
      <c r="I609" s="119"/>
      <c r="J609" s="119"/>
      <c r="K609" s="119"/>
    </row>
    <row r="610" spans="2:11">
      <c r="B610" s="118"/>
      <c r="C610" s="118"/>
      <c r="D610" s="118"/>
      <c r="E610" s="119"/>
      <c r="F610" s="119"/>
      <c r="G610" s="119"/>
      <c r="H610" s="119"/>
      <c r="I610" s="119"/>
      <c r="J610" s="119"/>
      <c r="K610" s="119"/>
    </row>
    <row r="611" spans="2:11">
      <c r="B611" s="118"/>
      <c r="C611" s="118"/>
      <c r="D611" s="118"/>
      <c r="E611" s="119"/>
      <c r="F611" s="119"/>
      <c r="G611" s="119"/>
      <c r="H611" s="119"/>
      <c r="I611" s="119"/>
      <c r="J611" s="119"/>
      <c r="K611" s="119"/>
    </row>
    <row r="612" spans="2:11">
      <c r="B612" s="118"/>
      <c r="C612" s="118"/>
      <c r="D612" s="118"/>
      <c r="E612" s="119"/>
      <c r="F612" s="119"/>
      <c r="G612" s="119"/>
      <c r="H612" s="119"/>
      <c r="I612" s="119"/>
      <c r="J612" s="119"/>
      <c r="K612" s="119"/>
    </row>
    <row r="613" spans="2:11">
      <c r="B613" s="118"/>
      <c r="C613" s="118"/>
      <c r="D613" s="118"/>
      <c r="E613" s="119"/>
      <c r="F613" s="119"/>
      <c r="G613" s="119"/>
      <c r="H613" s="119"/>
      <c r="I613" s="119"/>
      <c r="J613" s="119"/>
      <c r="K613" s="119"/>
    </row>
    <row r="614" spans="2:11">
      <c r="B614" s="118"/>
      <c r="C614" s="118"/>
      <c r="D614" s="118"/>
      <c r="E614" s="119"/>
      <c r="F614" s="119"/>
      <c r="G614" s="119"/>
      <c r="H614" s="119"/>
      <c r="I614" s="119"/>
      <c r="J614" s="119"/>
      <c r="K614" s="119"/>
    </row>
    <row r="615" spans="2:11">
      <c r="B615" s="118"/>
      <c r="C615" s="118"/>
      <c r="D615" s="118"/>
      <c r="E615" s="119"/>
      <c r="F615" s="119"/>
      <c r="G615" s="119"/>
      <c r="H615" s="119"/>
      <c r="I615" s="119"/>
      <c r="J615" s="119"/>
      <c r="K615" s="119"/>
    </row>
    <row r="616" spans="2:11">
      <c r="B616" s="118"/>
      <c r="C616" s="118"/>
      <c r="D616" s="118"/>
      <c r="E616" s="119"/>
      <c r="F616" s="119"/>
      <c r="G616" s="119"/>
      <c r="H616" s="119"/>
      <c r="I616" s="119"/>
      <c r="J616" s="119"/>
      <c r="K616" s="119"/>
    </row>
    <row r="617" spans="2:11">
      <c r="B617" s="118"/>
      <c r="C617" s="118"/>
      <c r="D617" s="118"/>
      <c r="E617" s="119"/>
      <c r="F617" s="119"/>
      <c r="G617" s="119"/>
      <c r="H617" s="119"/>
      <c r="I617" s="119"/>
      <c r="J617" s="119"/>
      <c r="K617" s="119"/>
    </row>
    <row r="618" spans="2:11">
      <c r="B618" s="118"/>
      <c r="C618" s="118"/>
      <c r="D618" s="118"/>
      <c r="E618" s="119"/>
      <c r="F618" s="119"/>
      <c r="G618" s="119"/>
      <c r="H618" s="119"/>
      <c r="I618" s="119"/>
      <c r="J618" s="119"/>
      <c r="K618" s="119"/>
    </row>
    <row r="619" spans="2:11">
      <c r="B619" s="118"/>
      <c r="C619" s="118"/>
      <c r="D619" s="118"/>
      <c r="E619" s="119"/>
      <c r="F619" s="119"/>
      <c r="G619" s="119"/>
      <c r="H619" s="119"/>
      <c r="I619" s="119"/>
      <c r="J619" s="119"/>
      <c r="K619" s="119"/>
    </row>
    <row r="620" spans="2:11">
      <c r="B620" s="118"/>
      <c r="C620" s="118"/>
      <c r="D620" s="118"/>
      <c r="E620" s="119"/>
      <c r="F620" s="119"/>
      <c r="G620" s="119"/>
      <c r="H620" s="119"/>
      <c r="I620" s="119"/>
      <c r="J620" s="119"/>
      <c r="K620" s="119"/>
    </row>
    <row r="621" spans="2:11">
      <c r="B621" s="118"/>
      <c r="C621" s="118"/>
      <c r="D621" s="118"/>
      <c r="E621" s="119"/>
      <c r="F621" s="119"/>
      <c r="G621" s="119"/>
      <c r="H621" s="119"/>
      <c r="I621" s="119"/>
      <c r="J621" s="119"/>
      <c r="K621" s="119"/>
    </row>
    <row r="622" spans="2:11">
      <c r="B622" s="118"/>
      <c r="C622" s="118"/>
      <c r="D622" s="118"/>
      <c r="E622" s="119"/>
      <c r="F622" s="119"/>
      <c r="G622" s="119"/>
      <c r="H622" s="119"/>
      <c r="I622" s="119"/>
      <c r="J622" s="119"/>
      <c r="K622" s="119"/>
    </row>
    <row r="623" spans="2:11">
      <c r="B623" s="118"/>
      <c r="C623" s="118"/>
      <c r="D623" s="118"/>
      <c r="E623" s="119"/>
      <c r="F623" s="119"/>
      <c r="G623" s="119"/>
      <c r="H623" s="119"/>
      <c r="I623" s="119"/>
      <c r="J623" s="119"/>
      <c r="K623" s="119"/>
    </row>
    <row r="624" spans="2:11">
      <c r="B624" s="118"/>
      <c r="C624" s="118"/>
      <c r="D624" s="118"/>
      <c r="E624" s="119"/>
      <c r="F624" s="119"/>
      <c r="G624" s="119"/>
      <c r="H624" s="119"/>
      <c r="I624" s="119"/>
      <c r="J624" s="119"/>
      <c r="K624" s="119"/>
    </row>
    <row r="625" spans="2:11">
      <c r="B625" s="118"/>
      <c r="C625" s="118"/>
      <c r="D625" s="118"/>
      <c r="E625" s="119"/>
      <c r="F625" s="119"/>
      <c r="G625" s="119"/>
      <c r="H625" s="119"/>
      <c r="I625" s="119"/>
      <c r="J625" s="119"/>
      <c r="K625" s="119"/>
    </row>
    <row r="626" spans="2:11">
      <c r="B626" s="118"/>
      <c r="C626" s="118"/>
      <c r="D626" s="118"/>
      <c r="E626" s="119"/>
      <c r="F626" s="119"/>
      <c r="G626" s="119"/>
      <c r="H626" s="119"/>
      <c r="I626" s="119"/>
      <c r="J626" s="119"/>
      <c r="K626" s="119"/>
    </row>
    <row r="627" spans="2:11">
      <c r="B627" s="118"/>
      <c r="C627" s="118"/>
      <c r="D627" s="118"/>
      <c r="E627" s="119"/>
      <c r="F627" s="119"/>
      <c r="G627" s="119"/>
      <c r="H627" s="119"/>
      <c r="I627" s="119"/>
      <c r="J627" s="119"/>
      <c r="K627" s="119"/>
    </row>
    <row r="628" spans="2:11">
      <c r="B628" s="118"/>
      <c r="C628" s="118"/>
      <c r="D628" s="118"/>
      <c r="E628" s="119"/>
      <c r="F628" s="119"/>
      <c r="G628" s="119"/>
      <c r="H628" s="119"/>
      <c r="I628" s="119"/>
      <c r="J628" s="119"/>
      <c r="K628" s="119"/>
    </row>
    <row r="629" spans="2:11">
      <c r="B629" s="118"/>
      <c r="C629" s="118"/>
      <c r="D629" s="118"/>
      <c r="E629" s="119"/>
      <c r="F629" s="119"/>
      <c r="G629" s="119"/>
      <c r="H629" s="119"/>
      <c r="I629" s="119"/>
      <c r="J629" s="119"/>
      <c r="K629" s="119"/>
    </row>
    <row r="630" spans="2:11">
      <c r="B630" s="118"/>
      <c r="C630" s="118"/>
      <c r="D630" s="118"/>
      <c r="E630" s="119"/>
      <c r="F630" s="119"/>
      <c r="G630" s="119"/>
      <c r="H630" s="119"/>
      <c r="I630" s="119"/>
      <c r="J630" s="119"/>
      <c r="K630" s="119"/>
    </row>
    <row r="631" spans="2:11">
      <c r="B631" s="118"/>
      <c r="C631" s="118"/>
      <c r="D631" s="118"/>
      <c r="E631" s="119"/>
      <c r="F631" s="119"/>
      <c r="G631" s="119"/>
      <c r="H631" s="119"/>
      <c r="I631" s="119"/>
      <c r="J631" s="119"/>
      <c r="K631" s="119"/>
    </row>
    <row r="632" spans="2:11">
      <c r="B632" s="118"/>
      <c r="C632" s="118"/>
      <c r="D632" s="118"/>
      <c r="E632" s="119"/>
      <c r="F632" s="119"/>
      <c r="G632" s="119"/>
      <c r="H632" s="119"/>
      <c r="I632" s="119"/>
      <c r="J632" s="119"/>
      <c r="K632" s="119"/>
    </row>
    <row r="633" spans="2:11">
      <c r="B633" s="118"/>
      <c r="C633" s="118"/>
      <c r="D633" s="118"/>
      <c r="E633" s="119"/>
      <c r="F633" s="119"/>
      <c r="G633" s="119"/>
      <c r="H633" s="119"/>
      <c r="I633" s="119"/>
      <c r="J633" s="119"/>
      <c r="K633" s="119"/>
    </row>
    <row r="634" spans="2:11">
      <c r="B634" s="118"/>
      <c r="C634" s="118"/>
      <c r="D634" s="118"/>
      <c r="E634" s="119"/>
      <c r="F634" s="119"/>
      <c r="G634" s="119"/>
      <c r="H634" s="119"/>
      <c r="I634" s="119"/>
      <c r="J634" s="119"/>
      <c r="K634" s="119"/>
    </row>
    <row r="635" spans="2:11">
      <c r="B635" s="118"/>
      <c r="C635" s="118"/>
      <c r="D635" s="118"/>
      <c r="E635" s="119"/>
      <c r="F635" s="119"/>
      <c r="G635" s="119"/>
      <c r="H635" s="119"/>
      <c r="I635" s="119"/>
      <c r="J635" s="119"/>
      <c r="K635" s="119"/>
    </row>
    <row r="636" spans="2:11">
      <c r="B636" s="118"/>
      <c r="C636" s="118"/>
      <c r="D636" s="118"/>
      <c r="E636" s="119"/>
      <c r="F636" s="119"/>
      <c r="G636" s="119"/>
      <c r="H636" s="119"/>
      <c r="I636" s="119"/>
      <c r="J636" s="119"/>
      <c r="K636" s="119"/>
    </row>
    <row r="637" spans="2:11">
      <c r="B637" s="118"/>
      <c r="C637" s="118"/>
      <c r="D637" s="118"/>
      <c r="E637" s="119"/>
      <c r="F637" s="119"/>
      <c r="G637" s="119"/>
      <c r="H637" s="119"/>
      <c r="I637" s="119"/>
      <c r="J637" s="119"/>
      <c r="K637" s="119"/>
    </row>
    <row r="638" spans="2:11">
      <c r="B638" s="118"/>
      <c r="C638" s="118"/>
      <c r="D638" s="118"/>
      <c r="E638" s="119"/>
      <c r="F638" s="119"/>
      <c r="G638" s="119"/>
      <c r="H638" s="119"/>
      <c r="I638" s="119"/>
      <c r="J638" s="119"/>
      <c r="K638" s="119"/>
    </row>
    <row r="639" spans="2:11">
      <c r="B639" s="118"/>
      <c r="C639" s="118"/>
      <c r="D639" s="118"/>
      <c r="E639" s="119"/>
      <c r="F639" s="119"/>
      <c r="G639" s="119"/>
      <c r="H639" s="119"/>
      <c r="I639" s="119"/>
      <c r="J639" s="119"/>
      <c r="K639" s="119"/>
    </row>
    <row r="640" spans="2:11">
      <c r="B640" s="118"/>
      <c r="C640" s="118"/>
      <c r="D640" s="118"/>
      <c r="E640" s="119"/>
      <c r="F640" s="119"/>
      <c r="G640" s="119"/>
      <c r="H640" s="119"/>
      <c r="I640" s="119"/>
      <c r="J640" s="119"/>
      <c r="K640" s="119"/>
    </row>
    <row r="641" spans="2:11">
      <c r="B641" s="118"/>
      <c r="C641" s="118"/>
      <c r="D641" s="118"/>
      <c r="E641" s="119"/>
      <c r="F641" s="119"/>
      <c r="G641" s="119"/>
      <c r="H641" s="119"/>
      <c r="I641" s="119"/>
      <c r="J641" s="119"/>
      <c r="K641" s="119"/>
    </row>
    <row r="642" spans="2:11">
      <c r="B642" s="118"/>
      <c r="C642" s="118"/>
      <c r="D642" s="118"/>
      <c r="E642" s="119"/>
      <c r="F642" s="119"/>
      <c r="G642" s="119"/>
      <c r="H642" s="119"/>
      <c r="I642" s="119"/>
      <c r="J642" s="119"/>
      <c r="K642" s="119"/>
    </row>
    <row r="643" spans="2:11">
      <c r="B643" s="118"/>
      <c r="C643" s="118"/>
      <c r="D643" s="118"/>
      <c r="E643" s="119"/>
      <c r="F643" s="119"/>
      <c r="G643" s="119"/>
      <c r="H643" s="119"/>
      <c r="I643" s="119"/>
      <c r="J643" s="119"/>
      <c r="K643" s="119"/>
    </row>
    <row r="644" spans="2:11">
      <c r="B644" s="118"/>
      <c r="C644" s="118"/>
      <c r="D644" s="118"/>
      <c r="E644" s="119"/>
      <c r="F644" s="119"/>
      <c r="G644" s="119"/>
      <c r="H644" s="119"/>
      <c r="I644" s="119"/>
      <c r="J644" s="119"/>
      <c r="K644" s="119"/>
    </row>
    <row r="645" spans="2:11">
      <c r="B645" s="118"/>
      <c r="C645" s="118"/>
      <c r="D645" s="118"/>
      <c r="E645" s="119"/>
      <c r="F645" s="119"/>
      <c r="G645" s="119"/>
      <c r="H645" s="119"/>
      <c r="I645" s="119"/>
      <c r="J645" s="119"/>
      <c r="K645" s="119"/>
    </row>
    <row r="646" spans="2:11">
      <c r="B646" s="118"/>
      <c r="C646" s="118"/>
      <c r="D646" s="118"/>
      <c r="E646" s="119"/>
      <c r="F646" s="119"/>
      <c r="G646" s="119"/>
      <c r="H646" s="119"/>
      <c r="I646" s="119"/>
      <c r="J646" s="119"/>
      <c r="K646" s="119"/>
    </row>
    <row r="647" spans="2:11">
      <c r="B647" s="118"/>
      <c r="C647" s="118"/>
      <c r="D647" s="118"/>
      <c r="E647" s="119"/>
      <c r="F647" s="119"/>
      <c r="G647" s="119"/>
      <c r="H647" s="119"/>
      <c r="I647" s="119"/>
      <c r="J647" s="119"/>
      <c r="K647" s="119"/>
    </row>
    <row r="648" spans="2:11">
      <c r="B648" s="118"/>
      <c r="C648" s="118"/>
      <c r="D648" s="118"/>
      <c r="E648" s="119"/>
      <c r="F648" s="119"/>
      <c r="G648" s="119"/>
      <c r="H648" s="119"/>
      <c r="I648" s="119"/>
      <c r="J648" s="119"/>
      <c r="K648" s="119"/>
    </row>
    <row r="649" spans="2:11">
      <c r="B649" s="118"/>
      <c r="C649" s="118"/>
      <c r="D649" s="118"/>
      <c r="E649" s="119"/>
      <c r="F649" s="119"/>
      <c r="G649" s="119"/>
      <c r="H649" s="119"/>
      <c r="I649" s="119"/>
      <c r="J649" s="119"/>
      <c r="K649" s="119"/>
    </row>
    <row r="650" spans="2:11">
      <c r="B650" s="118"/>
      <c r="C650" s="118"/>
      <c r="D650" s="118"/>
      <c r="E650" s="119"/>
      <c r="F650" s="119"/>
      <c r="G650" s="119"/>
      <c r="H650" s="119"/>
      <c r="I650" s="119"/>
      <c r="J650" s="119"/>
      <c r="K650" s="119"/>
    </row>
    <row r="651" spans="2:11">
      <c r="B651" s="118"/>
      <c r="C651" s="118"/>
      <c r="D651" s="118"/>
      <c r="E651" s="119"/>
      <c r="F651" s="119"/>
      <c r="G651" s="119"/>
      <c r="H651" s="119"/>
      <c r="I651" s="119"/>
      <c r="J651" s="119"/>
      <c r="K651" s="119"/>
    </row>
    <row r="652" spans="2:11">
      <c r="B652" s="118"/>
      <c r="C652" s="118"/>
      <c r="D652" s="118"/>
      <c r="E652" s="119"/>
      <c r="F652" s="119"/>
      <c r="G652" s="119"/>
      <c r="H652" s="119"/>
      <c r="I652" s="119"/>
      <c r="J652" s="119"/>
      <c r="K652" s="119"/>
    </row>
    <row r="653" spans="2:11">
      <c r="B653" s="118"/>
      <c r="C653" s="118"/>
      <c r="D653" s="118"/>
      <c r="E653" s="119"/>
      <c r="F653" s="119"/>
      <c r="G653" s="119"/>
      <c r="H653" s="119"/>
      <c r="I653" s="119"/>
      <c r="J653" s="119"/>
      <c r="K653" s="119"/>
    </row>
    <row r="654" spans="2:11">
      <c r="B654" s="118"/>
      <c r="C654" s="118"/>
      <c r="D654" s="118"/>
      <c r="E654" s="119"/>
      <c r="F654" s="119"/>
      <c r="G654" s="119"/>
      <c r="H654" s="119"/>
      <c r="I654" s="119"/>
      <c r="J654" s="119"/>
      <c r="K654" s="119"/>
    </row>
    <row r="655" spans="2:11">
      <c r="B655" s="118"/>
      <c r="C655" s="118"/>
      <c r="D655" s="118"/>
      <c r="E655" s="119"/>
      <c r="F655" s="119"/>
      <c r="G655" s="119"/>
      <c r="H655" s="119"/>
      <c r="I655" s="119"/>
      <c r="J655" s="119"/>
      <c r="K655" s="119"/>
    </row>
    <row r="656" spans="2:11">
      <c r="B656" s="118"/>
      <c r="C656" s="118"/>
      <c r="D656" s="118"/>
      <c r="E656" s="119"/>
      <c r="F656" s="119"/>
      <c r="G656" s="119"/>
      <c r="H656" s="119"/>
      <c r="I656" s="119"/>
      <c r="J656" s="119"/>
      <c r="K656" s="119"/>
    </row>
    <row r="657" spans="2:11">
      <c r="B657" s="118"/>
      <c r="C657" s="118"/>
      <c r="D657" s="118"/>
      <c r="E657" s="119"/>
      <c r="F657" s="119"/>
      <c r="G657" s="119"/>
      <c r="H657" s="119"/>
      <c r="I657" s="119"/>
      <c r="J657" s="119"/>
      <c r="K657" s="119"/>
    </row>
    <row r="658" spans="2:11">
      <c r="B658" s="118"/>
      <c r="C658" s="118"/>
      <c r="D658" s="118"/>
      <c r="E658" s="119"/>
      <c r="F658" s="119"/>
      <c r="G658" s="119"/>
      <c r="H658" s="119"/>
      <c r="I658" s="119"/>
      <c r="J658" s="119"/>
      <c r="K658" s="119"/>
    </row>
    <row r="659" spans="2:11">
      <c r="B659" s="118"/>
      <c r="C659" s="118"/>
      <c r="D659" s="118"/>
      <c r="E659" s="119"/>
      <c r="F659" s="119"/>
      <c r="G659" s="119"/>
      <c r="H659" s="119"/>
      <c r="I659" s="119"/>
      <c r="J659" s="119"/>
      <c r="K659" s="119"/>
    </row>
    <row r="660" spans="2:11">
      <c r="B660" s="118"/>
      <c r="C660" s="118"/>
      <c r="D660" s="118"/>
      <c r="E660" s="119"/>
      <c r="F660" s="119"/>
      <c r="G660" s="119"/>
      <c r="H660" s="119"/>
      <c r="I660" s="119"/>
      <c r="J660" s="119"/>
      <c r="K660" s="119"/>
    </row>
    <row r="661" spans="2:11">
      <c r="B661" s="118"/>
      <c r="C661" s="118"/>
      <c r="D661" s="118"/>
      <c r="E661" s="119"/>
      <c r="F661" s="119"/>
      <c r="G661" s="119"/>
      <c r="H661" s="119"/>
      <c r="I661" s="119"/>
      <c r="J661" s="119"/>
      <c r="K661" s="119"/>
    </row>
    <row r="662" spans="2:11">
      <c r="B662" s="118"/>
      <c r="C662" s="118"/>
      <c r="D662" s="118"/>
      <c r="E662" s="119"/>
      <c r="F662" s="119"/>
      <c r="G662" s="119"/>
      <c r="H662" s="119"/>
      <c r="I662" s="119"/>
      <c r="J662" s="119"/>
      <c r="K662" s="119"/>
    </row>
    <row r="663" spans="2:11">
      <c r="B663" s="118"/>
      <c r="C663" s="118"/>
      <c r="D663" s="118"/>
      <c r="E663" s="119"/>
      <c r="F663" s="119"/>
      <c r="G663" s="119"/>
      <c r="H663" s="119"/>
      <c r="I663" s="119"/>
      <c r="J663" s="119"/>
      <c r="K663" s="119"/>
    </row>
    <row r="664" spans="2:11">
      <c r="B664" s="118"/>
      <c r="C664" s="118"/>
      <c r="D664" s="118"/>
      <c r="E664" s="119"/>
      <c r="F664" s="119"/>
      <c r="G664" s="119"/>
      <c r="H664" s="119"/>
      <c r="I664" s="119"/>
      <c r="J664" s="119"/>
      <c r="K664" s="119"/>
    </row>
    <row r="665" spans="2:11">
      <c r="B665" s="118"/>
      <c r="C665" s="118"/>
      <c r="D665" s="118"/>
      <c r="E665" s="119"/>
      <c r="F665" s="119"/>
      <c r="G665" s="119"/>
      <c r="H665" s="119"/>
      <c r="I665" s="119"/>
      <c r="J665" s="119"/>
      <c r="K665" s="119"/>
    </row>
    <row r="666" spans="2:11">
      <c r="B666" s="118"/>
      <c r="C666" s="118"/>
      <c r="D666" s="118"/>
      <c r="E666" s="119"/>
      <c r="F666" s="119"/>
      <c r="G666" s="119"/>
      <c r="H666" s="119"/>
      <c r="I666" s="119"/>
      <c r="J666" s="119"/>
      <c r="K666" s="119"/>
    </row>
    <row r="667" spans="2:11">
      <c r="B667" s="118"/>
      <c r="C667" s="118"/>
      <c r="D667" s="118"/>
      <c r="E667" s="119"/>
      <c r="F667" s="119"/>
      <c r="G667" s="119"/>
      <c r="H667" s="119"/>
      <c r="I667" s="119"/>
      <c r="J667" s="119"/>
      <c r="K667" s="119"/>
    </row>
    <row r="668" spans="2:11">
      <c r="B668" s="118"/>
      <c r="C668" s="118"/>
      <c r="D668" s="118"/>
      <c r="E668" s="119"/>
      <c r="F668" s="119"/>
      <c r="G668" s="119"/>
      <c r="H668" s="119"/>
      <c r="I668" s="119"/>
      <c r="J668" s="119"/>
      <c r="K668" s="119"/>
    </row>
    <row r="669" spans="2:11">
      <c r="B669" s="118"/>
      <c r="C669" s="118"/>
      <c r="D669" s="118"/>
      <c r="E669" s="119"/>
      <c r="F669" s="119"/>
      <c r="G669" s="119"/>
      <c r="H669" s="119"/>
      <c r="I669" s="119"/>
      <c r="J669" s="119"/>
      <c r="K669" s="119"/>
    </row>
    <row r="670" spans="2:11">
      <c r="B670" s="118"/>
      <c r="C670" s="118"/>
      <c r="D670" s="118"/>
      <c r="E670" s="119"/>
      <c r="F670" s="119"/>
      <c r="G670" s="119"/>
      <c r="H670" s="119"/>
      <c r="I670" s="119"/>
      <c r="J670" s="119"/>
      <c r="K670" s="119"/>
    </row>
    <row r="671" spans="2:11">
      <c r="B671" s="118"/>
      <c r="C671" s="118"/>
      <c r="D671" s="118"/>
      <c r="E671" s="119"/>
      <c r="F671" s="119"/>
      <c r="G671" s="119"/>
      <c r="H671" s="119"/>
      <c r="I671" s="119"/>
      <c r="J671" s="119"/>
      <c r="K671" s="119"/>
    </row>
    <row r="672" spans="2:11">
      <c r="B672" s="118"/>
      <c r="C672" s="118"/>
      <c r="D672" s="118"/>
      <c r="E672" s="119"/>
      <c r="F672" s="119"/>
      <c r="G672" s="119"/>
      <c r="H672" s="119"/>
      <c r="I672" s="119"/>
      <c r="J672" s="119"/>
      <c r="K672" s="119"/>
    </row>
    <row r="673" spans="2:11">
      <c r="B673" s="118"/>
      <c r="C673" s="118"/>
      <c r="D673" s="118"/>
      <c r="E673" s="119"/>
      <c r="F673" s="119"/>
      <c r="G673" s="119"/>
      <c r="H673" s="119"/>
      <c r="I673" s="119"/>
      <c r="J673" s="119"/>
      <c r="K673" s="119"/>
    </row>
    <row r="674" spans="2:11">
      <c r="B674" s="118"/>
      <c r="C674" s="118"/>
      <c r="D674" s="118"/>
      <c r="E674" s="119"/>
      <c r="F674" s="119"/>
      <c r="G674" s="119"/>
      <c r="H674" s="119"/>
      <c r="I674" s="119"/>
      <c r="J674" s="119"/>
      <c r="K674" s="119"/>
    </row>
    <row r="675" spans="2:11">
      <c r="B675" s="118"/>
      <c r="C675" s="118"/>
      <c r="D675" s="118"/>
      <c r="E675" s="119"/>
      <c r="F675" s="119"/>
      <c r="G675" s="119"/>
      <c r="H675" s="119"/>
      <c r="I675" s="119"/>
      <c r="J675" s="119"/>
      <c r="K675" s="119"/>
    </row>
    <row r="676" spans="2:11">
      <c r="B676" s="118"/>
      <c r="C676" s="118"/>
      <c r="D676" s="118"/>
      <c r="E676" s="119"/>
      <c r="F676" s="119"/>
      <c r="G676" s="119"/>
      <c r="H676" s="119"/>
      <c r="I676" s="119"/>
      <c r="J676" s="119"/>
      <c r="K676" s="119"/>
    </row>
    <row r="677" spans="2:11">
      <c r="B677" s="118"/>
      <c r="C677" s="118"/>
      <c r="D677" s="118"/>
      <c r="E677" s="119"/>
      <c r="F677" s="119"/>
      <c r="G677" s="119"/>
      <c r="H677" s="119"/>
      <c r="I677" s="119"/>
      <c r="J677" s="119"/>
      <c r="K677" s="119"/>
    </row>
    <row r="678" spans="2:11">
      <c r="B678" s="118"/>
      <c r="C678" s="118"/>
      <c r="D678" s="118"/>
      <c r="E678" s="119"/>
      <c r="F678" s="119"/>
      <c r="G678" s="119"/>
      <c r="H678" s="119"/>
      <c r="I678" s="119"/>
      <c r="J678" s="119"/>
      <c r="K678" s="119"/>
    </row>
    <row r="679" spans="2:11">
      <c r="B679" s="118"/>
      <c r="C679" s="118"/>
      <c r="D679" s="118"/>
      <c r="E679" s="119"/>
      <c r="F679" s="119"/>
      <c r="G679" s="119"/>
      <c r="H679" s="119"/>
      <c r="I679" s="119"/>
      <c r="J679" s="119"/>
      <c r="K679" s="119"/>
    </row>
    <row r="680" spans="2:11">
      <c r="B680" s="118"/>
      <c r="C680" s="118"/>
      <c r="D680" s="118"/>
      <c r="E680" s="119"/>
      <c r="F680" s="119"/>
      <c r="G680" s="119"/>
      <c r="H680" s="119"/>
      <c r="I680" s="119"/>
      <c r="J680" s="119"/>
      <c r="K680" s="119"/>
    </row>
    <row r="681" spans="2:11">
      <c r="B681" s="118"/>
      <c r="C681" s="118"/>
      <c r="D681" s="118"/>
      <c r="E681" s="119"/>
      <c r="F681" s="119"/>
      <c r="G681" s="119"/>
      <c r="H681" s="119"/>
      <c r="I681" s="119"/>
      <c r="J681" s="119"/>
      <c r="K681" s="119"/>
    </row>
    <row r="682" spans="2:11">
      <c r="B682" s="118"/>
      <c r="C682" s="118"/>
      <c r="D682" s="118"/>
      <c r="E682" s="119"/>
      <c r="F682" s="119"/>
      <c r="G682" s="119"/>
      <c r="H682" s="119"/>
      <c r="I682" s="119"/>
      <c r="J682" s="119"/>
      <c r="K682" s="119"/>
    </row>
    <row r="683" spans="2:11">
      <c r="B683" s="118"/>
      <c r="C683" s="118"/>
      <c r="D683" s="118"/>
      <c r="E683" s="119"/>
      <c r="F683" s="119"/>
      <c r="G683" s="119"/>
      <c r="H683" s="119"/>
      <c r="I683" s="119"/>
      <c r="J683" s="119"/>
      <c r="K683" s="119"/>
    </row>
    <row r="684" spans="2:11">
      <c r="B684" s="118"/>
      <c r="C684" s="118"/>
      <c r="D684" s="118"/>
      <c r="E684" s="119"/>
      <c r="F684" s="119"/>
      <c r="G684" s="119"/>
      <c r="H684" s="119"/>
      <c r="I684" s="119"/>
      <c r="J684" s="119"/>
      <c r="K684" s="119"/>
    </row>
    <row r="685" spans="2:11">
      <c r="B685" s="118"/>
      <c r="C685" s="118"/>
      <c r="D685" s="118"/>
      <c r="E685" s="119"/>
      <c r="F685" s="119"/>
      <c r="G685" s="119"/>
      <c r="H685" s="119"/>
      <c r="I685" s="119"/>
      <c r="J685" s="119"/>
      <c r="K685" s="119"/>
    </row>
    <row r="686" spans="2:11">
      <c r="B686" s="118"/>
      <c r="C686" s="118"/>
      <c r="D686" s="118"/>
      <c r="E686" s="119"/>
      <c r="F686" s="119"/>
      <c r="G686" s="119"/>
      <c r="H686" s="119"/>
      <c r="I686" s="119"/>
      <c r="J686" s="119"/>
      <c r="K686" s="119"/>
    </row>
    <row r="687" spans="2:11">
      <c r="B687" s="118"/>
      <c r="C687" s="118"/>
      <c r="D687" s="118"/>
      <c r="E687" s="119"/>
      <c r="F687" s="119"/>
      <c r="G687" s="119"/>
      <c r="H687" s="119"/>
      <c r="I687" s="119"/>
      <c r="J687" s="119"/>
      <c r="K687" s="119"/>
    </row>
    <row r="688" spans="2:11">
      <c r="B688" s="118"/>
      <c r="C688" s="118"/>
      <c r="D688" s="118"/>
      <c r="E688" s="119"/>
      <c r="F688" s="119"/>
      <c r="G688" s="119"/>
      <c r="H688" s="119"/>
      <c r="I688" s="119"/>
      <c r="J688" s="119"/>
      <c r="K688" s="119"/>
    </row>
    <row r="689" spans="2:11">
      <c r="B689" s="118"/>
      <c r="C689" s="118"/>
      <c r="D689" s="118"/>
      <c r="E689" s="119"/>
      <c r="F689" s="119"/>
      <c r="G689" s="119"/>
      <c r="H689" s="119"/>
      <c r="I689" s="119"/>
      <c r="J689" s="119"/>
      <c r="K689" s="119"/>
    </row>
    <row r="690" spans="2:11">
      <c r="B690" s="118"/>
      <c r="C690" s="118"/>
      <c r="D690" s="118"/>
      <c r="E690" s="119"/>
      <c r="F690" s="119"/>
      <c r="G690" s="119"/>
      <c r="H690" s="119"/>
      <c r="I690" s="119"/>
      <c r="J690" s="119"/>
      <c r="K690" s="119"/>
    </row>
    <row r="691" spans="2:11">
      <c r="B691" s="118"/>
      <c r="C691" s="118"/>
      <c r="D691" s="118"/>
      <c r="E691" s="119"/>
      <c r="F691" s="119"/>
      <c r="G691" s="119"/>
      <c r="H691" s="119"/>
      <c r="I691" s="119"/>
      <c r="J691" s="119"/>
      <c r="K691" s="119"/>
    </row>
    <row r="692" spans="2:11">
      <c r="B692" s="118"/>
      <c r="C692" s="118"/>
      <c r="D692" s="118"/>
      <c r="E692" s="119"/>
      <c r="F692" s="119"/>
      <c r="G692" s="119"/>
      <c r="H692" s="119"/>
      <c r="I692" s="119"/>
      <c r="J692" s="119"/>
      <c r="K692" s="119"/>
    </row>
    <row r="693" spans="2:11">
      <c r="B693" s="118"/>
      <c r="C693" s="118"/>
      <c r="D693" s="118"/>
      <c r="E693" s="119"/>
      <c r="F693" s="119"/>
      <c r="G693" s="119"/>
      <c r="H693" s="119"/>
      <c r="I693" s="119"/>
      <c r="J693" s="119"/>
      <c r="K693" s="119"/>
    </row>
    <row r="694" spans="2:11">
      <c r="B694" s="118"/>
      <c r="C694" s="118"/>
      <c r="D694" s="118"/>
      <c r="E694" s="119"/>
      <c r="F694" s="119"/>
      <c r="G694" s="119"/>
      <c r="H694" s="119"/>
      <c r="I694" s="119"/>
      <c r="J694" s="119"/>
      <c r="K694" s="119"/>
    </row>
    <row r="695" spans="2:11">
      <c r="B695" s="118"/>
      <c r="C695" s="118"/>
      <c r="D695" s="118"/>
      <c r="E695" s="119"/>
      <c r="F695" s="119"/>
      <c r="G695" s="119"/>
      <c r="H695" s="119"/>
      <c r="I695" s="119"/>
      <c r="J695" s="119"/>
      <c r="K695" s="119"/>
    </row>
    <row r="696" spans="2:11">
      <c r="B696" s="118"/>
      <c r="C696" s="118"/>
      <c r="D696" s="118"/>
      <c r="E696" s="119"/>
      <c r="F696" s="119"/>
      <c r="G696" s="119"/>
      <c r="H696" s="119"/>
      <c r="I696" s="119"/>
      <c r="J696" s="119"/>
      <c r="K696" s="119"/>
    </row>
    <row r="697" spans="2:11">
      <c r="B697" s="118"/>
      <c r="C697" s="118"/>
      <c r="D697" s="118"/>
      <c r="E697" s="119"/>
      <c r="F697" s="119"/>
      <c r="G697" s="119"/>
      <c r="H697" s="119"/>
      <c r="I697" s="119"/>
      <c r="J697" s="119"/>
      <c r="K697" s="119"/>
    </row>
    <row r="698" spans="2:11">
      <c r="B698" s="118"/>
      <c r="C698" s="118"/>
      <c r="D698" s="118"/>
      <c r="E698" s="119"/>
      <c r="F698" s="119"/>
      <c r="G698" s="119"/>
      <c r="H698" s="119"/>
      <c r="I698" s="119"/>
      <c r="J698" s="119"/>
      <c r="K698" s="119"/>
    </row>
    <row r="699" spans="2:11">
      <c r="B699" s="118"/>
      <c r="C699" s="118"/>
      <c r="D699" s="118"/>
      <c r="E699" s="119"/>
      <c r="F699" s="119"/>
      <c r="G699" s="119"/>
      <c r="H699" s="119"/>
      <c r="I699" s="119"/>
      <c r="J699" s="119"/>
      <c r="K699" s="119"/>
    </row>
    <row r="700" spans="2:11">
      <c r="B700" s="118"/>
      <c r="C700" s="118"/>
      <c r="D700" s="118"/>
      <c r="E700" s="119"/>
      <c r="F700" s="119"/>
      <c r="G700" s="119"/>
      <c r="H700" s="119"/>
      <c r="I700" s="119"/>
      <c r="J700" s="119"/>
      <c r="K700" s="119"/>
    </row>
    <row r="701" spans="2:11">
      <c r="B701" s="118"/>
      <c r="C701" s="118"/>
      <c r="D701" s="118"/>
      <c r="E701" s="119"/>
      <c r="F701" s="119"/>
      <c r="G701" s="119"/>
      <c r="H701" s="119"/>
      <c r="I701" s="119"/>
      <c r="J701" s="119"/>
      <c r="K701" s="119"/>
    </row>
    <row r="702" spans="2:11">
      <c r="B702" s="118"/>
      <c r="C702" s="118"/>
      <c r="D702" s="118"/>
      <c r="E702" s="119"/>
      <c r="F702" s="119"/>
      <c r="G702" s="119"/>
      <c r="H702" s="119"/>
      <c r="I702" s="119"/>
      <c r="J702" s="119"/>
      <c r="K702" s="119"/>
    </row>
    <row r="703" spans="2:11">
      <c r="B703" s="118"/>
      <c r="C703" s="118"/>
      <c r="D703" s="118"/>
      <c r="E703" s="119"/>
      <c r="F703" s="119"/>
      <c r="G703" s="119"/>
      <c r="H703" s="119"/>
      <c r="I703" s="119"/>
      <c r="J703" s="119"/>
      <c r="K703" s="119"/>
    </row>
    <row r="704" spans="2:11">
      <c r="B704" s="118"/>
      <c r="C704" s="118"/>
      <c r="D704" s="118"/>
      <c r="E704" s="119"/>
      <c r="F704" s="119"/>
      <c r="G704" s="119"/>
      <c r="H704" s="119"/>
      <c r="I704" s="119"/>
      <c r="J704" s="119"/>
      <c r="K704" s="119"/>
    </row>
    <row r="705" spans="2:11">
      <c r="B705" s="118"/>
      <c r="C705" s="118"/>
      <c r="D705" s="118"/>
      <c r="E705" s="119"/>
      <c r="F705" s="119"/>
      <c r="G705" s="119"/>
      <c r="H705" s="119"/>
      <c r="I705" s="119"/>
      <c r="J705" s="119"/>
      <c r="K705" s="119"/>
    </row>
    <row r="706" spans="2:11">
      <c r="B706" s="118"/>
      <c r="C706" s="118"/>
      <c r="D706" s="118"/>
      <c r="E706" s="119"/>
      <c r="F706" s="119"/>
      <c r="G706" s="119"/>
      <c r="H706" s="119"/>
      <c r="I706" s="119"/>
      <c r="J706" s="119"/>
      <c r="K706" s="119"/>
    </row>
    <row r="707" spans="2:11">
      <c r="B707" s="118"/>
      <c r="C707" s="118"/>
      <c r="D707" s="118"/>
      <c r="E707" s="119"/>
      <c r="F707" s="119"/>
      <c r="G707" s="119"/>
      <c r="H707" s="119"/>
      <c r="I707" s="119"/>
      <c r="J707" s="119"/>
      <c r="K707" s="119"/>
    </row>
    <row r="708" spans="2:11">
      <c r="B708" s="118"/>
      <c r="C708" s="118"/>
      <c r="D708" s="118"/>
      <c r="E708" s="119"/>
      <c r="F708" s="119"/>
      <c r="G708" s="119"/>
      <c r="H708" s="119"/>
      <c r="I708" s="119"/>
      <c r="J708" s="119"/>
      <c r="K708" s="119"/>
    </row>
    <row r="709" spans="2:11">
      <c r="B709" s="118"/>
      <c r="C709" s="118"/>
      <c r="D709" s="118"/>
      <c r="E709" s="119"/>
      <c r="F709" s="119"/>
      <c r="G709" s="119"/>
      <c r="H709" s="119"/>
      <c r="I709" s="119"/>
      <c r="J709" s="119"/>
      <c r="K709" s="119"/>
    </row>
    <row r="710" spans="2:11">
      <c r="B710" s="118"/>
      <c r="C710" s="118"/>
      <c r="D710" s="118"/>
      <c r="E710" s="119"/>
      <c r="F710" s="119"/>
      <c r="G710" s="119"/>
      <c r="H710" s="119"/>
      <c r="I710" s="119"/>
      <c r="J710" s="119"/>
      <c r="K710" s="119"/>
    </row>
    <row r="711" spans="2:11">
      <c r="B711" s="118"/>
      <c r="C711" s="118"/>
      <c r="D711" s="118"/>
      <c r="E711" s="119"/>
      <c r="F711" s="119"/>
      <c r="G711" s="119"/>
      <c r="H711" s="119"/>
      <c r="I711" s="119"/>
      <c r="J711" s="119"/>
      <c r="K711" s="119"/>
    </row>
    <row r="712" spans="2:11">
      <c r="B712" s="118"/>
      <c r="C712" s="118"/>
      <c r="D712" s="118"/>
      <c r="E712" s="119"/>
      <c r="F712" s="119"/>
      <c r="G712" s="119"/>
      <c r="H712" s="119"/>
      <c r="I712" s="119"/>
      <c r="J712" s="119"/>
      <c r="K712" s="119"/>
    </row>
    <row r="713" spans="2:11">
      <c r="B713" s="118"/>
      <c r="C713" s="118"/>
      <c r="D713" s="118"/>
      <c r="E713" s="119"/>
      <c r="F713" s="119"/>
      <c r="G713" s="119"/>
      <c r="H713" s="119"/>
      <c r="I713" s="119"/>
      <c r="J713" s="119"/>
      <c r="K713" s="119"/>
    </row>
    <row r="714" spans="2:11">
      <c r="B714" s="118"/>
      <c r="C714" s="118"/>
      <c r="D714" s="118"/>
      <c r="E714" s="119"/>
      <c r="F714" s="119"/>
      <c r="G714" s="119"/>
      <c r="H714" s="119"/>
      <c r="I714" s="119"/>
      <c r="J714" s="119"/>
      <c r="K714" s="119"/>
    </row>
    <row r="715" spans="2:11">
      <c r="B715" s="118"/>
      <c r="C715" s="118"/>
      <c r="D715" s="118"/>
      <c r="E715" s="119"/>
      <c r="F715" s="119"/>
      <c r="G715" s="119"/>
      <c r="H715" s="119"/>
      <c r="I715" s="119"/>
      <c r="J715" s="119"/>
      <c r="K715" s="119"/>
    </row>
    <row r="716" spans="2:11">
      <c r="B716" s="118"/>
      <c r="C716" s="118"/>
      <c r="D716" s="118"/>
      <c r="E716" s="119"/>
      <c r="F716" s="119"/>
      <c r="G716" s="119"/>
      <c r="H716" s="119"/>
      <c r="I716" s="119"/>
      <c r="J716" s="119"/>
      <c r="K716" s="119"/>
    </row>
    <row r="717" spans="2:11">
      <c r="B717" s="118"/>
      <c r="C717" s="118"/>
      <c r="D717" s="118"/>
      <c r="E717" s="119"/>
      <c r="F717" s="119"/>
      <c r="G717" s="119"/>
      <c r="H717" s="119"/>
      <c r="I717" s="119"/>
      <c r="J717" s="119"/>
      <c r="K717" s="119"/>
    </row>
    <row r="718" spans="2:11">
      <c r="B718" s="118"/>
      <c r="C718" s="118"/>
      <c r="D718" s="118"/>
      <c r="E718" s="119"/>
      <c r="F718" s="119"/>
      <c r="G718" s="119"/>
      <c r="H718" s="119"/>
      <c r="I718" s="119"/>
      <c r="J718" s="119"/>
      <c r="K718" s="119"/>
    </row>
    <row r="719" spans="2:11">
      <c r="B719" s="118"/>
      <c r="C719" s="118"/>
      <c r="D719" s="118"/>
      <c r="E719" s="119"/>
      <c r="F719" s="119"/>
      <c r="G719" s="119"/>
      <c r="H719" s="119"/>
      <c r="I719" s="119"/>
      <c r="J719" s="119"/>
      <c r="K719" s="119"/>
    </row>
    <row r="720" spans="2:11">
      <c r="B720" s="118"/>
      <c r="C720" s="118"/>
      <c r="D720" s="118"/>
      <c r="E720" s="119"/>
      <c r="F720" s="119"/>
      <c r="G720" s="119"/>
      <c r="H720" s="119"/>
      <c r="I720" s="119"/>
      <c r="J720" s="119"/>
      <c r="K720" s="119"/>
    </row>
    <row r="721" spans="2:11">
      <c r="B721" s="118"/>
      <c r="C721" s="118"/>
      <c r="D721" s="118"/>
      <c r="E721" s="119"/>
      <c r="F721" s="119"/>
      <c r="G721" s="119"/>
      <c r="H721" s="119"/>
      <c r="I721" s="119"/>
      <c r="J721" s="119"/>
      <c r="K721" s="119"/>
    </row>
    <row r="722" spans="2:11">
      <c r="B722" s="118"/>
      <c r="C722" s="118"/>
      <c r="D722" s="118"/>
      <c r="E722" s="119"/>
      <c r="F722" s="119"/>
      <c r="G722" s="119"/>
      <c r="H722" s="119"/>
      <c r="I722" s="119"/>
      <c r="J722" s="119"/>
      <c r="K722" s="119"/>
    </row>
    <row r="723" spans="2:11">
      <c r="B723" s="118"/>
      <c r="C723" s="118"/>
      <c r="D723" s="118"/>
      <c r="E723" s="119"/>
      <c r="F723" s="119"/>
      <c r="G723" s="119"/>
      <c r="H723" s="119"/>
      <c r="I723" s="119"/>
      <c r="J723" s="119"/>
      <c r="K723" s="119"/>
    </row>
    <row r="724" spans="2:11">
      <c r="B724" s="118"/>
      <c r="C724" s="118"/>
      <c r="D724" s="118"/>
      <c r="E724" s="119"/>
      <c r="F724" s="119"/>
      <c r="G724" s="119"/>
      <c r="H724" s="119"/>
      <c r="I724" s="119"/>
      <c r="J724" s="119"/>
      <c r="K724" s="119"/>
    </row>
    <row r="725" spans="2:11">
      <c r="B725" s="118"/>
      <c r="C725" s="118"/>
      <c r="D725" s="118"/>
      <c r="E725" s="119"/>
      <c r="F725" s="119"/>
      <c r="G725" s="119"/>
      <c r="H725" s="119"/>
      <c r="I725" s="119"/>
      <c r="J725" s="119"/>
      <c r="K725" s="119"/>
    </row>
    <row r="726" spans="2:11">
      <c r="B726" s="118"/>
      <c r="C726" s="118"/>
      <c r="D726" s="118"/>
      <c r="E726" s="119"/>
      <c r="F726" s="119"/>
      <c r="G726" s="119"/>
      <c r="H726" s="119"/>
      <c r="I726" s="119"/>
      <c r="J726" s="119"/>
      <c r="K726" s="119"/>
    </row>
    <row r="727" spans="2:11">
      <c r="B727" s="118"/>
      <c r="C727" s="118"/>
      <c r="D727" s="118"/>
      <c r="E727" s="119"/>
      <c r="F727" s="119"/>
      <c r="G727" s="119"/>
      <c r="H727" s="119"/>
      <c r="I727" s="119"/>
      <c r="J727" s="119"/>
      <c r="K727" s="119"/>
    </row>
    <row r="728" spans="2:11">
      <c r="B728" s="118"/>
      <c r="C728" s="118"/>
      <c r="D728" s="118"/>
      <c r="E728" s="119"/>
      <c r="F728" s="119"/>
      <c r="G728" s="119"/>
      <c r="H728" s="119"/>
      <c r="I728" s="119"/>
      <c r="J728" s="119"/>
      <c r="K728" s="119"/>
    </row>
    <row r="729" spans="2:11">
      <c r="B729" s="118"/>
      <c r="C729" s="118"/>
      <c r="D729" s="118"/>
      <c r="E729" s="119"/>
      <c r="F729" s="119"/>
      <c r="G729" s="119"/>
      <c r="H729" s="119"/>
      <c r="I729" s="119"/>
      <c r="J729" s="119"/>
      <c r="K729" s="119"/>
    </row>
    <row r="730" spans="2:11">
      <c r="B730" s="118"/>
      <c r="C730" s="118"/>
      <c r="D730" s="118"/>
      <c r="E730" s="119"/>
      <c r="F730" s="119"/>
      <c r="G730" s="119"/>
      <c r="H730" s="119"/>
      <c r="I730" s="119"/>
      <c r="J730" s="119"/>
      <c r="K730" s="119"/>
    </row>
    <row r="731" spans="2:11">
      <c r="B731" s="118"/>
      <c r="C731" s="118"/>
      <c r="D731" s="118"/>
      <c r="E731" s="119"/>
      <c r="F731" s="119"/>
      <c r="G731" s="119"/>
      <c r="H731" s="119"/>
      <c r="I731" s="119"/>
      <c r="J731" s="119"/>
      <c r="K731" s="119"/>
    </row>
    <row r="732" spans="2:11">
      <c r="B732" s="118"/>
      <c r="C732" s="118"/>
      <c r="D732" s="118"/>
      <c r="E732" s="119"/>
      <c r="F732" s="119"/>
      <c r="G732" s="119"/>
      <c r="H732" s="119"/>
      <c r="I732" s="119"/>
      <c r="J732" s="119"/>
      <c r="K732" s="119"/>
    </row>
    <row r="733" spans="2:11">
      <c r="B733" s="118"/>
      <c r="C733" s="118"/>
      <c r="D733" s="118"/>
      <c r="E733" s="119"/>
      <c r="F733" s="119"/>
      <c r="G733" s="119"/>
      <c r="H733" s="119"/>
      <c r="I733" s="119"/>
      <c r="J733" s="119"/>
      <c r="K733" s="119"/>
    </row>
    <row r="734" spans="2:11">
      <c r="B734" s="118"/>
      <c r="C734" s="118"/>
      <c r="D734" s="118"/>
      <c r="E734" s="119"/>
      <c r="F734" s="119"/>
      <c r="G734" s="119"/>
      <c r="H734" s="119"/>
      <c r="I734" s="119"/>
      <c r="J734" s="119"/>
      <c r="K734" s="119"/>
    </row>
    <row r="735" spans="2:11">
      <c r="B735" s="118"/>
      <c r="C735" s="118"/>
      <c r="D735" s="118"/>
      <c r="E735" s="119"/>
      <c r="F735" s="119"/>
      <c r="G735" s="119"/>
      <c r="H735" s="119"/>
      <c r="I735" s="119"/>
      <c r="J735" s="119"/>
      <c r="K735" s="119"/>
    </row>
    <row r="736" spans="2:11">
      <c r="B736" s="118"/>
      <c r="C736" s="118"/>
      <c r="D736" s="118"/>
      <c r="E736" s="119"/>
      <c r="F736" s="119"/>
      <c r="G736" s="119"/>
      <c r="H736" s="119"/>
      <c r="I736" s="119"/>
      <c r="J736" s="119"/>
      <c r="K736" s="119"/>
    </row>
    <row r="737" spans="2:11">
      <c r="B737" s="118"/>
      <c r="C737" s="118"/>
      <c r="D737" s="118"/>
      <c r="E737" s="119"/>
      <c r="F737" s="119"/>
      <c r="G737" s="119"/>
      <c r="H737" s="119"/>
      <c r="I737" s="119"/>
      <c r="J737" s="119"/>
      <c r="K737" s="119"/>
    </row>
    <row r="738" spans="2:11">
      <c r="B738" s="118"/>
      <c r="C738" s="118"/>
      <c r="D738" s="118"/>
      <c r="E738" s="119"/>
      <c r="F738" s="119"/>
      <c r="G738" s="119"/>
      <c r="H738" s="119"/>
      <c r="I738" s="119"/>
      <c r="J738" s="119"/>
      <c r="K738" s="119"/>
    </row>
    <row r="739" spans="2:11">
      <c r="B739" s="118"/>
      <c r="C739" s="118"/>
      <c r="D739" s="118"/>
      <c r="E739" s="119"/>
      <c r="F739" s="119"/>
      <c r="G739" s="119"/>
      <c r="H739" s="119"/>
      <c r="I739" s="119"/>
      <c r="J739" s="119"/>
      <c r="K739" s="119"/>
    </row>
    <row r="740" spans="2:11">
      <c r="B740" s="118"/>
      <c r="C740" s="118"/>
      <c r="D740" s="118"/>
      <c r="E740" s="119"/>
      <c r="F740" s="119"/>
      <c r="G740" s="119"/>
      <c r="H740" s="119"/>
      <c r="I740" s="119"/>
      <c r="J740" s="119"/>
      <c r="K740" s="119"/>
    </row>
    <row r="741" spans="2:11">
      <c r="B741" s="118"/>
      <c r="C741" s="118"/>
      <c r="D741" s="118"/>
      <c r="E741" s="119"/>
      <c r="F741" s="119"/>
      <c r="G741" s="119"/>
      <c r="H741" s="119"/>
      <c r="I741" s="119"/>
      <c r="J741" s="119"/>
      <c r="K741" s="119"/>
    </row>
    <row r="742" spans="2:11">
      <c r="B742" s="118"/>
      <c r="C742" s="118"/>
      <c r="D742" s="118"/>
      <c r="E742" s="119"/>
      <c r="F742" s="119"/>
      <c r="G742" s="119"/>
      <c r="H742" s="119"/>
      <c r="I742" s="119"/>
      <c r="J742" s="119"/>
      <c r="K742" s="119"/>
    </row>
    <row r="743" spans="2:11">
      <c r="B743" s="118"/>
      <c r="C743" s="118"/>
      <c r="D743" s="118"/>
      <c r="E743" s="119"/>
      <c r="F743" s="119"/>
      <c r="G743" s="119"/>
      <c r="H743" s="119"/>
      <c r="I743" s="119"/>
      <c r="J743" s="119"/>
      <c r="K743" s="119"/>
    </row>
    <row r="744" spans="2:11">
      <c r="B744" s="118"/>
      <c r="C744" s="118"/>
      <c r="D744" s="118"/>
      <c r="E744" s="119"/>
      <c r="F744" s="119"/>
      <c r="G744" s="119"/>
      <c r="H744" s="119"/>
      <c r="I744" s="119"/>
      <c r="J744" s="119"/>
      <c r="K744" s="119"/>
    </row>
    <row r="745" spans="2:11">
      <c r="B745" s="118"/>
      <c r="C745" s="118"/>
      <c r="D745" s="118"/>
      <c r="E745" s="119"/>
      <c r="F745" s="119"/>
      <c r="G745" s="119"/>
      <c r="H745" s="119"/>
      <c r="I745" s="119"/>
      <c r="J745" s="119"/>
      <c r="K745" s="119"/>
    </row>
    <row r="746" spans="2:11">
      <c r="B746" s="118"/>
      <c r="C746" s="118"/>
      <c r="D746" s="118"/>
      <c r="E746" s="119"/>
      <c r="F746" s="119"/>
      <c r="G746" s="119"/>
      <c r="H746" s="119"/>
      <c r="I746" s="119"/>
      <c r="J746" s="119"/>
      <c r="K746" s="119"/>
    </row>
    <row r="747" spans="2:11">
      <c r="B747" s="118"/>
      <c r="C747" s="118"/>
      <c r="D747" s="118"/>
      <c r="E747" s="119"/>
      <c r="F747" s="119"/>
      <c r="G747" s="119"/>
      <c r="H747" s="119"/>
      <c r="I747" s="119"/>
      <c r="J747" s="119"/>
      <c r="K747" s="119"/>
    </row>
    <row r="748" spans="2:11">
      <c r="B748" s="118"/>
      <c r="C748" s="118"/>
      <c r="D748" s="118"/>
      <c r="E748" s="119"/>
      <c r="F748" s="119"/>
      <c r="G748" s="119"/>
      <c r="H748" s="119"/>
      <c r="I748" s="119"/>
      <c r="J748" s="119"/>
      <c r="K748" s="119"/>
    </row>
    <row r="749" spans="2:11">
      <c r="B749" s="118"/>
      <c r="C749" s="118"/>
      <c r="D749" s="118"/>
      <c r="E749" s="119"/>
      <c r="F749" s="119"/>
      <c r="G749" s="119"/>
      <c r="H749" s="119"/>
      <c r="I749" s="119"/>
      <c r="J749" s="119"/>
      <c r="K749" s="119"/>
    </row>
    <row r="750" spans="2:11">
      <c r="B750" s="118"/>
      <c r="C750" s="118"/>
      <c r="D750" s="118"/>
      <c r="E750" s="119"/>
      <c r="F750" s="119"/>
      <c r="G750" s="119"/>
      <c r="H750" s="119"/>
      <c r="I750" s="119"/>
      <c r="J750" s="119"/>
      <c r="K750" s="119"/>
    </row>
    <row r="751" spans="2:11">
      <c r="B751" s="118"/>
      <c r="C751" s="118"/>
      <c r="D751" s="118"/>
      <c r="E751" s="119"/>
      <c r="F751" s="119"/>
      <c r="G751" s="119"/>
      <c r="H751" s="119"/>
      <c r="I751" s="119"/>
      <c r="J751" s="119"/>
      <c r="K751" s="119"/>
    </row>
    <row r="752" spans="2:11">
      <c r="B752" s="118"/>
      <c r="C752" s="118"/>
      <c r="D752" s="118"/>
      <c r="E752" s="119"/>
      <c r="F752" s="119"/>
      <c r="G752" s="119"/>
      <c r="H752" s="119"/>
      <c r="I752" s="119"/>
      <c r="J752" s="119"/>
      <c r="K752" s="119"/>
    </row>
    <row r="753" spans="2:11">
      <c r="B753" s="118"/>
      <c r="C753" s="118"/>
      <c r="D753" s="118"/>
      <c r="E753" s="119"/>
      <c r="F753" s="119"/>
      <c r="G753" s="119"/>
      <c r="H753" s="119"/>
      <c r="I753" s="119"/>
      <c r="J753" s="119"/>
      <c r="K753" s="119"/>
    </row>
    <row r="754" spans="2:11">
      <c r="B754" s="118"/>
      <c r="C754" s="118"/>
      <c r="D754" s="118"/>
      <c r="E754" s="119"/>
      <c r="F754" s="119"/>
      <c r="G754" s="119"/>
      <c r="H754" s="119"/>
      <c r="I754" s="119"/>
      <c r="J754" s="119"/>
      <c r="K754" s="119"/>
    </row>
    <row r="755" spans="2:11">
      <c r="B755" s="118"/>
      <c r="C755" s="118"/>
      <c r="D755" s="118"/>
      <c r="E755" s="119"/>
      <c r="F755" s="119"/>
      <c r="G755" s="119"/>
      <c r="H755" s="119"/>
      <c r="I755" s="119"/>
      <c r="J755" s="119"/>
      <c r="K755" s="119"/>
    </row>
    <row r="756" spans="2:11">
      <c r="B756" s="118"/>
      <c r="C756" s="118"/>
      <c r="D756" s="118"/>
      <c r="E756" s="119"/>
      <c r="F756" s="119"/>
      <c r="G756" s="119"/>
      <c r="H756" s="119"/>
      <c r="I756" s="119"/>
      <c r="J756" s="119"/>
      <c r="K756" s="119"/>
    </row>
    <row r="757" spans="2:11">
      <c r="B757" s="118"/>
      <c r="C757" s="118"/>
      <c r="D757" s="118"/>
      <c r="E757" s="119"/>
      <c r="F757" s="119"/>
      <c r="G757" s="119"/>
      <c r="H757" s="119"/>
      <c r="I757" s="119"/>
      <c r="J757" s="119"/>
      <c r="K757" s="119"/>
    </row>
    <row r="758" spans="2:11">
      <c r="B758" s="118"/>
      <c r="C758" s="118"/>
      <c r="D758" s="118"/>
      <c r="E758" s="119"/>
      <c r="F758" s="119"/>
      <c r="G758" s="119"/>
      <c r="H758" s="119"/>
      <c r="I758" s="119"/>
      <c r="J758" s="119"/>
      <c r="K758" s="119"/>
    </row>
    <row r="759" spans="2:11">
      <c r="B759" s="118"/>
      <c r="C759" s="118"/>
      <c r="D759" s="118"/>
      <c r="E759" s="119"/>
      <c r="F759" s="119"/>
      <c r="G759" s="119"/>
      <c r="H759" s="119"/>
      <c r="I759" s="119"/>
      <c r="J759" s="119"/>
      <c r="K759" s="119"/>
    </row>
    <row r="760" spans="2:11">
      <c r="B760" s="118"/>
      <c r="C760" s="118"/>
      <c r="D760" s="118"/>
      <c r="E760" s="119"/>
      <c r="F760" s="119"/>
      <c r="G760" s="119"/>
      <c r="H760" s="119"/>
      <c r="I760" s="119"/>
      <c r="J760" s="119"/>
      <c r="K760" s="119"/>
    </row>
    <row r="761" spans="2:11">
      <c r="B761" s="118"/>
      <c r="C761" s="118"/>
      <c r="D761" s="118"/>
      <c r="E761" s="119"/>
      <c r="F761" s="119"/>
      <c r="G761" s="119"/>
      <c r="H761" s="119"/>
      <c r="I761" s="119"/>
      <c r="J761" s="119"/>
      <c r="K761" s="119"/>
    </row>
    <row r="762" spans="2:11">
      <c r="B762" s="118"/>
      <c r="C762" s="118"/>
      <c r="D762" s="118"/>
      <c r="E762" s="119"/>
      <c r="F762" s="119"/>
      <c r="G762" s="119"/>
      <c r="H762" s="119"/>
      <c r="I762" s="119"/>
      <c r="J762" s="119"/>
      <c r="K762" s="119"/>
    </row>
    <row r="763" spans="2:11">
      <c r="B763" s="118"/>
      <c r="C763" s="118"/>
      <c r="D763" s="118"/>
      <c r="E763" s="119"/>
      <c r="F763" s="119"/>
      <c r="G763" s="119"/>
      <c r="H763" s="119"/>
      <c r="I763" s="119"/>
      <c r="J763" s="119"/>
      <c r="K763" s="119"/>
    </row>
    <row r="764" spans="2:11">
      <c r="B764" s="118"/>
      <c r="C764" s="118"/>
      <c r="D764" s="118"/>
      <c r="E764" s="119"/>
      <c r="F764" s="119"/>
      <c r="G764" s="119"/>
      <c r="H764" s="119"/>
      <c r="I764" s="119"/>
      <c r="J764" s="119"/>
      <c r="K764" s="119"/>
    </row>
    <row r="765" spans="2:11">
      <c r="B765" s="118"/>
      <c r="C765" s="118"/>
      <c r="D765" s="118"/>
      <c r="E765" s="119"/>
      <c r="F765" s="119"/>
      <c r="G765" s="119"/>
      <c r="H765" s="119"/>
      <c r="I765" s="119"/>
      <c r="J765" s="119"/>
      <c r="K765" s="119"/>
    </row>
    <row r="766" spans="2:11">
      <c r="B766" s="118"/>
      <c r="C766" s="118"/>
      <c r="D766" s="118"/>
      <c r="E766" s="119"/>
      <c r="F766" s="119"/>
      <c r="G766" s="119"/>
      <c r="H766" s="119"/>
      <c r="I766" s="119"/>
      <c r="J766" s="119"/>
      <c r="K766" s="119"/>
    </row>
    <row r="767" spans="2:11">
      <c r="B767" s="118"/>
      <c r="C767" s="118"/>
      <c r="D767" s="118"/>
      <c r="E767" s="119"/>
      <c r="F767" s="119"/>
      <c r="G767" s="119"/>
      <c r="H767" s="119"/>
      <c r="I767" s="119"/>
      <c r="J767" s="119"/>
      <c r="K767" s="119"/>
    </row>
    <row r="768" spans="2:11">
      <c r="B768" s="118"/>
      <c r="C768" s="118"/>
      <c r="D768" s="118"/>
      <c r="E768" s="119"/>
      <c r="F768" s="119"/>
      <c r="G768" s="119"/>
      <c r="H768" s="119"/>
      <c r="I768" s="119"/>
      <c r="J768" s="119"/>
      <c r="K768" s="119"/>
    </row>
    <row r="769" spans="2:11">
      <c r="B769" s="118"/>
      <c r="C769" s="118"/>
      <c r="D769" s="118"/>
      <c r="E769" s="119"/>
      <c r="F769" s="119"/>
      <c r="G769" s="119"/>
      <c r="H769" s="119"/>
      <c r="I769" s="119"/>
      <c r="J769" s="119"/>
      <c r="K769" s="119"/>
    </row>
    <row r="770" spans="2:11">
      <c r="B770" s="118"/>
      <c r="C770" s="118"/>
      <c r="D770" s="118"/>
      <c r="E770" s="119"/>
      <c r="F770" s="119"/>
      <c r="G770" s="119"/>
      <c r="H770" s="119"/>
      <c r="I770" s="119"/>
      <c r="J770" s="119"/>
      <c r="K770" s="119"/>
    </row>
    <row r="771" spans="2:11">
      <c r="B771" s="118"/>
      <c r="C771" s="118"/>
      <c r="D771" s="118"/>
      <c r="E771" s="119"/>
      <c r="F771" s="119"/>
      <c r="G771" s="119"/>
      <c r="H771" s="119"/>
      <c r="I771" s="119"/>
      <c r="J771" s="119"/>
      <c r="K771" s="119"/>
    </row>
    <row r="772" spans="2:11">
      <c r="B772" s="118"/>
      <c r="C772" s="118"/>
      <c r="D772" s="118"/>
      <c r="E772" s="119"/>
      <c r="F772" s="119"/>
      <c r="G772" s="119"/>
      <c r="H772" s="119"/>
      <c r="I772" s="119"/>
      <c r="J772" s="119"/>
      <c r="K772" s="119"/>
    </row>
    <row r="773" spans="2:11">
      <c r="B773" s="118"/>
      <c r="C773" s="118"/>
      <c r="D773" s="118"/>
      <c r="E773" s="119"/>
      <c r="F773" s="119"/>
      <c r="G773" s="119"/>
      <c r="H773" s="119"/>
      <c r="I773" s="119"/>
      <c r="J773" s="119"/>
      <c r="K773" s="119"/>
    </row>
    <row r="774" spans="2:11">
      <c r="B774" s="118"/>
      <c r="C774" s="118"/>
      <c r="D774" s="118"/>
      <c r="E774" s="119"/>
      <c r="F774" s="119"/>
      <c r="G774" s="119"/>
      <c r="H774" s="119"/>
      <c r="I774" s="119"/>
      <c r="J774" s="119"/>
      <c r="K774" s="119"/>
    </row>
    <row r="775" spans="2:11">
      <c r="B775" s="118"/>
      <c r="C775" s="118"/>
      <c r="D775" s="118"/>
      <c r="E775" s="119"/>
      <c r="F775" s="119"/>
      <c r="G775" s="119"/>
      <c r="H775" s="119"/>
      <c r="I775" s="119"/>
      <c r="J775" s="119"/>
      <c r="K775" s="119"/>
    </row>
    <row r="776" spans="2:11">
      <c r="B776" s="118"/>
      <c r="C776" s="118"/>
      <c r="D776" s="118"/>
      <c r="E776" s="119"/>
      <c r="F776" s="119"/>
      <c r="G776" s="119"/>
      <c r="H776" s="119"/>
      <c r="I776" s="119"/>
      <c r="J776" s="119"/>
      <c r="K776" s="119"/>
    </row>
    <row r="777" spans="2:11">
      <c r="B777" s="118"/>
      <c r="C777" s="118"/>
      <c r="D777" s="118"/>
      <c r="E777" s="119"/>
      <c r="F777" s="119"/>
      <c r="G777" s="119"/>
      <c r="H777" s="119"/>
      <c r="I777" s="119"/>
      <c r="J777" s="119"/>
      <c r="K777" s="119"/>
    </row>
    <row r="778" spans="2:11">
      <c r="B778" s="118"/>
      <c r="C778" s="118"/>
      <c r="D778" s="118"/>
      <c r="E778" s="119"/>
      <c r="F778" s="119"/>
      <c r="G778" s="119"/>
      <c r="H778" s="119"/>
      <c r="I778" s="119"/>
      <c r="J778" s="119"/>
      <c r="K778" s="119"/>
    </row>
    <row r="779" spans="2:11">
      <c r="B779" s="118"/>
      <c r="C779" s="118"/>
      <c r="D779" s="118"/>
      <c r="E779" s="119"/>
      <c r="F779" s="119"/>
      <c r="G779" s="119"/>
      <c r="H779" s="119"/>
      <c r="I779" s="119"/>
      <c r="J779" s="119"/>
      <c r="K779" s="119"/>
    </row>
    <row r="780" spans="2:11">
      <c r="B780" s="118"/>
      <c r="C780" s="118"/>
      <c r="D780" s="118"/>
      <c r="E780" s="119"/>
      <c r="F780" s="119"/>
      <c r="G780" s="119"/>
      <c r="H780" s="119"/>
      <c r="I780" s="119"/>
      <c r="J780" s="119"/>
      <c r="K780" s="119"/>
    </row>
    <row r="781" spans="2:11">
      <c r="B781" s="118"/>
      <c r="C781" s="118"/>
      <c r="D781" s="118"/>
      <c r="E781" s="119"/>
      <c r="F781" s="119"/>
      <c r="G781" s="119"/>
      <c r="H781" s="119"/>
      <c r="I781" s="119"/>
      <c r="J781" s="119"/>
      <c r="K781" s="119"/>
    </row>
    <row r="782" spans="2:11">
      <c r="B782" s="118"/>
      <c r="C782" s="118"/>
      <c r="D782" s="118"/>
      <c r="E782" s="119"/>
      <c r="F782" s="119"/>
      <c r="G782" s="119"/>
      <c r="H782" s="119"/>
      <c r="I782" s="119"/>
      <c r="J782" s="119"/>
      <c r="K782" s="119"/>
    </row>
    <row r="783" spans="2:11">
      <c r="B783" s="118"/>
      <c r="C783" s="118"/>
      <c r="D783" s="118"/>
      <c r="E783" s="119"/>
      <c r="F783" s="119"/>
      <c r="G783" s="119"/>
      <c r="H783" s="119"/>
      <c r="I783" s="119"/>
      <c r="J783" s="119"/>
      <c r="K783" s="119"/>
    </row>
    <row r="784" spans="2:11">
      <c r="B784" s="118"/>
      <c r="C784" s="118"/>
      <c r="D784" s="118"/>
      <c r="E784" s="119"/>
      <c r="F784" s="119"/>
      <c r="G784" s="119"/>
      <c r="H784" s="119"/>
      <c r="I784" s="119"/>
      <c r="J784" s="119"/>
      <c r="K784" s="119"/>
    </row>
    <row r="785" spans="2:11">
      <c r="B785" s="118"/>
      <c r="C785" s="118"/>
      <c r="D785" s="118"/>
      <c r="E785" s="119"/>
      <c r="F785" s="119"/>
      <c r="G785" s="119"/>
      <c r="H785" s="119"/>
      <c r="I785" s="119"/>
      <c r="J785" s="119"/>
      <c r="K785" s="119"/>
    </row>
    <row r="786" spans="2:11">
      <c r="B786" s="118"/>
      <c r="C786" s="118"/>
      <c r="D786" s="118"/>
      <c r="E786" s="119"/>
      <c r="F786" s="119"/>
      <c r="G786" s="119"/>
      <c r="H786" s="119"/>
      <c r="I786" s="119"/>
      <c r="J786" s="119"/>
      <c r="K786" s="119"/>
    </row>
    <row r="787" spans="2:11">
      <c r="B787" s="118"/>
      <c r="C787" s="118"/>
      <c r="D787" s="118"/>
      <c r="E787" s="119"/>
      <c r="F787" s="119"/>
      <c r="G787" s="119"/>
      <c r="H787" s="119"/>
      <c r="I787" s="119"/>
      <c r="J787" s="119"/>
      <c r="K787" s="119"/>
    </row>
    <row r="788" spans="2:11">
      <c r="B788" s="118"/>
      <c r="C788" s="118"/>
      <c r="D788" s="118"/>
      <c r="E788" s="119"/>
      <c r="F788" s="119"/>
      <c r="G788" s="119"/>
      <c r="H788" s="119"/>
      <c r="I788" s="119"/>
      <c r="J788" s="119"/>
      <c r="K788" s="119"/>
    </row>
    <row r="789" spans="2:11">
      <c r="B789" s="118"/>
      <c r="C789" s="118"/>
      <c r="D789" s="118"/>
      <c r="E789" s="119"/>
      <c r="F789" s="119"/>
      <c r="G789" s="119"/>
      <c r="H789" s="119"/>
      <c r="I789" s="119"/>
      <c r="J789" s="119"/>
      <c r="K789" s="119"/>
    </row>
    <row r="790" spans="2:11">
      <c r="B790" s="118"/>
      <c r="C790" s="118"/>
      <c r="D790" s="118"/>
      <c r="E790" s="119"/>
      <c r="F790" s="119"/>
      <c r="G790" s="119"/>
      <c r="H790" s="119"/>
      <c r="I790" s="119"/>
      <c r="J790" s="119"/>
      <c r="K790" s="119"/>
    </row>
    <row r="791" spans="2:11">
      <c r="B791" s="118"/>
      <c r="C791" s="118"/>
      <c r="D791" s="118"/>
      <c r="E791" s="119"/>
      <c r="F791" s="119"/>
      <c r="G791" s="119"/>
      <c r="H791" s="119"/>
      <c r="I791" s="119"/>
      <c r="J791" s="119"/>
      <c r="K791" s="119"/>
    </row>
    <row r="792" spans="2:11">
      <c r="B792" s="118"/>
      <c r="C792" s="118"/>
      <c r="D792" s="118"/>
      <c r="E792" s="119"/>
      <c r="F792" s="119"/>
      <c r="G792" s="119"/>
      <c r="H792" s="119"/>
      <c r="I792" s="119"/>
      <c r="J792" s="119"/>
      <c r="K792" s="119"/>
    </row>
    <row r="793" spans="2:11">
      <c r="B793" s="118"/>
      <c r="C793" s="118"/>
      <c r="D793" s="118"/>
      <c r="E793" s="119"/>
      <c r="F793" s="119"/>
      <c r="G793" s="119"/>
      <c r="H793" s="119"/>
      <c r="I793" s="119"/>
      <c r="J793" s="119"/>
      <c r="K793" s="119"/>
    </row>
    <row r="794" spans="2:11">
      <c r="B794" s="118"/>
      <c r="C794" s="118"/>
      <c r="D794" s="118"/>
      <c r="E794" s="119"/>
      <c r="F794" s="119"/>
      <c r="G794" s="119"/>
      <c r="H794" s="119"/>
      <c r="I794" s="119"/>
      <c r="J794" s="119"/>
      <c r="K794" s="119"/>
    </row>
    <row r="795" spans="2:11">
      <c r="B795" s="118"/>
      <c r="C795" s="118"/>
      <c r="D795" s="118"/>
      <c r="E795" s="119"/>
      <c r="F795" s="119"/>
      <c r="G795" s="119"/>
      <c r="H795" s="119"/>
      <c r="I795" s="119"/>
      <c r="J795" s="119"/>
      <c r="K795" s="119"/>
    </row>
    <row r="796" spans="2:11">
      <c r="B796" s="118"/>
      <c r="C796" s="118"/>
      <c r="D796" s="118"/>
      <c r="E796" s="119"/>
      <c r="F796" s="119"/>
      <c r="G796" s="119"/>
      <c r="H796" s="119"/>
      <c r="I796" s="119"/>
      <c r="J796" s="119"/>
      <c r="K796" s="119"/>
    </row>
    <row r="797" spans="2:11">
      <c r="B797" s="118"/>
      <c r="C797" s="118"/>
      <c r="D797" s="118"/>
      <c r="E797" s="119"/>
      <c r="F797" s="119"/>
      <c r="G797" s="119"/>
      <c r="H797" s="119"/>
      <c r="I797" s="119"/>
      <c r="J797" s="119"/>
      <c r="K797" s="119"/>
    </row>
    <row r="798" spans="2:11">
      <c r="B798" s="118"/>
      <c r="C798" s="118"/>
      <c r="D798" s="118"/>
      <c r="E798" s="119"/>
      <c r="F798" s="119"/>
      <c r="G798" s="119"/>
      <c r="H798" s="119"/>
      <c r="I798" s="119"/>
      <c r="J798" s="119"/>
      <c r="K798" s="119"/>
    </row>
    <row r="799" spans="2:11">
      <c r="B799" s="118"/>
      <c r="C799" s="118"/>
      <c r="D799" s="118"/>
      <c r="E799" s="119"/>
      <c r="F799" s="119"/>
      <c r="G799" s="119"/>
      <c r="H799" s="119"/>
      <c r="I799" s="119"/>
      <c r="J799" s="119"/>
      <c r="K799" s="119"/>
    </row>
    <row r="800" spans="2:11">
      <c r="B800" s="118"/>
      <c r="C800" s="118"/>
      <c r="D800" s="118"/>
      <c r="E800" s="119"/>
      <c r="F800" s="119"/>
      <c r="G800" s="119"/>
      <c r="H800" s="119"/>
      <c r="I800" s="119"/>
      <c r="J800" s="119"/>
      <c r="K800" s="119"/>
    </row>
    <row r="801" spans="2:11">
      <c r="B801" s="118"/>
      <c r="C801" s="118"/>
      <c r="D801" s="118"/>
      <c r="E801" s="119"/>
      <c r="F801" s="119"/>
      <c r="G801" s="119"/>
      <c r="H801" s="119"/>
      <c r="I801" s="119"/>
      <c r="J801" s="119"/>
      <c r="K801" s="119"/>
    </row>
    <row r="802" spans="2:11">
      <c r="B802" s="118"/>
      <c r="C802" s="118"/>
      <c r="D802" s="118"/>
      <c r="E802" s="119"/>
      <c r="F802" s="119"/>
      <c r="G802" s="119"/>
      <c r="H802" s="119"/>
      <c r="I802" s="119"/>
      <c r="J802" s="119"/>
      <c r="K802" s="119"/>
    </row>
    <row r="803" spans="2:11">
      <c r="B803" s="118"/>
      <c r="C803" s="118"/>
      <c r="D803" s="118"/>
      <c r="E803" s="119"/>
      <c r="F803" s="119"/>
      <c r="G803" s="119"/>
      <c r="H803" s="119"/>
      <c r="I803" s="119"/>
      <c r="J803" s="119"/>
      <c r="K803" s="119"/>
    </row>
    <row r="804" spans="2:11">
      <c r="B804" s="118"/>
      <c r="C804" s="118"/>
      <c r="D804" s="118"/>
      <c r="E804" s="119"/>
      <c r="F804" s="119"/>
      <c r="G804" s="119"/>
      <c r="H804" s="119"/>
      <c r="I804" s="119"/>
      <c r="J804" s="119"/>
      <c r="K804" s="119"/>
    </row>
    <row r="805" spans="2:11">
      <c r="B805" s="118"/>
      <c r="C805" s="118"/>
      <c r="D805" s="118"/>
      <c r="E805" s="119"/>
      <c r="F805" s="119"/>
      <c r="G805" s="119"/>
      <c r="H805" s="119"/>
      <c r="I805" s="119"/>
      <c r="J805" s="119"/>
      <c r="K805" s="119"/>
    </row>
    <row r="806" spans="2:11">
      <c r="B806" s="118"/>
      <c r="C806" s="118"/>
      <c r="D806" s="118"/>
      <c r="E806" s="119"/>
      <c r="F806" s="119"/>
      <c r="G806" s="119"/>
      <c r="H806" s="119"/>
      <c r="I806" s="119"/>
      <c r="J806" s="119"/>
      <c r="K806" s="119"/>
    </row>
    <row r="807" spans="2:11">
      <c r="B807" s="118"/>
      <c r="C807" s="118"/>
      <c r="D807" s="118"/>
      <c r="E807" s="119"/>
      <c r="F807" s="119"/>
      <c r="G807" s="119"/>
      <c r="H807" s="119"/>
      <c r="I807" s="119"/>
      <c r="J807" s="119"/>
      <c r="K807" s="119"/>
    </row>
    <row r="808" spans="2:11">
      <c r="B808" s="118"/>
      <c r="C808" s="118"/>
      <c r="D808" s="118"/>
      <c r="E808" s="119"/>
      <c r="F808" s="119"/>
      <c r="G808" s="119"/>
      <c r="H808" s="119"/>
      <c r="I808" s="119"/>
      <c r="J808" s="119"/>
      <c r="K808" s="119"/>
    </row>
    <row r="809" spans="2:11">
      <c r="B809" s="118"/>
      <c r="C809" s="118"/>
      <c r="D809" s="118"/>
      <c r="E809" s="119"/>
      <c r="F809" s="119"/>
      <c r="G809" s="119"/>
      <c r="H809" s="119"/>
      <c r="I809" s="119"/>
      <c r="J809" s="119"/>
      <c r="K809" s="119"/>
    </row>
    <row r="810" spans="2:11">
      <c r="B810" s="118"/>
      <c r="C810" s="118"/>
      <c r="D810" s="118"/>
      <c r="E810" s="119"/>
      <c r="F810" s="119"/>
      <c r="G810" s="119"/>
      <c r="H810" s="119"/>
      <c r="I810" s="119"/>
      <c r="J810" s="119"/>
      <c r="K810" s="119"/>
    </row>
    <row r="811" spans="2:11">
      <c r="B811" s="118"/>
      <c r="C811" s="118"/>
      <c r="D811" s="118"/>
      <c r="E811" s="119"/>
      <c r="F811" s="119"/>
      <c r="G811" s="119"/>
      <c r="H811" s="119"/>
      <c r="I811" s="119"/>
      <c r="J811" s="119"/>
      <c r="K811" s="119"/>
    </row>
    <row r="812" spans="2:11">
      <c r="B812" s="118"/>
      <c r="C812" s="118"/>
      <c r="D812" s="118"/>
      <c r="E812" s="119"/>
      <c r="F812" s="119"/>
      <c r="G812" s="119"/>
      <c r="H812" s="119"/>
      <c r="I812" s="119"/>
      <c r="J812" s="119"/>
      <c r="K812" s="119"/>
    </row>
    <row r="813" spans="2:11">
      <c r="B813" s="118"/>
      <c r="C813" s="118"/>
      <c r="D813" s="118"/>
      <c r="E813" s="119"/>
      <c r="F813" s="119"/>
      <c r="G813" s="119"/>
      <c r="H813" s="119"/>
      <c r="I813" s="119"/>
      <c r="J813" s="119"/>
      <c r="K813" s="119"/>
    </row>
    <row r="814" spans="2:11">
      <c r="B814" s="118"/>
      <c r="C814" s="118"/>
      <c r="D814" s="118"/>
      <c r="E814" s="119"/>
      <c r="F814" s="119"/>
      <c r="G814" s="119"/>
      <c r="H814" s="119"/>
      <c r="I814" s="119"/>
      <c r="J814" s="119"/>
      <c r="K814" s="119"/>
    </row>
    <row r="815" spans="2:11">
      <c r="B815" s="118"/>
      <c r="C815" s="118"/>
      <c r="D815" s="118"/>
      <c r="E815" s="119"/>
      <c r="F815" s="119"/>
      <c r="G815" s="119"/>
      <c r="H815" s="119"/>
      <c r="I815" s="119"/>
      <c r="J815" s="119"/>
      <c r="K815" s="119"/>
    </row>
    <row r="816" spans="2:11">
      <c r="B816" s="118"/>
      <c r="C816" s="118"/>
      <c r="D816" s="118"/>
      <c r="E816" s="119"/>
      <c r="F816" s="119"/>
      <c r="G816" s="119"/>
      <c r="H816" s="119"/>
      <c r="I816" s="119"/>
      <c r="J816" s="119"/>
      <c r="K816" s="119"/>
    </row>
    <row r="817" spans="2:11">
      <c r="B817" s="118"/>
      <c r="C817" s="118"/>
      <c r="D817" s="118"/>
      <c r="E817" s="119"/>
      <c r="F817" s="119"/>
      <c r="G817" s="119"/>
      <c r="H817" s="119"/>
      <c r="I817" s="119"/>
      <c r="J817" s="119"/>
      <c r="K817" s="119"/>
    </row>
    <row r="818" spans="2:11">
      <c r="B818" s="118"/>
      <c r="C818" s="118"/>
      <c r="D818" s="118"/>
      <c r="E818" s="119"/>
      <c r="F818" s="119"/>
      <c r="G818" s="119"/>
      <c r="H818" s="119"/>
      <c r="I818" s="119"/>
      <c r="J818" s="119"/>
      <c r="K818" s="119"/>
    </row>
    <row r="819" spans="2:11">
      <c r="B819" s="118"/>
      <c r="C819" s="118"/>
      <c r="D819" s="118"/>
      <c r="E819" s="119"/>
      <c r="F819" s="119"/>
      <c r="G819" s="119"/>
      <c r="H819" s="119"/>
      <c r="I819" s="119"/>
      <c r="J819" s="119"/>
      <c r="K819" s="119"/>
    </row>
    <row r="820" spans="2:11">
      <c r="B820" s="118"/>
      <c r="C820" s="118"/>
      <c r="D820" s="118"/>
      <c r="E820" s="119"/>
      <c r="F820" s="119"/>
      <c r="G820" s="119"/>
      <c r="H820" s="119"/>
      <c r="I820" s="119"/>
      <c r="J820" s="119"/>
      <c r="K820" s="119"/>
    </row>
    <row r="821" spans="2:11">
      <c r="B821" s="118"/>
      <c r="C821" s="118"/>
      <c r="D821" s="118"/>
      <c r="E821" s="119"/>
      <c r="F821" s="119"/>
      <c r="G821" s="119"/>
      <c r="H821" s="119"/>
      <c r="I821" s="119"/>
      <c r="J821" s="119"/>
      <c r="K821" s="119"/>
    </row>
    <row r="822" spans="2:11">
      <c r="B822" s="118"/>
      <c r="C822" s="118"/>
      <c r="D822" s="118"/>
      <c r="E822" s="119"/>
      <c r="F822" s="119"/>
      <c r="G822" s="119"/>
      <c r="H822" s="119"/>
      <c r="I822" s="119"/>
      <c r="J822" s="119"/>
      <c r="K822" s="119"/>
    </row>
    <row r="823" spans="2:11">
      <c r="B823" s="118"/>
      <c r="C823" s="118"/>
      <c r="D823" s="118"/>
      <c r="E823" s="119"/>
      <c r="F823" s="119"/>
      <c r="G823" s="119"/>
      <c r="H823" s="119"/>
      <c r="I823" s="119"/>
      <c r="J823" s="119"/>
      <c r="K823" s="119"/>
    </row>
    <row r="824" spans="2:11">
      <c r="B824" s="118"/>
      <c r="C824" s="118"/>
      <c r="D824" s="118"/>
      <c r="E824" s="119"/>
      <c r="F824" s="119"/>
      <c r="G824" s="119"/>
      <c r="H824" s="119"/>
      <c r="I824" s="119"/>
      <c r="J824" s="119"/>
      <c r="K824" s="119"/>
    </row>
    <row r="825" spans="2:11">
      <c r="B825" s="118"/>
      <c r="C825" s="118"/>
      <c r="D825" s="118"/>
      <c r="E825" s="119"/>
      <c r="F825" s="119"/>
      <c r="G825" s="119"/>
      <c r="H825" s="119"/>
      <c r="I825" s="119"/>
      <c r="J825" s="119"/>
      <c r="K825" s="119"/>
    </row>
    <row r="826" spans="2:11">
      <c r="B826" s="118"/>
      <c r="C826" s="118"/>
      <c r="D826" s="118"/>
      <c r="E826" s="119"/>
      <c r="F826" s="119"/>
      <c r="G826" s="119"/>
      <c r="H826" s="119"/>
      <c r="I826" s="119"/>
      <c r="J826" s="119"/>
      <c r="K826" s="119"/>
    </row>
    <row r="827" spans="2:11">
      <c r="B827" s="118"/>
      <c r="C827" s="118"/>
      <c r="D827" s="118"/>
      <c r="E827" s="119"/>
      <c r="F827" s="119"/>
      <c r="G827" s="119"/>
      <c r="H827" s="119"/>
      <c r="I827" s="119"/>
      <c r="J827" s="119"/>
      <c r="K827" s="119"/>
    </row>
    <row r="828" spans="2:11">
      <c r="B828" s="118"/>
      <c r="C828" s="118"/>
      <c r="D828" s="118"/>
      <c r="E828" s="119"/>
      <c r="F828" s="119"/>
      <c r="G828" s="119"/>
      <c r="H828" s="119"/>
      <c r="I828" s="119"/>
      <c r="J828" s="119"/>
      <c r="K828" s="119"/>
    </row>
    <row r="829" spans="2:11">
      <c r="B829" s="118"/>
      <c r="C829" s="118"/>
      <c r="D829" s="118"/>
      <c r="E829" s="119"/>
      <c r="F829" s="119"/>
      <c r="G829" s="119"/>
      <c r="H829" s="119"/>
      <c r="I829" s="119"/>
      <c r="J829" s="119"/>
      <c r="K829" s="119"/>
    </row>
    <row r="830" spans="2:11">
      <c r="B830" s="118"/>
      <c r="C830" s="118"/>
      <c r="D830" s="118"/>
      <c r="E830" s="119"/>
      <c r="F830" s="119"/>
      <c r="G830" s="119"/>
      <c r="H830" s="119"/>
      <c r="I830" s="119"/>
      <c r="J830" s="119"/>
      <c r="K830" s="119"/>
    </row>
    <row r="831" spans="2:11">
      <c r="B831" s="118"/>
      <c r="C831" s="118"/>
      <c r="D831" s="118"/>
      <c r="E831" s="119"/>
      <c r="F831" s="119"/>
      <c r="G831" s="119"/>
      <c r="H831" s="119"/>
      <c r="I831" s="119"/>
      <c r="J831" s="119"/>
      <c r="K831" s="119"/>
    </row>
    <row r="832" spans="2:11">
      <c r="B832" s="118"/>
      <c r="C832" s="118"/>
      <c r="D832" s="118"/>
      <c r="E832" s="119"/>
      <c r="F832" s="119"/>
      <c r="G832" s="119"/>
      <c r="H832" s="119"/>
      <c r="I832" s="119"/>
      <c r="J832" s="119"/>
      <c r="K832" s="119"/>
    </row>
    <row r="833" spans="2:11">
      <c r="B833" s="118"/>
      <c r="C833" s="118"/>
      <c r="D833" s="118"/>
      <c r="E833" s="119"/>
      <c r="F833" s="119"/>
      <c r="G833" s="119"/>
      <c r="H833" s="119"/>
      <c r="I833" s="119"/>
      <c r="J833" s="119"/>
      <c r="K833" s="119"/>
    </row>
    <row r="834" spans="2:11">
      <c r="B834" s="118"/>
      <c r="C834" s="118"/>
      <c r="D834" s="118"/>
      <c r="E834" s="119"/>
      <c r="F834" s="119"/>
      <c r="G834" s="119"/>
      <c r="H834" s="119"/>
      <c r="I834" s="119"/>
      <c r="J834" s="119"/>
      <c r="K834" s="119"/>
    </row>
    <row r="835" spans="2:11">
      <c r="B835" s="118"/>
      <c r="C835" s="118"/>
      <c r="D835" s="118"/>
      <c r="E835" s="119"/>
      <c r="F835" s="119"/>
      <c r="G835" s="119"/>
      <c r="H835" s="119"/>
      <c r="I835" s="119"/>
      <c r="J835" s="119"/>
      <c r="K835" s="119"/>
    </row>
    <row r="836" spans="2:11">
      <c r="B836" s="118"/>
      <c r="C836" s="118"/>
      <c r="D836" s="118"/>
      <c r="E836" s="119"/>
      <c r="F836" s="119"/>
      <c r="G836" s="119"/>
      <c r="H836" s="119"/>
      <c r="I836" s="119"/>
      <c r="J836" s="119"/>
      <c r="K836" s="119"/>
    </row>
    <row r="837" spans="2:11">
      <c r="B837" s="118"/>
      <c r="C837" s="118"/>
      <c r="D837" s="118"/>
      <c r="E837" s="119"/>
      <c r="F837" s="119"/>
      <c r="G837" s="119"/>
      <c r="H837" s="119"/>
      <c r="I837" s="119"/>
      <c r="J837" s="119"/>
      <c r="K837" s="119"/>
    </row>
    <row r="838" spans="2:11">
      <c r="B838" s="118"/>
      <c r="C838" s="118"/>
      <c r="D838" s="118"/>
      <c r="E838" s="119"/>
      <c r="F838" s="119"/>
      <c r="G838" s="119"/>
      <c r="H838" s="119"/>
      <c r="I838" s="119"/>
      <c r="J838" s="119"/>
      <c r="K838" s="119"/>
    </row>
    <row r="839" spans="2:11">
      <c r="B839" s="118"/>
      <c r="C839" s="118"/>
      <c r="D839" s="118"/>
      <c r="E839" s="119"/>
      <c r="F839" s="119"/>
      <c r="G839" s="119"/>
      <c r="H839" s="119"/>
      <c r="I839" s="119"/>
      <c r="J839" s="119"/>
      <c r="K839" s="119"/>
    </row>
    <row r="840" spans="2:11">
      <c r="B840" s="118"/>
      <c r="C840" s="118"/>
      <c r="D840" s="118"/>
      <c r="E840" s="119"/>
      <c r="F840" s="119"/>
      <c r="G840" s="119"/>
      <c r="H840" s="119"/>
      <c r="I840" s="119"/>
      <c r="J840" s="119"/>
      <c r="K840" s="119"/>
    </row>
    <row r="841" spans="2:11">
      <c r="B841" s="118"/>
      <c r="C841" s="118"/>
      <c r="D841" s="118"/>
      <c r="E841" s="119"/>
      <c r="F841" s="119"/>
      <c r="G841" s="119"/>
      <c r="H841" s="119"/>
      <c r="I841" s="119"/>
      <c r="J841" s="119"/>
      <c r="K841" s="119"/>
    </row>
    <row r="842" spans="2:11">
      <c r="B842" s="118"/>
      <c r="C842" s="118"/>
      <c r="D842" s="118"/>
      <c r="E842" s="119"/>
      <c r="F842" s="119"/>
      <c r="G842" s="119"/>
      <c r="H842" s="119"/>
      <c r="I842" s="119"/>
      <c r="J842" s="119"/>
      <c r="K842" s="119"/>
    </row>
    <row r="843" spans="2:11">
      <c r="B843" s="118"/>
      <c r="C843" s="118"/>
      <c r="D843" s="118"/>
      <c r="E843" s="119"/>
      <c r="F843" s="119"/>
      <c r="G843" s="119"/>
      <c r="H843" s="119"/>
      <c r="I843" s="119"/>
      <c r="J843" s="119"/>
      <c r="K843" s="119"/>
    </row>
    <row r="844" spans="2:11">
      <c r="B844" s="118"/>
      <c r="C844" s="118"/>
      <c r="D844" s="118"/>
      <c r="E844" s="119"/>
      <c r="F844" s="119"/>
      <c r="G844" s="119"/>
      <c r="H844" s="119"/>
      <c r="I844" s="119"/>
      <c r="J844" s="119"/>
      <c r="K844" s="119"/>
    </row>
    <row r="845" spans="2:11">
      <c r="B845" s="118"/>
      <c r="C845" s="118"/>
      <c r="D845" s="118"/>
      <c r="E845" s="119"/>
      <c r="F845" s="119"/>
      <c r="G845" s="119"/>
      <c r="H845" s="119"/>
      <c r="I845" s="119"/>
      <c r="J845" s="119"/>
      <c r="K845" s="119"/>
    </row>
    <row r="846" spans="2:11">
      <c r="B846" s="118"/>
      <c r="C846" s="118"/>
      <c r="D846" s="118"/>
      <c r="E846" s="119"/>
      <c r="F846" s="119"/>
      <c r="G846" s="119"/>
      <c r="H846" s="119"/>
      <c r="I846" s="119"/>
      <c r="J846" s="119"/>
      <c r="K846" s="119"/>
    </row>
    <row r="847" spans="2:11">
      <c r="B847" s="118"/>
      <c r="C847" s="118"/>
      <c r="D847" s="118"/>
      <c r="E847" s="119"/>
      <c r="F847" s="119"/>
      <c r="G847" s="119"/>
      <c r="H847" s="119"/>
      <c r="I847" s="119"/>
      <c r="J847" s="119"/>
      <c r="K847" s="119"/>
    </row>
    <row r="848" spans="2:11">
      <c r="B848" s="118"/>
      <c r="C848" s="118"/>
      <c r="D848" s="118"/>
      <c r="E848" s="119"/>
      <c r="F848" s="119"/>
      <c r="G848" s="119"/>
      <c r="H848" s="119"/>
      <c r="I848" s="119"/>
      <c r="J848" s="119"/>
      <c r="K848" s="119"/>
    </row>
    <row r="849" spans="2:11">
      <c r="B849" s="118"/>
      <c r="C849" s="118"/>
      <c r="D849" s="118"/>
      <c r="E849" s="119"/>
      <c r="F849" s="119"/>
      <c r="G849" s="119"/>
      <c r="H849" s="119"/>
      <c r="I849" s="119"/>
      <c r="J849" s="119"/>
      <c r="K849" s="119"/>
    </row>
    <row r="850" spans="2:11">
      <c r="B850" s="118"/>
      <c r="C850" s="118"/>
      <c r="D850" s="118"/>
      <c r="E850" s="119"/>
      <c r="F850" s="119"/>
      <c r="G850" s="119"/>
      <c r="H850" s="119"/>
      <c r="I850" s="119"/>
      <c r="J850" s="119"/>
      <c r="K850" s="119"/>
    </row>
    <row r="851" spans="2:11">
      <c r="B851" s="118"/>
      <c r="C851" s="118"/>
      <c r="D851" s="118"/>
      <c r="E851" s="119"/>
      <c r="F851" s="119"/>
      <c r="G851" s="119"/>
      <c r="H851" s="119"/>
      <c r="I851" s="119"/>
      <c r="J851" s="119"/>
      <c r="K851" s="119"/>
    </row>
    <row r="852" spans="2:11">
      <c r="B852" s="118"/>
      <c r="C852" s="118"/>
      <c r="D852" s="118"/>
      <c r="E852" s="119"/>
      <c r="F852" s="119"/>
      <c r="G852" s="119"/>
      <c r="H852" s="119"/>
      <c r="I852" s="119"/>
      <c r="J852" s="119"/>
      <c r="K852" s="119"/>
    </row>
    <row r="853" spans="2:11">
      <c r="B853" s="118"/>
      <c r="C853" s="118"/>
      <c r="D853" s="118"/>
      <c r="E853" s="119"/>
      <c r="F853" s="119"/>
      <c r="G853" s="119"/>
      <c r="H853" s="119"/>
      <c r="I853" s="119"/>
      <c r="J853" s="119"/>
      <c r="K853" s="119"/>
    </row>
    <row r="854" spans="2:11">
      <c r="B854" s="118"/>
      <c r="C854" s="118"/>
      <c r="D854" s="118"/>
      <c r="E854" s="119"/>
      <c r="F854" s="119"/>
      <c r="G854" s="119"/>
      <c r="H854" s="119"/>
      <c r="I854" s="119"/>
      <c r="J854" s="119"/>
      <c r="K854" s="119"/>
    </row>
    <row r="855" spans="2:11">
      <c r="B855" s="118"/>
      <c r="C855" s="118"/>
      <c r="D855" s="118"/>
      <c r="E855" s="119"/>
      <c r="F855" s="119"/>
      <c r="G855" s="119"/>
      <c r="H855" s="119"/>
      <c r="I855" s="119"/>
      <c r="J855" s="119"/>
      <c r="K855" s="119"/>
    </row>
    <row r="856" spans="2:11">
      <c r="B856" s="118"/>
      <c r="C856" s="118"/>
      <c r="D856" s="118"/>
      <c r="E856" s="119"/>
      <c r="F856" s="119"/>
      <c r="G856" s="119"/>
      <c r="H856" s="119"/>
      <c r="I856" s="119"/>
      <c r="J856" s="119"/>
      <c r="K856" s="119"/>
    </row>
    <row r="857" spans="2:11">
      <c r="B857" s="118"/>
      <c r="C857" s="118"/>
      <c r="D857" s="118"/>
      <c r="E857" s="119"/>
      <c r="F857" s="119"/>
      <c r="G857" s="119"/>
      <c r="H857" s="119"/>
      <c r="I857" s="119"/>
      <c r="J857" s="119"/>
      <c r="K857" s="119"/>
    </row>
    <row r="858" spans="2:11">
      <c r="B858" s="118"/>
      <c r="C858" s="118"/>
      <c r="D858" s="118"/>
      <c r="E858" s="119"/>
      <c r="F858" s="119"/>
      <c r="G858" s="119"/>
      <c r="H858" s="119"/>
      <c r="I858" s="119"/>
      <c r="J858" s="119"/>
      <c r="K858" s="119"/>
    </row>
    <row r="859" spans="2:11">
      <c r="B859" s="118"/>
      <c r="C859" s="118"/>
      <c r="D859" s="118"/>
      <c r="E859" s="119"/>
      <c r="F859" s="119"/>
      <c r="G859" s="119"/>
      <c r="H859" s="119"/>
      <c r="I859" s="119"/>
      <c r="J859" s="119"/>
      <c r="K859" s="119"/>
    </row>
    <row r="860" spans="2:11">
      <c r="B860" s="118"/>
      <c r="C860" s="118"/>
      <c r="D860" s="118"/>
      <c r="E860" s="119"/>
      <c r="F860" s="119"/>
      <c r="G860" s="119"/>
      <c r="H860" s="119"/>
      <c r="I860" s="119"/>
      <c r="J860" s="119"/>
      <c r="K860" s="119"/>
    </row>
    <row r="861" spans="2:11">
      <c r="B861" s="118"/>
      <c r="C861" s="118"/>
      <c r="D861" s="118"/>
      <c r="E861" s="119"/>
      <c r="F861" s="119"/>
      <c r="G861" s="119"/>
      <c r="H861" s="119"/>
      <c r="I861" s="119"/>
      <c r="J861" s="119"/>
      <c r="K861" s="119"/>
    </row>
    <row r="862" spans="2:11">
      <c r="B862" s="118"/>
      <c r="C862" s="118"/>
      <c r="D862" s="118"/>
      <c r="E862" s="119"/>
      <c r="F862" s="119"/>
      <c r="G862" s="119"/>
      <c r="H862" s="119"/>
      <c r="I862" s="119"/>
      <c r="J862" s="119"/>
      <c r="K862" s="119"/>
    </row>
    <row r="863" spans="2:11">
      <c r="B863" s="118"/>
      <c r="C863" s="118"/>
      <c r="D863" s="118"/>
      <c r="E863" s="119"/>
      <c r="F863" s="119"/>
      <c r="G863" s="119"/>
      <c r="H863" s="119"/>
      <c r="I863" s="119"/>
      <c r="J863" s="119"/>
      <c r="K863" s="119"/>
    </row>
    <row r="864" spans="2:11">
      <c r="B864" s="118"/>
      <c r="C864" s="118"/>
      <c r="D864" s="118"/>
      <c r="E864" s="119"/>
      <c r="F864" s="119"/>
      <c r="G864" s="119"/>
      <c r="H864" s="119"/>
      <c r="I864" s="119"/>
      <c r="J864" s="119"/>
      <c r="K864" s="119"/>
    </row>
    <row r="865" spans="2:11">
      <c r="B865" s="118"/>
      <c r="C865" s="118"/>
      <c r="D865" s="118"/>
      <c r="E865" s="119"/>
      <c r="F865" s="119"/>
      <c r="G865" s="119"/>
      <c r="H865" s="119"/>
      <c r="I865" s="119"/>
      <c r="J865" s="119"/>
      <c r="K865" s="119"/>
    </row>
    <row r="866" spans="2:11">
      <c r="B866" s="118"/>
      <c r="C866" s="118"/>
      <c r="D866" s="118"/>
      <c r="E866" s="119"/>
      <c r="F866" s="119"/>
      <c r="G866" s="119"/>
      <c r="H866" s="119"/>
      <c r="I866" s="119"/>
      <c r="J866" s="119"/>
      <c r="K866" s="119"/>
    </row>
    <row r="867" spans="2:11">
      <c r="B867" s="118"/>
      <c r="C867" s="118"/>
      <c r="D867" s="118"/>
      <c r="E867" s="119"/>
      <c r="F867" s="119"/>
      <c r="G867" s="119"/>
      <c r="H867" s="119"/>
      <c r="I867" s="119"/>
      <c r="J867" s="119"/>
      <c r="K867" s="119"/>
    </row>
    <row r="868" spans="2:11">
      <c r="B868" s="118"/>
      <c r="C868" s="118"/>
      <c r="D868" s="118"/>
      <c r="E868" s="119"/>
      <c r="F868" s="119"/>
      <c r="G868" s="119"/>
      <c r="H868" s="119"/>
      <c r="I868" s="119"/>
      <c r="J868" s="119"/>
      <c r="K868" s="119"/>
    </row>
    <row r="869" spans="2:11">
      <c r="B869" s="118"/>
      <c r="C869" s="118"/>
      <c r="D869" s="118"/>
      <c r="E869" s="119"/>
      <c r="F869" s="119"/>
      <c r="G869" s="119"/>
      <c r="H869" s="119"/>
      <c r="I869" s="119"/>
      <c r="J869" s="119"/>
      <c r="K869" s="119"/>
    </row>
    <row r="870" spans="2:11">
      <c r="B870" s="118"/>
      <c r="C870" s="118"/>
      <c r="D870" s="118"/>
      <c r="E870" s="119"/>
      <c r="F870" s="119"/>
      <c r="G870" s="119"/>
      <c r="H870" s="119"/>
      <c r="I870" s="119"/>
      <c r="J870" s="119"/>
      <c r="K870" s="119"/>
    </row>
    <row r="871" spans="2:11">
      <c r="B871" s="118"/>
      <c r="C871" s="118"/>
      <c r="D871" s="118"/>
      <c r="E871" s="119"/>
      <c r="F871" s="119"/>
      <c r="G871" s="119"/>
      <c r="H871" s="119"/>
      <c r="I871" s="119"/>
      <c r="J871" s="119"/>
      <c r="K871" s="119"/>
    </row>
    <row r="872" spans="2:11">
      <c r="B872" s="118"/>
      <c r="C872" s="118"/>
      <c r="D872" s="118"/>
      <c r="E872" s="119"/>
      <c r="F872" s="119"/>
      <c r="G872" s="119"/>
      <c r="H872" s="119"/>
      <c r="I872" s="119"/>
      <c r="J872" s="119"/>
      <c r="K872" s="119"/>
    </row>
    <row r="873" spans="2:11">
      <c r="B873" s="118"/>
      <c r="C873" s="118"/>
      <c r="D873" s="118"/>
      <c r="E873" s="119"/>
      <c r="F873" s="119"/>
      <c r="G873" s="119"/>
      <c r="H873" s="119"/>
      <c r="I873" s="119"/>
      <c r="J873" s="119"/>
      <c r="K873" s="119"/>
    </row>
    <row r="874" spans="2:11">
      <c r="B874" s="118"/>
      <c r="C874" s="118"/>
      <c r="D874" s="118"/>
      <c r="E874" s="119"/>
      <c r="F874" s="119"/>
      <c r="G874" s="119"/>
      <c r="H874" s="119"/>
      <c r="I874" s="119"/>
      <c r="J874" s="119"/>
      <c r="K874" s="119"/>
    </row>
    <row r="875" spans="2:11">
      <c r="B875" s="118"/>
      <c r="C875" s="118"/>
      <c r="D875" s="118"/>
      <c r="E875" s="119"/>
      <c r="F875" s="119"/>
      <c r="G875" s="119"/>
      <c r="H875" s="119"/>
      <c r="I875" s="119"/>
      <c r="J875" s="119"/>
      <c r="K875" s="119"/>
    </row>
    <row r="876" spans="2:11">
      <c r="B876" s="118"/>
      <c r="C876" s="118"/>
      <c r="D876" s="118"/>
      <c r="E876" s="119"/>
      <c r="F876" s="119"/>
      <c r="G876" s="119"/>
      <c r="H876" s="119"/>
      <c r="I876" s="119"/>
      <c r="J876" s="119"/>
      <c r="K876" s="119"/>
    </row>
    <row r="877" spans="2:11">
      <c r="B877" s="118"/>
      <c r="C877" s="118"/>
      <c r="D877" s="118"/>
      <c r="E877" s="119"/>
      <c r="F877" s="119"/>
      <c r="G877" s="119"/>
      <c r="H877" s="119"/>
      <c r="I877" s="119"/>
      <c r="J877" s="119"/>
      <c r="K877" s="119"/>
    </row>
    <row r="878" spans="2:11">
      <c r="B878" s="118"/>
      <c r="C878" s="118"/>
      <c r="D878" s="118"/>
      <c r="E878" s="119"/>
      <c r="F878" s="119"/>
      <c r="G878" s="119"/>
      <c r="H878" s="119"/>
      <c r="I878" s="119"/>
      <c r="J878" s="119"/>
      <c r="K878" s="119"/>
    </row>
    <row r="879" spans="2:11">
      <c r="B879" s="118"/>
      <c r="C879" s="118"/>
      <c r="D879" s="118"/>
      <c r="E879" s="119"/>
      <c r="F879" s="119"/>
      <c r="G879" s="119"/>
      <c r="H879" s="119"/>
      <c r="I879" s="119"/>
      <c r="J879" s="119"/>
      <c r="K879" s="119"/>
    </row>
    <row r="880" spans="2:11">
      <c r="B880" s="118"/>
      <c r="C880" s="118"/>
      <c r="D880" s="118"/>
      <c r="E880" s="119"/>
      <c r="F880" s="119"/>
      <c r="G880" s="119"/>
      <c r="H880" s="119"/>
      <c r="I880" s="119"/>
      <c r="J880" s="119"/>
      <c r="K880" s="119"/>
    </row>
    <row r="881" spans="2:11">
      <c r="B881" s="118"/>
      <c r="C881" s="118"/>
      <c r="D881" s="118"/>
      <c r="E881" s="119"/>
      <c r="F881" s="119"/>
      <c r="G881" s="119"/>
      <c r="H881" s="119"/>
      <c r="I881" s="119"/>
      <c r="J881" s="119"/>
      <c r="K881" s="119"/>
    </row>
    <row r="882" spans="2:11">
      <c r="B882" s="118"/>
      <c r="C882" s="118"/>
      <c r="D882" s="118"/>
      <c r="E882" s="119"/>
      <c r="F882" s="119"/>
      <c r="G882" s="119"/>
      <c r="H882" s="119"/>
      <c r="I882" s="119"/>
      <c r="J882" s="119"/>
      <c r="K882" s="119"/>
    </row>
    <row r="883" spans="2:11">
      <c r="B883" s="118"/>
      <c r="C883" s="118"/>
      <c r="D883" s="118"/>
      <c r="E883" s="119"/>
      <c r="F883" s="119"/>
      <c r="G883" s="119"/>
      <c r="H883" s="119"/>
      <c r="I883" s="119"/>
      <c r="J883" s="119"/>
      <c r="K883" s="119"/>
    </row>
    <row r="884" spans="2:11">
      <c r="B884" s="118"/>
      <c r="C884" s="118"/>
      <c r="D884" s="118"/>
      <c r="E884" s="119"/>
      <c r="F884" s="119"/>
      <c r="G884" s="119"/>
      <c r="H884" s="119"/>
      <c r="I884" s="119"/>
      <c r="J884" s="119"/>
      <c r="K884" s="119"/>
    </row>
    <row r="885" spans="2:11">
      <c r="B885" s="118"/>
      <c r="C885" s="118"/>
      <c r="D885" s="118"/>
      <c r="E885" s="119"/>
      <c r="F885" s="119"/>
      <c r="G885" s="119"/>
      <c r="H885" s="119"/>
      <c r="I885" s="119"/>
      <c r="J885" s="119"/>
      <c r="K885" s="119"/>
    </row>
    <row r="886" spans="2:11">
      <c r="B886" s="118"/>
      <c r="C886" s="118"/>
      <c r="D886" s="118"/>
      <c r="E886" s="119"/>
      <c r="F886" s="119"/>
      <c r="G886" s="119"/>
      <c r="H886" s="119"/>
      <c r="I886" s="119"/>
      <c r="J886" s="119"/>
      <c r="K886" s="119"/>
    </row>
    <row r="887" spans="2:11">
      <c r="B887" s="118"/>
      <c r="C887" s="118"/>
      <c r="D887" s="118"/>
      <c r="E887" s="119"/>
      <c r="F887" s="119"/>
      <c r="G887" s="119"/>
      <c r="H887" s="119"/>
      <c r="I887" s="119"/>
      <c r="J887" s="119"/>
      <c r="K887" s="119"/>
    </row>
    <row r="888" spans="2:11">
      <c r="B888" s="118"/>
      <c r="C888" s="118"/>
      <c r="D888" s="118"/>
      <c r="E888" s="119"/>
      <c r="F888" s="119"/>
      <c r="G888" s="119"/>
      <c r="H888" s="119"/>
      <c r="I888" s="119"/>
      <c r="J888" s="119"/>
      <c r="K888" s="119"/>
    </row>
    <row r="889" spans="2:11">
      <c r="B889" s="118"/>
      <c r="C889" s="118"/>
      <c r="D889" s="118"/>
      <c r="E889" s="119"/>
      <c r="F889" s="119"/>
      <c r="G889" s="119"/>
      <c r="H889" s="119"/>
      <c r="I889" s="119"/>
      <c r="J889" s="119"/>
      <c r="K889" s="119"/>
    </row>
    <row r="890" spans="2:11">
      <c r="B890" s="118"/>
      <c r="C890" s="118"/>
      <c r="D890" s="118"/>
      <c r="E890" s="119"/>
      <c r="F890" s="119"/>
      <c r="G890" s="119"/>
      <c r="H890" s="119"/>
      <c r="I890" s="119"/>
      <c r="J890" s="119"/>
      <c r="K890" s="119"/>
    </row>
    <row r="891" spans="2:11">
      <c r="B891" s="118"/>
      <c r="C891" s="118"/>
      <c r="D891" s="118"/>
      <c r="E891" s="119"/>
      <c r="F891" s="119"/>
      <c r="G891" s="119"/>
      <c r="H891" s="119"/>
      <c r="I891" s="119"/>
      <c r="J891" s="119"/>
      <c r="K891" s="119"/>
    </row>
    <row r="892" spans="2:11">
      <c r="B892" s="118"/>
      <c r="C892" s="118"/>
      <c r="D892" s="118"/>
      <c r="E892" s="119"/>
      <c r="F892" s="119"/>
      <c r="G892" s="119"/>
      <c r="H892" s="119"/>
      <c r="I892" s="119"/>
      <c r="J892" s="119"/>
      <c r="K892" s="119"/>
    </row>
    <row r="893" spans="2:11">
      <c r="B893" s="118"/>
      <c r="C893" s="118"/>
      <c r="D893" s="118"/>
      <c r="E893" s="119"/>
      <c r="F893" s="119"/>
      <c r="G893" s="119"/>
      <c r="H893" s="119"/>
      <c r="I893" s="119"/>
      <c r="J893" s="119"/>
      <c r="K893" s="119"/>
    </row>
    <row r="894" spans="2:11">
      <c r="B894" s="118"/>
      <c r="C894" s="118"/>
      <c r="D894" s="118"/>
      <c r="E894" s="119"/>
      <c r="F894" s="119"/>
      <c r="G894" s="119"/>
      <c r="H894" s="119"/>
      <c r="I894" s="119"/>
      <c r="J894" s="119"/>
      <c r="K894" s="119"/>
    </row>
    <row r="895" spans="2:11">
      <c r="B895" s="118"/>
      <c r="C895" s="118"/>
      <c r="D895" s="118"/>
      <c r="E895" s="119"/>
      <c r="F895" s="119"/>
      <c r="G895" s="119"/>
      <c r="H895" s="119"/>
      <c r="I895" s="119"/>
      <c r="J895" s="119"/>
      <c r="K895" s="119"/>
    </row>
    <row r="896" spans="2:11">
      <c r="B896" s="118"/>
      <c r="C896" s="118"/>
      <c r="D896" s="118"/>
      <c r="E896" s="119"/>
      <c r="F896" s="119"/>
      <c r="G896" s="119"/>
      <c r="H896" s="119"/>
      <c r="I896" s="119"/>
      <c r="J896" s="119"/>
      <c r="K896" s="119"/>
    </row>
    <row r="897" spans="2:11">
      <c r="B897" s="118"/>
      <c r="C897" s="118"/>
      <c r="D897" s="118"/>
      <c r="E897" s="119"/>
      <c r="F897" s="119"/>
      <c r="G897" s="119"/>
      <c r="H897" s="119"/>
      <c r="I897" s="119"/>
      <c r="J897" s="119"/>
      <c r="K897" s="119"/>
    </row>
    <row r="898" spans="2:11">
      <c r="B898" s="118"/>
      <c r="C898" s="118"/>
      <c r="D898" s="118"/>
      <c r="E898" s="119"/>
      <c r="F898" s="119"/>
      <c r="G898" s="119"/>
      <c r="H898" s="119"/>
      <c r="I898" s="119"/>
      <c r="J898" s="119"/>
      <c r="K898" s="119"/>
    </row>
    <row r="899" spans="2:11">
      <c r="B899" s="118"/>
      <c r="C899" s="118"/>
      <c r="D899" s="118"/>
      <c r="E899" s="119"/>
      <c r="F899" s="119"/>
      <c r="G899" s="119"/>
      <c r="H899" s="119"/>
      <c r="I899" s="119"/>
      <c r="J899" s="119"/>
      <c r="K899" s="119"/>
    </row>
    <row r="900" spans="2:11">
      <c r="B900" s="118"/>
      <c r="C900" s="118"/>
      <c r="D900" s="118"/>
      <c r="E900" s="119"/>
      <c r="F900" s="119"/>
      <c r="G900" s="119"/>
      <c r="H900" s="119"/>
      <c r="I900" s="119"/>
      <c r="J900" s="119"/>
      <c r="K900" s="119"/>
    </row>
    <row r="901" spans="2:11">
      <c r="B901" s="118"/>
      <c r="C901" s="118"/>
      <c r="D901" s="118"/>
      <c r="E901" s="119"/>
      <c r="F901" s="119"/>
      <c r="G901" s="119"/>
      <c r="H901" s="119"/>
      <c r="I901" s="119"/>
      <c r="J901" s="119"/>
      <c r="K901" s="119"/>
    </row>
    <row r="902" spans="2:11">
      <c r="B902" s="118"/>
      <c r="C902" s="118"/>
      <c r="D902" s="118"/>
      <c r="E902" s="119"/>
      <c r="F902" s="119"/>
      <c r="G902" s="119"/>
      <c r="H902" s="119"/>
      <c r="I902" s="119"/>
      <c r="J902" s="119"/>
      <c r="K902" s="119"/>
    </row>
    <row r="903" spans="2:11">
      <c r="B903" s="118"/>
      <c r="C903" s="118"/>
      <c r="D903" s="118"/>
      <c r="E903" s="119"/>
      <c r="F903" s="119"/>
      <c r="G903" s="119"/>
      <c r="H903" s="119"/>
      <c r="I903" s="119"/>
      <c r="J903" s="119"/>
      <c r="K903" s="119"/>
    </row>
    <row r="904" spans="2:11">
      <c r="B904" s="118"/>
      <c r="C904" s="118"/>
      <c r="D904" s="118"/>
      <c r="E904" s="119"/>
      <c r="F904" s="119"/>
      <c r="G904" s="119"/>
      <c r="H904" s="119"/>
      <c r="I904" s="119"/>
      <c r="J904" s="119"/>
      <c r="K904" s="119"/>
    </row>
    <row r="905" spans="2:11">
      <c r="B905" s="118"/>
      <c r="C905" s="118"/>
      <c r="D905" s="118"/>
      <c r="E905" s="119"/>
      <c r="F905" s="119"/>
      <c r="G905" s="119"/>
      <c r="H905" s="119"/>
      <c r="I905" s="119"/>
      <c r="J905" s="119"/>
      <c r="K905" s="119"/>
    </row>
    <row r="906" spans="2:11">
      <c r="B906" s="118"/>
      <c r="C906" s="118"/>
      <c r="D906" s="118"/>
      <c r="E906" s="119"/>
      <c r="F906" s="119"/>
      <c r="G906" s="119"/>
      <c r="H906" s="119"/>
      <c r="I906" s="119"/>
      <c r="J906" s="119"/>
      <c r="K906" s="119"/>
    </row>
    <row r="907" spans="2:11">
      <c r="B907" s="118"/>
      <c r="C907" s="118"/>
      <c r="D907" s="118"/>
      <c r="E907" s="119"/>
      <c r="F907" s="119"/>
      <c r="G907" s="119"/>
      <c r="H907" s="119"/>
      <c r="I907" s="119"/>
      <c r="J907" s="119"/>
      <c r="K907" s="119"/>
    </row>
    <row r="908" spans="2:11">
      <c r="B908" s="118"/>
      <c r="C908" s="118"/>
      <c r="D908" s="118"/>
      <c r="E908" s="119"/>
      <c r="F908" s="119"/>
      <c r="G908" s="119"/>
      <c r="H908" s="119"/>
      <c r="I908" s="119"/>
      <c r="J908" s="119"/>
      <c r="K908" s="119"/>
    </row>
    <row r="909" spans="2:11">
      <c r="B909" s="118"/>
      <c r="C909" s="118"/>
      <c r="D909" s="118"/>
      <c r="E909" s="119"/>
      <c r="F909" s="119"/>
      <c r="G909" s="119"/>
      <c r="H909" s="119"/>
      <c r="I909" s="119"/>
      <c r="J909" s="119"/>
      <c r="K909" s="119"/>
    </row>
    <row r="910" spans="2:11">
      <c r="B910" s="118"/>
      <c r="C910" s="118"/>
      <c r="D910" s="118"/>
      <c r="E910" s="119"/>
      <c r="F910" s="119"/>
      <c r="G910" s="119"/>
      <c r="H910" s="119"/>
      <c r="I910" s="119"/>
      <c r="J910" s="119"/>
      <c r="K910" s="119"/>
    </row>
    <row r="911" spans="2:11">
      <c r="B911" s="118"/>
      <c r="C911" s="118"/>
      <c r="D911" s="118"/>
      <c r="E911" s="119"/>
      <c r="F911" s="119"/>
      <c r="G911" s="119"/>
      <c r="H911" s="119"/>
      <c r="I911" s="119"/>
      <c r="J911" s="119"/>
      <c r="K911" s="119"/>
    </row>
    <row r="912" spans="2:11">
      <c r="B912" s="118"/>
      <c r="C912" s="118"/>
      <c r="D912" s="118"/>
      <c r="E912" s="119"/>
      <c r="F912" s="119"/>
      <c r="G912" s="119"/>
      <c r="H912" s="119"/>
      <c r="I912" s="119"/>
      <c r="J912" s="119"/>
      <c r="K912" s="119"/>
    </row>
    <row r="913" spans="2:11">
      <c r="B913" s="118"/>
      <c r="C913" s="118"/>
      <c r="D913" s="118"/>
      <c r="E913" s="119"/>
      <c r="F913" s="119"/>
      <c r="G913" s="119"/>
      <c r="H913" s="119"/>
      <c r="I913" s="119"/>
      <c r="J913" s="119"/>
      <c r="K913" s="119"/>
    </row>
    <row r="914" spans="2:11">
      <c r="B914" s="118"/>
      <c r="C914" s="118"/>
      <c r="D914" s="118"/>
      <c r="E914" s="119"/>
      <c r="F914" s="119"/>
      <c r="G914" s="119"/>
      <c r="H914" s="119"/>
      <c r="I914" s="119"/>
      <c r="J914" s="119"/>
      <c r="K914" s="119"/>
    </row>
    <row r="915" spans="2:11">
      <c r="B915" s="118"/>
      <c r="C915" s="118"/>
      <c r="D915" s="118"/>
      <c r="E915" s="119"/>
      <c r="F915" s="119"/>
      <c r="G915" s="119"/>
      <c r="H915" s="119"/>
      <c r="I915" s="119"/>
      <c r="J915" s="119"/>
      <c r="K915" s="119"/>
    </row>
    <row r="916" spans="2:11">
      <c r="B916" s="118"/>
      <c r="C916" s="118"/>
      <c r="D916" s="118"/>
      <c r="E916" s="119"/>
      <c r="F916" s="119"/>
      <c r="G916" s="119"/>
      <c r="H916" s="119"/>
      <c r="I916" s="119"/>
      <c r="J916" s="119"/>
      <c r="K916" s="119"/>
    </row>
    <row r="917" spans="2:11">
      <c r="B917" s="118"/>
      <c r="C917" s="118"/>
      <c r="D917" s="118"/>
      <c r="E917" s="119"/>
      <c r="F917" s="119"/>
      <c r="G917" s="119"/>
      <c r="H917" s="119"/>
      <c r="I917" s="119"/>
      <c r="J917" s="119"/>
      <c r="K917" s="119"/>
    </row>
    <row r="918" spans="2:11">
      <c r="B918" s="118"/>
      <c r="C918" s="118"/>
      <c r="D918" s="118"/>
      <c r="E918" s="119"/>
      <c r="F918" s="119"/>
      <c r="G918" s="119"/>
      <c r="H918" s="119"/>
      <c r="I918" s="119"/>
      <c r="J918" s="119"/>
      <c r="K918" s="119"/>
    </row>
    <row r="919" spans="2:11">
      <c r="B919" s="118"/>
      <c r="C919" s="118"/>
      <c r="D919" s="118"/>
      <c r="E919" s="119"/>
      <c r="F919" s="119"/>
      <c r="G919" s="119"/>
      <c r="H919" s="119"/>
      <c r="I919" s="119"/>
      <c r="J919" s="119"/>
      <c r="K919" s="119"/>
    </row>
    <row r="920" spans="2:11">
      <c r="B920" s="118"/>
      <c r="C920" s="118"/>
      <c r="D920" s="118"/>
      <c r="E920" s="119"/>
      <c r="F920" s="119"/>
      <c r="G920" s="119"/>
      <c r="H920" s="119"/>
      <c r="I920" s="119"/>
      <c r="J920" s="119"/>
      <c r="K920" s="119"/>
    </row>
    <row r="921" spans="2:11">
      <c r="B921" s="118"/>
      <c r="C921" s="118"/>
      <c r="D921" s="118"/>
      <c r="E921" s="119"/>
      <c r="F921" s="119"/>
      <c r="G921" s="119"/>
      <c r="H921" s="119"/>
      <c r="I921" s="119"/>
      <c r="J921" s="119"/>
      <c r="K921" s="119"/>
    </row>
    <row r="922" spans="2:11">
      <c r="B922" s="118"/>
      <c r="C922" s="118"/>
      <c r="D922" s="118"/>
      <c r="E922" s="119"/>
      <c r="F922" s="119"/>
      <c r="G922" s="119"/>
      <c r="H922" s="119"/>
      <c r="I922" s="119"/>
      <c r="J922" s="119"/>
      <c r="K922" s="119"/>
    </row>
    <row r="923" spans="2:11">
      <c r="B923" s="118"/>
      <c r="C923" s="118"/>
      <c r="D923" s="118"/>
      <c r="E923" s="119"/>
      <c r="F923" s="119"/>
      <c r="G923" s="119"/>
      <c r="H923" s="119"/>
      <c r="I923" s="119"/>
      <c r="J923" s="119"/>
      <c r="K923" s="119"/>
    </row>
    <row r="924" spans="2:11">
      <c r="B924" s="118"/>
      <c r="C924" s="118"/>
      <c r="D924" s="118"/>
      <c r="E924" s="119"/>
      <c r="F924" s="119"/>
      <c r="G924" s="119"/>
      <c r="H924" s="119"/>
      <c r="I924" s="119"/>
      <c r="J924" s="119"/>
      <c r="K924" s="119"/>
    </row>
    <row r="925" spans="2:11">
      <c r="B925" s="118"/>
      <c r="C925" s="118"/>
      <c r="D925" s="118"/>
      <c r="E925" s="119"/>
      <c r="F925" s="119"/>
      <c r="G925" s="119"/>
      <c r="H925" s="119"/>
      <c r="I925" s="119"/>
      <c r="J925" s="119"/>
      <c r="K925" s="119"/>
    </row>
    <row r="926" spans="2:11">
      <c r="B926" s="118"/>
      <c r="C926" s="118"/>
      <c r="D926" s="118"/>
      <c r="E926" s="119"/>
      <c r="F926" s="119"/>
      <c r="G926" s="119"/>
      <c r="H926" s="119"/>
      <c r="I926" s="119"/>
      <c r="J926" s="119"/>
      <c r="K926" s="119"/>
    </row>
    <row r="927" spans="2:11">
      <c r="B927" s="118"/>
      <c r="C927" s="118"/>
      <c r="D927" s="118"/>
      <c r="E927" s="119"/>
      <c r="F927" s="119"/>
      <c r="G927" s="119"/>
      <c r="H927" s="119"/>
      <c r="I927" s="119"/>
      <c r="J927" s="119"/>
      <c r="K927" s="119"/>
    </row>
    <row r="928" spans="2:11">
      <c r="B928" s="118"/>
      <c r="C928" s="118"/>
      <c r="D928" s="118"/>
      <c r="E928" s="119"/>
      <c r="F928" s="119"/>
      <c r="G928" s="119"/>
      <c r="H928" s="119"/>
      <c r="I928" s="119"/>
      <c r="J928" s="119"/>
      <c r="K928" s="119"/>
    </row>
    <row r="929" spans="2:11">
      <c r="B929" s="118"/>
      <c r="C929" s="118"/>
      <c r="D929" s="118"/>
      <c r="E929" s="119"/>
      <c r="F929" s="119"/>
      <c r="G929" s="119"/>
      <c r="H929" s="119"/>
      <c r="I929" s="119"/>
      <c r="J929" s="119"/>
      <c r="K929" s="119"/>
    </row>
    <row r="930" spans="2:11">
      <c r="B930" s="118"/>
      <c r="C930" s="118"/>
      <c r="D930" s="118"/>
      <c r="E930" s="119"/>
      <c r="F930" s="119"/>
      <c r="G930" s="119"/>
      <c r="H930" s="119"/>
      <c r="I930" s="119"/>
      <c r="J930" s="119"/>
      <c r="K930" s="119"/>
    </row>
    <row r="931" spans="2:11">
      <c r="B931" s="118"/>
      <c r="C931" s="118"/>
      <c r="D931" s="118"/>
      <c r="E931" s="119"/>
      <c r="F931" s="119"/>
      <c r="G931" s="119"/>
      <c r="H931" s="119"/>
      <c r="I931" s="119"/>
      <c r="J931" s="119"/>
      <c r="K931" s="119"/>
    </row>
    <row r="932" spans="2:11">
      <c r="B932" s="118"/>
      <c r="C932" s="118"/>
      <c r="D932" s="118"/>
      <c r="E932" s="119"/>
      <c r="F932" s="119"/>
      <c r="G932" s="119"/>
      <c r="H932" s="119"/>
      <c r="I932" s="119"/>
      <c r="J932" s="119"/>
      <c r="K932" s="119"/>
    </row>
    <row r="933" spans="2:11">
      <c r="B933" s="118"/>
      <c r="C933" s="118"/>
      <c r="D933" s="118"/>
      <c r="E933" s="119"/>
      <c r="F933" s="119"/>
      <c r="G933" s="119"/>
      <c r="H933" s="119"/>
      <c r="I933" s="119"/>
      <c r="J933" s="119"/>
      <c r="K933" s="119"/>
    </row>
    <row r="934" spans="2:11">
      <c r="B934" s="118"/>
      <c r="C934" s="118"/>
      <c r="D934" s="118"/>
      <c r="E934" s="119"/>
      <c r="F934" s="119"/>
      <c r="G934" s="119"/>
      <c r="H934" s="119"/>
      <c r="I934" s="119"/>
      <c r="J934" s="119"/>
      <c r="K934" s="119"/>
    </row>
    <row r="935" spans="2:11">
      <c r="B935" s="118"/>
      <c r="C935" s="118"/>
      <c r="D935" s="118"/>
      <c r="E935" s="119"/>
      <c r="F935" s="119"/>
      <c r="G935" s="119"/>
      <c r="H935" s="119"/>
      <c r="I935" s="119"/>
      <c r="J935" s="119"/>
      <c r="K935" s="119"/>
    </row>
    <row r="936" spans="2:11">
      <c r="B936" s="118"/>
      <c r="C936" s="118"/>
      <c r="D936" s="118"/>
      <c r="E936" s="119"/>
      <c r="F936" s="119"/>
      <c r="G936" s="119"/>
      <c r="H936" s="119"/>
      <c r="I936" s="119"/>
      <c r="J936" s="119"/>
      <c r="K936" s="119"/>
    </row>
    <row r="937" spans="2:11">
      <c r="B937" s="118"/>
      <c r="C937" s="118"/>
      <c r="D937" s="118"/>
      <c r="E937" s="119"/>
      <c r="F937" s="119"/>
      <c r="G937" s="119"/>
      <c r="H937" s="119"/>
      <c r="I937" s="119"/>
      <c r="J937" s="119"/>
      <c r="K937" s="119"/>
    </row>
    <row r="938" spans="2:11">
      <c r="B938" s="118"/>
      <c r="C938" s="118"/>
      <c r="D938" s="118"/>
      <c r="E938" s="119"/>
      <c r="F938" s="119"/>
      <c r="G938" s="119"/>
      <c r="H938" s="119"/>
      <c r="I938" s="119"/>
      <c r="J938" s="119"/>
      <c r="K938" s="119"/>
    </row>
    <row r="939" spans="2:11">
      <c r="B939" s="118"/>
      <c r="C939" s="118"/>
      <c r="D939" s="118"/>
      <c r="E939" s="119"/>
      <c r="F939" s="119"/>
      <c r="G939" s="119"/>
      <c r="H939" s="119"/>
      <c r="I939" s="119"/>
      <c r="J939" s="119"/>
      <c r="K939" s="119"/>
    </row>
    <row r="940" spans="2:11">
      <c r="B940" s="118"/>
      <c r="C940" s="118"/>
      <c r="D940" s="118"/>
      <c r="E940" s="119"/>
      <c r="F940" s="119"/>
      <c r="G940" s="119"/>
      <c r="H940" s="119"/>
      <c r="I940" s="119"/>
      <c r="J940" s="119"/>
      <c r="K940" s="119"/>
    </row>
    <row r="941" spans="2:11">
      <c r="B941" s="118"/>
      <c r="C941" s="118"/>
      <c r="D941" s="118"/>
      <c r="E941" s="119"/>
      <c r="F941" s="119"/>
      <c r="G941" s="119"/>
      <c r="H941" s="119"/>
      <c r="I941" s="119"/>
      <c r="J941" s="119"/>
      <c r="K941" s="119"/>
    </row>
    <row r="942" spans="2:11">
      <c r="B942" s="118"/>
      <c r="C942" s="118"/>
      <c r="D942" s="118"/>
      <c r="E942" s="119"/>
      <c r="F942" s="119"/>
      <c r="G942" s="119"/>
      <c r="H942" s="119"/>
      <c r="I942" s="119"/>
      <c r="J942" s="119"/>
      <c r="K942" s="119"/>
    </row>
    <row r="943" spans="2:11">
      <c r="B943" s="118"/>
      <c r="C943" s="118"/>
      <c r="D943" s="118"/>
      <c r="E943" s="119"/>
      <c r="F943" s="119"/>
      <c r="G943" s="119"/>
      <c r="H943" s="119"/>
      <c r="I943" s="119"/>
      <c r="J943" s="119"/>
      <c r="K943" s="119"/>
    </row>
    <row r="944" spans="2:11">
      <c r="B944" s="118"/>
      <c r="C944" s="118"/>
      <c r="D944" s="118"/>
      <c r="E944" s="119"/>
      <c r="F944" s="119"/>
      <c r="G944" s="119"/>
      <c r="H944" s="119"/>
      <c r="I944" s="119"/>
      <c r="J944" s="119"/>
      <c r="K944" s="119"/>
    </row>
    <row r="945" spans="2:11">
      <c r="B945" s="118"/>
      <c r="C945" s="118"/>
      <c r="D945" s="118"/>
      <c r="E945" s="119"/>
      <c r="F945" s="119"/>
      <c r="G945" s="119"/>
      <c r="H945" s="119"/>
      <c r="I945" s="119"/>
      <c r="J945" s="119"/>
      <c r="K945" s="119"/>
    </row>
    <row r="946" spans="2:11">
      <c r="B946" s="118"/>
      <c r="C946" s="118"/>
      <c r="D946" s="118"/>
      <c r="E946" s="119"/>
      <c r="F946" s="119"/>
      <c r="G946" s="119"/>
      <c r="H946" s="119"/>
      <c r="I946" s="119"/>
      <c r="J946" s="119"/>
      <c r="K946" s="119"/>
    </row>
    <row r="947" spans="2:11">
      <c r="B947" s="118"/>
      <c r="C947" s="118"/>
      <c r="D947" s="118"/>
      <c r="E947" s="119"/>
      <c r="F947" s="119"/>
      <c r="G947" s="119"/>
      <c r="H947" s="119"/>
      <c r="I947" s="119"/>
      <c r="J947" s="119"/>
      <c r="K947" s="119"/>
    </row>
    <row r="948" spans="2:11">
      <c r="B948" s="118"/>
      <c r="C948" s="118"/>
      <c r="D948" s="118"/>
      <c r="E948" s="119"/>
      <c r="F948" s="119"/>
      <c r="G948" s="119"/>
      <c r="H948" s="119"/>
      <c r="I948" s="119"/>
      <c r="J948" s="119"/>
      <c r="K948" s="119"/>
    </row>
    <row r="949" spans="2:11">
      <c r="B949" s="118"/>
      <c r="C949" s="118"/>
      <c r="D949" s="118"/>
      <c r="E949" s="119"/>
      <c r="F949" s="119"/>
      <c r="G949" s="119"/>
      <c r="H949" s="119"/>
      <c r="I949" s="119"/>
      <c r="J949" s="119"/>
      <c r="K949" s="119"/>
    </row>
    <row r="950" spans="2:11">
      <c r="B950" s="118"/>
      <c r="C950" s="118"/>
      <c r="D950" s="118"/>
      <c r="E950" s="119"/>
      <c r="F950" s="119"/>
      <c r="G950" s="119"/>
      <c r="H950" s="119"/>
      <c r="I950" s="119"/>
      <c r="J950" s="119"/>
      <c r="K950" s="119"/>
    </row>
    <row r="951" spans="2:11">
      <c r="B951" s="118"/>
      <c r="C951" s="118"/>
      <c r="D951" s="118"/>
      <c r="E951" s="119"/>
      <c r="F951" s="119"/>
      <c r="G951" s="119"/>
      <c r="H951" s="119"/>
      <c r="I951" s="119"/>
      <c r="J951" s="119"/>
      <c r="K951" s="119"/>
    </row>
    <row r="952" spans="2:11">
      <c r="B952" s="118"/>
      <c r="C952" s="118"/>
      <c r="D952" s="118"/>
      <c r="E952" s="119"/>
      <c r="F952" s="119"/>
      <c r="G952" s="119"/>
      <c r="H952" s="119"/>
      <c r="I952" s="119"/>
      <c r="J952" s="119"/>
      <c r="K952" s="119"/>
    </row>
    <row r="953" spans="2:11">
      <c r="B953" s="118"/>
      <c r="C953" s="118"/>
      <c r="D953" s="118"/>
      <c r="E953" s="119"/>
      <c r="F953" s="119"/>
      <c r="G953" s="119"/>
      <c r="H953" s="119"/>
      <c r="I953" s="119"/>
      <c r="J953" s="119"/>
      <c r="K953" s="119"/>
    </row>
    <row r="954" spans="2:11">
      <c r="B954" s="118"/>
      <c r="C954" s="118"/>
      <c r="D954" s="118"/>
      <c r="E954" s="119"/>
      <c r="F954" s="119"/>
      <c r="G954" s="119"/>
      <c r="H954" s="119"/>
      <c r="I954" s="119"/>
      <c r="J954" s="119"/>
      <c r="K954" s="119"/>
    </row>
    <row r="955" spans="2:11">
      <c r="B955" s="118"/>
      <c r="C955" s="118"/>
      <c r="D955" s="118"/>
      <c r="E955" s="119"/>
      <c r="F955" s="119"/>
      <c r="G955" s="119"/>
      <c r="H955" s="119"/>
      <c r="I955" s="119"/>
      <c r="J955" s="119"/>
      <c r="K955" s="119"/>
    </row>
    <row r="956" spans="2:11">
      <c r="B956" s="118"/>
      <c r="C956" s="118"/>
      <c r="D956" s="118"/>
      <c r="E956" s="119"/>
      <c r="F956" s="119"/>
      <c r="G956" s="119"/>
      <c r="H956" s="119"/>
      <c r="I956" s="119"/>
      <c r="J956" s="119"/>
      <c r="K956" s="119"/>
    </row>
    <row r="957" spans="2:11">
      <c r="B957" s="118"/>
      <c r="C957" s="118"/>
      <c r="D957" s="118"/>
      <c r="E957" s="119"/>
      <c r="F957" s="119"/>
      <c r="G957" s="119"/>
      <c r="H957" s="119"/>
      <c r="I957" s="119"/>
      <c r="J957" s="119"/>
      <c r="K957" s="119"/>
    </row>
    <row r="958" spans="2:11">
      <c r="B958" s="118"/>
      <c r="C958" s="118"/>
      <c r="D958" s="118"/>
      <c r="E958" s="119"/>
      <c r="F958" s="119"/>
      <c r="G958" s="119"/>
      <c r="H958" s="119"/>
      <c r="I958" s="119"/>
      <c r="J958" s="119"/>
      <c r="K958" s="119"/>
    </row>
    <row r="959" spans="2:11">
      <c r="B959" s="118"/>
      <c r="C959" s="118"/>
      <c r="D959" s="118"/>
      <c r="E959" s="119"/>
      <c r="F959" s="119"/>
      <c r="G959" s="119"/>
      <c r="H959" s="119"/>
      <c r="I959" s="119"/>
      <c r="J959" s="119"/>
      <c r="K959" s="119"/>
    </row>
    <row r="960" spans="2:11">
      <c r="B960" s="118"/>
      <c r="C960" s="118"/>
      <c r="D960" s="118"/>
      <c r="E960" s="119"/>
      <c r="F960" s="119"/>
      <c r="G960" s="119"/>
      <c r="H960" s="119"/>
      <c r="I960" s="119"/>
      <c r="J960" s="119"/>
      <c r="K960" s="119"/>
    </row>
    <row r="961" spans="2:11">
      <c r="B961" s="118"/>
      <c r="C961" s="118"/>
      <c r="D961" s="118"/>
      <c r="E961" s="119"/>
      <c r="F961" s="119"/>
      <c r="G961" s="119"/>
      <c r="H961" s="119"/>
      <c r="I961" s="119"/>
      <c r="J961" s="119"/>
      <c r="K961" s="119"/>
    </row>
    <row r="962" spans="2:11">
      <c r="B962" s="118"/>
      <c r="C962" s="118"/>
      <c r="D962" s="118"/>
      <c r="E962" s="119"/>
      <c r="F962" s="119"/>
      <c r="G962" s="119"/>
      <c r="H962" s="119"/>
      <c r="I962" s="119"/>
      <c r="J962" s="119"/>
      <c r="K962" s="119"/>
    </row>
    <row r="963" spans="2:11">
      <c r="B963" s="118"/>
      <c r="C963" s="118"/>
      <c r="D963" s="118"/>
      <c r="E963" s="119"/>
      <c r="F963" s="119"/>
      <c r="G963" s="119"/>
      <c r="H963" s="119"/>
      <c r="I963" s="119"/>
      <c r="J963" s="119"/>
      <c r="K963" s="119"/>
    </row>
    <row r="964" spans="2:11">
      <c r="B964" s="118"/>
      <c r="C964" s="118"/>
      <c r="D964" s="118"/>
      <c r="E964" s="119"/>
      <c r="F964" s="119"/>
      <c r="G964" s="119"/>
      <c r="H964" s="119"/>
      <c r="I964" s="119"/>
      <c r="J964" s="119"/>
      <c r="K964" s="119"/>
    </row>
    <row r="965" spans="2:11">
      <c r="B965" s="118"/>
      <c r="C965" s="118"/>
      <c r="D965" s="118"/>
      <c r="E965" s="119"/>
      <c r="F965" s="119"/>
      <c r="G965" s="119"/>
      <c r="H965" s="119"/>
      <c r="I965" s="119"/>
      <c r="J965" s="119"/>
      <c r="K965" s="119"/>
    </row>
    <row r="966" spans="2:11">
      <c r="B966" s="118"/>
      <c r="C966" s="118"/>
      <c r="D966" s="118"/>
      <c r="E966" s="119"/>
      <c r="F966" s="119"/>
      <c r="G966" s="119"/>
      <c r="H966" s="119"/>
      <c r="I966" s="119"/>
      <c r="J966" s="119"/>
      <c r="K966" s="119"/>
    </row>
    <row r="967" spans="2:11">
      <c r="B967" s="118"/>
      <c r="C967" s="118"/>
      <c r="D967" s="118"/>
      <c r="E967" s="119"/>
      <c r="F967" s="119"/>
      <c r="G967" s="119"/>
      <c r="H967" s="119"/>
      <c r="I967" s="119"/>
      <c r="J967" s="119"/>
      <c r="K967" s="119"/>
    </row>
    <row r="968" spans="2:11">
      <c r="B968" s="118"/>
      <c r="C968" s="118"/>
      <c r="D968" s="118"/>
      <c r="E968" s="119"/>
      <c r="F968" s="119"/>
      <c r="G968" s="119"/>
      <c r="H968" s="119"/>
      <c r="I968" s="119"/>
      <c r="J968" s="119"/>
      <c r="K968" s="119"/>
    </row>
    <row r="969" spans="2:11">
      <c r="B969" s="118"/>
      <c r="C969" s="118"/>
      <c r="D969" s="118"/>
      <c r="E969" s="119"/>
      <c r="F969" s="119"/>
      <c r="G969" s="119"/>
      <c r="H969" s="119"/>
      <c r="I969" s="119"/>
      <c r="J969" s="119"/>
      <c r="K969" s="119"/>
    </row>
    <row r="970" spans="2:11">
      <c r="B970" s="118"/>
      <c r="C970" s="118"/>
      <c r="D970" s="118"/>
      <c r="E970" s="119"/>
      <c r="F970" s="119"/>
      <c r="G970" s="119"/>
      <c r="H970" s="119"/>
      <c r="I970" s="119"/>
      <c r="J970" s="119"/>
      <c r="K970" s="119"/>
    </row>
    <row r="971" spans="2:11">
      <c r="B971" s="118"/>
      <c r="C971" s="118"/>
      <c r="D971" s="118"/>
      <c r="E971" s="119"/>
      <c r="F971" s="119"/>
      <c r="G971" s="119"/>
      <c r="H971" s="119"/>
      <c r="I971" s="119"/>
      <c r="J971" s="119"/>
      <c r="K971" s="119"/>
    </row>
    <row r="972" spans="2:11">
      <c r="B972" s="118"/>
      <c r="C972" s="118"/>
      <c r="D972" s="118"/>
      <c r="E972" s="119"/>
      <c r="F972" s="119"/>
      <c r="G972" s="119"/>
      <c r="H972" s="119"/>
      <c r="I972" s="119"/>
      <c r="J972" s="119"/>
      <c r="K972" s="119"/>
    </row>
    <row r="973" spans="2:11">
      <c r="B973" s="118"/>
      <c r="C973" s="118"/>
      <c r="D973" s="118"/>
      <c r="E973" s="119"/>
      <c r="F973" s="119"/>
      <c r="G973" s="119"/>
      <c r="H973" s="119"/>
      <c r="I973" s="119"/>
      <c r="J973" s="119"/>
      <c r="K973" s="119"/>
    </row>
    <row r="974" spans="2:11">
      <c r="B974" s="118"/>
      <c r="C974" s="118"/>
      <c r="D974" s="118"/>
      <c r="E974" s="119"/>
      <c r="F974" s="119"/>
      <c r="G974" s="119"/>
      <c r="H974" s="119"/>
      <c r="I974" s="119"/>
      <c r="J974" s="119"/>
      <c r="K974" s="119"/>
    </row>
    <row r="975" spans="2:11">
      <c r="B975" s="118"/>
      <c r="C975" s="118"/>
      <c r="D975" s="118"/>
      <c r="E975" s="119"/>
      <c r="F975" s="119"/>
      <c r="G975" s="119"/>
      <c r="H975" s="119"/>
      <c r="I975" s="119"/>
      <c r="J975" s="119"/>
      <c r="K975" s="119"/>
    </row>
    <row r="976" spans="2:11">
      <c r="B976" s="118"/>
      <c r="C976" s="118"/>
      <c r="D976" s="118"/>
      <c r="E976" s="119"/>
      <c r="F976" s="119"/>
      <c r="G976" s="119"/>
      <c r="H976" s="119"/>
      <c r="I976" s="119"/>
      <c r="J976" s="119"/>
      <c r="K976" s="119"/>
    </row>
    <row r="977" spans="2:11">
      <c r="B977" s="118"/>
      <c r="C977" s="118"/>
      <c r="D977" s="118"/>
      <c r="E977" s="119"/>
      <c r="F977" s="119"/>
      <c r="G977" s="119"/>
      <c r="H977" s="119"/>
      <c r="I977" s="119"/>
      <c r="J977" s="119"/>
      <c r="K977" s="119"/>
    </row>
    <row r="978" spans="2:11">
      <c r="B978" s="118"/>
      <c r="C978" s="118"/>
      <c r="D978" s="118"/>
      <c r="E978" s="119"/>
      <c r="F978" s="119"/>
      <c r="G978" s="119"/>
      <c r="H978" s="119"/>
      <c r="I978" s="119"/>
      <c r="J978" s="119"/>
      <c r="K978" s="119"/>
    </row>
    <row r="979" spans="2:11">
      <c r="B979" s="118"/>
      <c r="C979" s="118"/>
      <c r="D979" s="118"/>
      <c r="E979" s="119"/>
      <c r="F979" s="119"/>
      <c r="G979" s="119"/>
      <c r="H979" s="119"/>
      <c r="I979" s="119"/>
      <c r="J979" s="119"/>
      <c r="K979" s="119"/>
    </row>
    <row r="980" spans="2:11">
      <c r="B980" s="118"/>
      <c r="C980" s="118"/>
      <c r="D980" s="118"/>
      <c r="E980" s="119"/>
      <c r="F980" s="119"/>
      <c r="G980" s="119"/>
      <c r="H980" s="119"/>
      <c r="I980" s="119"/>
      <c r="J980" s="119"/>
      <c r="K980" s="119"/>
    </row>
    <row r="981" spans="2:11">
      <c r="B981" s="118"/>
      <c r="C981" s="118"/>
      <c r="D981" s="118"/>
      <c r="E981" s="119"/>
      <c r="F981" s="119"/>
      <c r="G981" s="119"/>
      <c r="H981" s="119"/>
      <c r="I981" s="119"/>
      <c r="J981" s="119"/>
      <c r="K981" s="119"/>
    </row>
    <row r="982" spans="2:11">
      <c r="B982" s="118"/>
      <c r="C982" s="118"/>
      <c r="D982" s="118"/>
      <c r="E982" s="119"/>
      <c r="F982" s="119"/>
      <c r="G982" s="119"/>
      <c r="H982" s="119"/>
      <c r="I982" s="119"/>
      <c r="J982" s="119"/>
      <c r="K982" s="119"/>
    </row>
    <row r="983" spans="2:11">
      <c r="B983" s="118"/>
      <c r="C983" s="118"/>
      <c r="D983" s="118"/>
      <c r="E983" s="119"/>
      <c r="F983" s="119"/>
      <c r="G983" s="119"/>
      <c r="H983" s="119"/>
      <c r="I983" s="119"/>
      <c r="J983" s="119"/>
      <c r="K983" s="119"/>
    </row>
    <row r="984" spans="2:11">
      <c r="B984" s="118"/>
      <c r="C984" s="118"/>
      <c r="D984" s="118"/>
      <c r="E984" s="119"/>
      <c r="F984" s="119"/>
      <c r="G984" s="119"/>
      <c r="H984" s="119"/>
      <c r="I984" s="119"/>
      <c r="J984" s="119"/>
      <c r="K984" s="119"/>
    </row>
    <row r="985" spans="2:11">
      <c r="B985" s="118"/>
      <c r="C985" s="118"/>
      <c r="D985" s="118"/>
      <c r="E985" s="119"/>
      <c r="F985" s="119"/>
      <c r="G985" s="119"/>
      <c r="H985" s="119"/>
      <c r="I985" s="119"/>
      <c r="J985" s="119"/>
      <c r="K985" s="119"/>
    </row>
    <row r="986" spans="2:11">
      <c r="B986" s="118"/>
      <c r="C986" s="118"/>
      <c r="D986" s="118"/>
      <c r="E986" s="119"/>
      <c r="F986" s="119"/>
      <c r="G986" s="119"/>
      <c r="H986" s="119"/>
      <c r="I986" s="119"/>
      <c r="J986" s="119"/>
      <c r="K986" s="119"/>
    </row>
    <row r="987" spans="2:11">
      <c r="B987" s="118"/>
      <c r="C987" s="118"/>
      <c r="D987" s="118"/>
      <c r="E987" s="119"/>
      <c r="F987" s="119"/>
      <c r="G987" s="119"/>
      <c r="H987" s="119"/>
      <c r="I987" s="119"/>
      <c r="J987" s="119"/>
      <c r="K987" s="119"/>
    </row>
    <row r="988" spans="2:11">
      <c r="B988" s="118"/>
      <c r="C988" s="118"/>
      <c r="D988" s="118"/>
      <c r="E988" s="119"/>
      <c r="F988" s="119"/>
      <c r="G988" s="119"/>
      <c r="H988" s="119"/>
      <c r="I988" s="119"/>
      <c r="J988" s="119"/>
      <c r="K988" s="119"/>
    </row>
    <row r="989" spans="2:11">
      <c r="B989" s="118"/>
      <c r="C989" s="118"/>
      <c r="D989" s="118"/>
      <c r="E989" s="119"/>
      <c r="F989" s="119"/>
      <c r="G989" s="119"/>
      <c r="H989" s="119"/>
      <c r="I989" s="119"/>
      <c r="J989" s="119"/>
      <c r="K989" s="119"/>
    </row>
    <row r="990" spans="2:11">
      <c r="B990" s="118"/>
      <c r="C990" s="118"/>
      <c r="D990" s="118"/>
      <c r="E990" s="119"/>
      <c r="F990" s="119"/>
      <c r="G990" s="119"/>
      <c r="H990" s="119"/>
      <c r="I990" s="119"/>
      <c r="J990" s="119"/>
      <c r="K990" s="119"/>
    </row>
    <row r="991" spans="2:11">
      <c r="B991" s="118"/>
      <c r="C991" s="118"/>
      <c r="D991" s="118"/>
      <c r="E991" s="119"/>
      <c r="F991" s="119"/>
      <c r="G991" s="119"/>
      <c r="H991" s="119"/>
      <c r="I991" s="119"/>
      <c r="J991" s="119"/>
      <c r="K991" s="119"/>
    </row>
    <row r="992" spans="2:11">
      <c r="B992" s="118"/>
      <c r="C992" s="118"/>
      <c r="D992" s="118"/>
      <c r="E992" s="119"/>
      <c r="F992" s="119"/>
      <c r="G992" s="119"/>
      <c r="H992" s="119"/>
      <c r="I992" s="119"/>
      <c r="J992" s="119"/>
      <c r="K992" s="119"/>
    </row>
    <row r="993" spans="2:11">
      <c r="B993" s="118"/>
      <c r="C993" s="118"/>
      <c r="D993" s="118"/>
      <c r="E993" s="119"/>
      <c r="F993" s="119"/>
      <c r="G993" s="119"/>
      <c r="H993" s="119"/>
      <c r="I993" s="119"/>
      <c r="J993" s="119"/>
      <c r="K993" s="119"/>
    </row>
    <row r="994" spans="2:11">
      <c r="B994" s="118"/>
      <c r="C994" s="118"/>
      <c r="D994" s="118"/>
      <c r="E994" s="119"/>
      <c r="F994" s="119"/>
      <c r="G994" s="119"/>
      <c r="H994" s="119"/>
      <c r="I994" s="119"/>
      <c r="J994" s="119"/>
      <c r="K994" s="119"/>
    </row>
    <row r="995" spans="2:11">
      <c r="B995" s="118"/>
      <c r="C995" s="118"/>
      <c r="D995" s="118"/>
      <c r="E995" s="119"/>
      <c r="F995" s="119"/>
      <c r="G995" s="119"/>
      <c r="H995" s="119"/>
      <c r="I995" s="119"/>
      <c r="J995" s="119"/>
      <c r="K995" s="119"/>
    </row>
    <row r="996" spans="2:11">
      <c r="B996" s="118"/>
      <c r="C996" s="118"/>
      <c r="D996" s="118"/>
      <c r="E996" s="119"/>
      <c r="F996" s="119"/>
      <c r="G996" s="119"/>
      <c r="H996" s="119"/>
      <c r="I996" s="119"/>
      <c r="J996" s="119"/>
      <c r="K996" s="119"/>
    </row>
    <row r="997" spans="2:11">
      <c r="B997" s="118"/>
      <c r="C997" s="118"/>
      <c r="D997" s="118"/>
      <c r="E997" s="119"/>
      <c r="F997" s="119"/>
      <c r="G997" s="119"/>
      <c r="H997" s="119"/>
      <c r="I997" s="119"/>
      <c r="J997" s="119"/>
      <c r="K997" s="119"/>
    </row>
    <row r="998" spans="2:11">
      <c r="B998" s="118"/>
      <c r="C998" s="118"/>
      <c r="D998" s="118"/>
      <c r="E998" s="119"/>
      <c r="F998" s="119"/>
      <c r="G998" s="119"/>
      <c r="H998" s="119"/>
      <c r="I998" s="119"/>
      <c r="J998" s="119"/>
      <c r="K998" s="119"/>
    </row>
    <row r="999" spans="2:11">
      <c r="B999" s="118"/>
      <c r="C999" s="118"/>
      <c r="D999" s="118"/>
      <c r="E999" s="119"/>
      <c r="F999" s="119"/>
      <c r="G999" s="119"/>
      <c r="H999" s="119"/>
      <c r="I999" s="119"/>
      <c r="J999" s="119"/>
      <c r="K999" s="119"/>
    </row>
    <row r="1000" spans="2:11">
      <c r="B1000" s="118"/>
      <c r="C1000" s="118"/>
      <c r="D1000" s="118"/>
      <c r="E1000" s="119"/>
      <c r="F1000" s="119"/>
      <c r="G1000" s="119"/>
      <c r="H1000" s="119"/>
      <c r="I1000" s="119"/>
      <c r="J1000" s="119"/>
      <c r="K1000" s="119"/>
    </row>
    <row r="1001" spans="2:11">
      <c r="B1001" s="118"/>
      <c r="C1001" s="118"/>
      <c r="D1001" s="118"/>
      <c r="E1001" s="119"/>
      <c r="F1001" s="119"/>
      <c r="G1001" s="119"/>
      <c r="H1001" s="119"/>
      <c r="I1001" s="119"/>
      <c r="J1001" s="119"/>
      <c r="K1001" s="119"/>
    </row>
    <row r="1002" spans="2:11">
      <c r="B1002" s="118"/>
      <c r="C1002" s="118"/>
      <c r="D1002" s="118"/>
      <c r="E1002" s="119"/>
      <c r="F1002" s="119"/>
      <c r="G1002" s="119"/>
      <c r="H1002" s="119"/>
      <c r="I1002" s="119"/>
      <c r="J1002" s="119"/>
      <c r="K1002" s="119"/>
    </row>
    <row r="1003" spans="2:11">
      <c r="B1003" s="118"/>
      <c r="C1003" s="118"/>
      <c r="D1003" s="118"/>
      <c r="E1003" s="119"/>
      <c r="F1003" s="119"/>
      <c r="G1003" s="119"/>
      <c r="H1003" s="119"/>
      <c r="I1003" s="119"/>
      <c r="J1003" s="119"/>
      <c r="K1003" s="119"/>
    </row>
    <row r="1004" spans="2:11">
      <c r="B1004" s="118"/>
      <c r="C1004" s="118"/>
      <c r="D1004" s="118"/>
      <c r="E1004" s="119"/>
      <c r="F1004" s="119"/>
      <c r="G1004" s="119"/>
      <c r="H1004" s="119"/>
      <c r="I1004" s="119"/>
      <c r="J1004" s="119"/>
      <c r="K1004" s="119"/>
    </row>
    <row r="1005" spans="2:11">
      <c r="B1005" s="118"/>
      <c r="C1005" s="118"/>
      <c r="D1005" s="118"/>
      <c r="E1005" s="119"/>
      <c r="F1005" s="119"/>
      <c r="G1005" s="119"/>
      <c r="H1005" s="119"/>
      <c r="I1005" s="119"/>
      <c r="J1005" s="119"/>
      <c r="K1005" s="119"/>
    </row>
    <row r="1006" spans="2:11">
      <c r="B1006" s="118"/>
      <c r="C1006" s="118"/>
      <c r="D1006" s="118"/>
      <c r="E1006" s="119"/>
      <c r="F1006" s="119"/>
      <c r="G1006" s="119"/>
      <c r="H1006" s="119"/>
      <c r="I1006" s="119"/>
      <c r="J1006" s="119"/>
      <c r="K1006" s="119"/>
    </row>
    <row r="1007" spans="2:11">
      <c r="B1007" s="118"/>
      <c r="C1007" s="118"/>
      <c r="D1007" s="118"/>
      <c r="E1007" s="119"/>
      <c r="F1007" s="119"/>
      <c r="G1007" s="119"/>
      <c r="H1007" s="119"/>
      <c r="I1007" s="119"/>
      <c r="J1007" s="119"/>
      <c r="K1007" s="119"/>
    </row>
    <row r="1008" spans="2:11">
      <c r="B1008" s="118"/>
      <c r="C1008" s="118"/>
      <c r="D1008" s="118"/>
      <c r="E1008" s="119"/>
      <c r="F1008" s="119"/>
      <c r="G1008" s="119"/>
      <c r="H1008" s="119"/>
      <c r="I1008" s="119"/>
      <c r="J1008" s="119"/>
      <c r="K1008" s="119"/>
    </row>
    <row r="1009" spans="2:11">
      <c r="B1009" s="118"/>
      <c r="C1009" s="118"/>
      <c r="D1009" s="118"/>
      <c r="E1009" s="119"/>
      <c r="F1009" s="119"/>
      <c r="G1009" s="119"/>
      <c r="H1009" s="119"/>
      <c r="I1009" s="119"/>
      <c r="J1009" s="119"/>
      <c r="K1009" s="119"/>
    </row>
    <row r="1010" spans="2:11">
      <c r="B1010" s="118"/>
      <c r="C1010" s="118"/>
      <c r="D1010" s="118"/>
      <c r="E1010" s="119"/>
      <c r="F1010" s="119"/>
      <c r="G1010" s="119"/>
      <c r="H1010" s="119"/>
      <c r="I1010" s="119"/>
      <c r="J1010" s="119"/>
      <c r="K1010" s="119"/>
    </row>
    <row r="1011" spans="2:11">
      <c r="B1011" s="118"/>
      <c r="C1011" s="118"/>
      <c r="D1011" s="118"/>
      <c r="E1011" s="119"/>
      <c r="F1011" s="119"/>
      <c r="G1011" s="119"/>
      <c r="H1011" s="119"/>
      <c r="I1011" s="119"/>
      <c r="J1011" s="119"/>
      <c r="K1011" s="119"/>
    </row>
    <row r="1012" spans="2:11">
      <c r="B1012" s="118"/>
      <c r="C1012" s="118"/>
      <c r="D1012" s="118"/>
      <c r="E1012" s="119"/>
      <c r="F1012" s="119"/>
      <c r="G1012" s="119"/>
      <c r="H1012" s="119"/>
      <c r="I1012" s="119"/>
      <c r="J1012" s="119"/>
      <c r="K1012" s="119"/>
    </row>
    <row r="1013" spans="2:11">
      <c r="B1013" s="118"/>
      <c r="C1013" s="118"/>
      <c r="D1013" s="118"/>
      <c r="E1013" s="119"/>
      <c r="F1013" s="119"/>
      <c r="G1013" s="119"/>
      <c r="H1013" s="119"/>
      <c r="I1013" s="119"/>
      <c r="J1013" s="119"/>
      <c r="K1013" s="119"/>
    </row>
    <row r="1014" spans="2:11">
      <c r="B1014" s="118"/>
      <c r="C1014" s="118"/>
      <c r="D1014" s="118"/>
      <c r="E1014" s="119"/>
      <c r="F1014" s="119"/>
      <c r="G1014" s="119"/>
      <c r="H1014" s="119"/>
      <c r="I1014" s="119"/>
      <c r="J1014" s="119"/>
      <c r="K1014" s="119"/>
    </row>
    <row r="1015" spans="2:11">
      <c r="B1015" s="118"/>
      <c r="C1015" s="118"/>
      <c r="D1015" s="118"/>
      <c r="E1015" s="119"/>
      <c r="F1015" s="119"/>
      <c r="G1015" s="119"/>
      <c r="H1015" s="119"/>
      <c r="I1015" s="119"/>
      <c r="J1015" s="119"/>
      <c r="K1015" s="119"/>
    </row>
    <row r="1016" spans="2:11">
      <c r="B1016" s="118"/>
      <c r="C1016" s="118"/>
      <c r="D1016" s="118"/>
      <c r="E1016" s="119"/>
      <c r="F1016" s="119"/>
      <c r="G1016" s="119"/>
      <c r="H1016" s="119"/>
      <c r="I1016" s="119"/>
      <c r="J1016" s="119"/>
      <c r="K1016" s="119"/>
    </row>
    <row r="1017" spans="2:11">
      <c r="B1017" s="118"/>
      <c r="C1017" s="118"/>
      <c r="D1017" s="118"/>
      <c r="E1017" s="119"/>
      <c r="F1017" s="119"/>
      <c r="G1017" s="119"/>
      <c r="H1017" s="119"/>
      <c r="I1017" s="119"/>
      <c r="J1017" s="119"/>
      <c r="K1017" s="119"/>
    </row>
    <row r="1018" spans="2:11">
      <c r="B1018" s="118"/>
      <c r="C1018" s="118"/>
      <c r="D1018" s="118"/>
      <c r="E1018" s="119"/>
      <c r="F1018" s="119"/>
      <c r="G1018" s="119"/>
      <c r="H1018" s="119"/>
      <c r="I1018" s="119"/>
      <c r="J1018" s="119"/>
      <c r="K1018" s="119"/>
    </row>
    <row r="1019" spans="2:11">
      <c r="B1019" s="118"/>
      <c r="C1019" s="118"/>
      <c r="D1019" s="118"/>
      <c r="E1019" s="119"/>
      <c r="F1019" s="119"/>
      <c r="G1019" s="119"/>
      <c r="H1019" s="119"/>
      <c r="I1019" s="119"/>
      <c r="J1019" s="119"/>
      <c r="K1019" s="119"/>
    </row>
    <row r="1020" spans="2:11">
      <c r="B1020" s="118"/>
      <c r="C1020" s="118"/>
      <c r="D1020" s="118"/>
      <c r="E1020" s="119"/>
      <c r="F1020" s="119"/>
      <c r="G1020" s="119"/>
      <c r="H1020" s="119"/>
      <c r="I1020" s="119"/>
      <c r="J1020" s="119"/>
      <c r="K1020" s="119"/>
    </row>
    <row r="1021" spans="2:11">
      <c r="B1021" s="118"/>
      <c r="C1021" s="118"/>
      <c r="D1021" s="118"/>
      <c r="E1021" s="119"/>
      <c r="F1021" s="119"/>
      <c r="G1021" s="119"/>
      <c r="H1021" s="119"/>
      <c r="I1021" s="119"/>
      <c r="J1021" s="119"/>
      <c r="K1021" s="119"/>
    </row>
    <row r="1022" spans="2:11">
      <c r="B1022" s="118"/>
      <c r="C1022" s="118"/>
      <c r="D1022" s="118"/>
      <c r="E1022" s="119"/>
      <c r="F1022" s="119"/>
      <c r="G1022" s="119"/>
      <c r="H1022" s="119"/>
      <c r="I1022" s="119"/>
      <c r="J1022" s="119"/>
      <c r="K1022" s="119"/>
    </row>
    <row r="1023" spans="2:11">
      <c r="B1023" s="118"/>
      <c r="C1023" s="118"/>
      <c r="D1023" s="118"/>
      <c r="E1023" s="119"/>
      <c r="F1023" s="119"/>
      <c r="G1023" s="119"/>
      <c r="H1023" s="119"/>
      <c r="I1023" s="119"/>
      <c r="J1023" s="119"/>
      <c r="K1023" s="119"/>
    </row>
    <row r="1024" spans="2:11">
      <c r="B1024" s="118"/>
      <c r="C1024" s="118"/>
      <c r="D1024" s="118"/>
      <c r="E1024" s="119"/>
      <c r="F1024" s="119"/>
      <c r="G1024" s="119"/>
      <c r="H1024" s="119"/>
      <c r="I1024" s="119"/>
      <c r="J1024" s="119"/>
      <c r="K1024" s="119"/>
    </row>
    <row r="1025" spans="2:11">
      <c r="B1025" s="118"/>
      <c r="C1025" s="118"/>
      <c r="D1025" s="118"/>
      <c r="E1025" s="119"/>
      <c r="F1025" s="119"/>
      <c r="G1025" s="119"/>
      <c r="H1025" s="119"/>
      <c r="I1025" s="119"/>
      <c r="J1025" s="119"/>
      <c r="K1025" s="119"/>
    </row>
    <row r="1026" spans="2:11">
      <c r="B1026" s="118"/>
      <c r="C1026" s="118"/>
      <c r="D1026" s="118"/>
      <c r="E1026" s="119"/>
      <c r="F1026" s="119"/>
      <c r="G1026" s="119"/>
      <c r="H1026" s="119"/>
      <c r="I1026" s="119"/>
      <c r="J1026" s="119"/>
      <c r="K1026" s="119"/>
    </row>
    <row r="1027" spans="2:11">
      <c r="B1027" s="118"/>
      <c r="C1027" s="118"/>
      <c r="D1027" s="118"/>
      <c r="E1027" s="119"/>
      <c r="F1027" s="119"/>
      <c r="G1027" s="119"/>
      <c r="H1027" s="119"/>
      <c r="I1027" s="119"/>
      <c r="J1027" s="119"/>
      <c r="K1027" s="119"/>
    </row>
    <row r="1028" spans="2:11">
      <c r="B1028" s="118"/>
      <c r="C1028" s="118"/>
      <c r="D1028" s="118"/>
      <c r="E1028" s="119"/>
      <c r="F1028" s="119"/>
      <c r="G1028" s="119"/>
      <c r="H1028" s="119"/>
      <c r="I1028" s="119"/>
      <c r="J1028" s="119"/>
      <c r="K1028" s="119"/>
    </row>
    <row r="1029" spans="2:11">
      <c r="B1029" s="118"/>
      <c r="C1029" s="118"/>
      <c r="D1029" s="118"/>
      <c r="E1029" s="119"/>
      <c r="F1029" s="119"/>
      <c r="G1029" s="119"/>
      <c r="H1029" s="119"/>
      <c r="I1029" s="119"/>
      <c r="J1029" s="119"/>
      <c r="K1029" s="119"/>
    </row>
    <row r="1030" spans="2:11">
      <c r="B1030" s="118"/>
      <c r="C1030" s="118"/>
      <c r="D1030" s="118"/>
      <c r="E1030" s="119"/>
      <c r="F1030" s="119"/>
      <c r="G1030" s="119"/>
      <c r="H1030" s="119"/>
      <c r="I1030" s="119"/>
      <c r="J1030" s="119"/>
      <c r="K1030" s="119"/>
    </row>
    <row r="1031" spans="2:11">
      <c r="B1031" s="118"/>
      <c r="C1031" s="118"/>
      <c r="D1031" s="118"/>
      <c r="E1031" s="119"/>
      <c r="F1031" s="119"/>
      <c r="G1031" s="119"/>
      <c r="H1031" s="119"/>
      <c r="I1031" s="119"/>
      <c r="J1031" s="119"/>
      <c r="K1031" s="119"/>
    </row>
    <row r="1032" spans="2:11">
      <c r="B1032" s="118"/>
      <c r="C1032" s="118"/>
      <c r="D1032" s="118"/>
      <c r="E1032" s="119"/>
      <c r="F1032" s="119"/>
      <c r="G1032" s="119"/>
      <c r="H1032" s="119"/>
      <c r="I1032" s="119"/>
      <c r="J1032" s="119"/>
      <c r="K1032" s="119"/>
    </row>
    <row r="1033" spans="2:11">
      <c r="B1033" s="118"/>
      <c r="C1033" s="118"/>
      <c r="D1033" s="118"/>
      <c r="E1033" s="119"/>
      <c r="F1033" s="119"/>
      <c r="G1033" s="119"/>
      <c r="H1033" s="119"/>
      <c r="I1033" s="119"/>
      <c r="J1033" s="119"/>
      <c r="K1033" s="119"/>
    </row>
    <row r="1034" spans="2:11">
      <c r="B1034" s="118"/>
      <c r="C1034" s="118"/>
      <c r="D1034" s="118"/>
      <c r="E1034" s="119"/>
      <c r="F1034" s="119"/>
      <c r="G1034" s="119"/>
      <c r="H1034" s="119"/>
      <c r="I1034" s="119"/>
      <c r="J1034" s="119"/>
      <c r="K1034" s="119"/>
    </row>
    <row r="1035" spans="2:11">
      <c r="B1035" s="118"/>
      <c r="C1035" s="118"/>
      <c r="D1035" s="118"/>
      <c r="E1035" s="119"/>
      <c r="F1035" s="119"/>
      <c r="G1035" s="119"/>
      <c r="H1035" s="119"/>
      <c r="I1035" s="119"/>
      <c r="J1035" s="119"/>
      <c r="K1035" s="119"/>
    </row>
    <row r="1036" spans="2:11">
      <c r="B1036" s="118"/>
      <c r="C1036" s="118"/>
      <c r="D1036" s="118"/>
      <c r="E1036" s="119"/>
      <c r="F1036" s="119"/>
      <c r="G1036" s="119"/>
      <c r="H1036" s="119"/>
      <c r="I1036" s="119"/>
      <c r="J1036" s="119"/>
      <c r="K1036" s="119"/>
    </row>
    <row r="1037" spans="2:11">
      <c r="B1037" s="118"/>
      <c r="C1037" s="118"/>
      <c r="D1037" s="118"/>
      <c r="E1037" s="119"/>
      <c r="F1037" s="119"/>
      <c r="G1037" s="119"/>
      <c r="H1037" s="119"/>
      <c r="I1037" s="119"/>
      <c r="J1037" s="119"/>
      <c r="K1037" s="119"/>
    </row>
    <row r="1038" spans="2:11">
      <c r="B1038" s="118"/>
      <c r="C1038" s="118"/>
      <c r="D1038" s="118"/>
      <c r="E1038" s="119"/>
      <c r="F1038" s="119"/>
      <c r="G1038" s="119"/>
      <c r="H1038" s="119"/>
      <c r="I1038" s="119"/>
      <c r="J1038" s="119"/>
      <c r="K1038" s="119"/>
    </row>
    <row r="1039" spans="2:11">
      <c r="B1039" s="118"/>
      <c r="C1039" s="118"/>
      <c r="D1039" s="118"/>
      <c r="E1039" s="119"/>
      <c r="F1039" s="119"/>
      <c r="G1039" s="119"/>
      <c r="H1039" s="119"/>
      <c r="I1039" s="119"/>
      <c r="J1039" s="119"/>
      <c r="K1039" s="119"/>
    </row>
    <row r="1040" spans="2:11">
      <c r="B1040" s="118"/>
      <c r="C1040" s="118"/>
      <c r="D1040" s="118"/>
      <c r="E1040" s="119"/>
      <c r="F1040" s="119"/>
      <c r="G1040" s="119"/>
      <c r="H1040" s="119"/>
      <c r="I1040" s="119"/>
      <c r="J1040" s="119"/>
      <c r="K1040" s="119"/>
    </row>
    <row r="1041" spans="2:11">
      <c r="B1041" s="118"/>
      <c r="C1041" s="118"/>
      <c r="D1041" s="118"/>
      <c r="E1041" s="119"/>
      <c r="F1041" s="119"/>
      <c r="G1041" s="119"/>
      <c r="H1041" s="119"/>
      <c r="I1041" s="119"/>
      <c r="J1041" s="119"/>
      <c r="K1041" s="119"/>
    </row>
    <row r="1042" spans="2:11">
      <c r="B1042" s="118"/>
      <c r="C1042" s="118"/>
      <c r="D1042" s="118"/>
      <c r="E1042" s="119"/>
      <c r="F1042" s="119"/>
      <c r="G1042" s="119"/>
      <c r="H1042" s="119"/>
      <c r="I1042" s="119"/>
      <c r="J1042" s="119"/>
      <c r="K1042" s="119"/>
    </row>
    <row r="1043" spans="2:11">
      <c r="B1043" s="118"/>
      <c r="C1043" s="118"/>
      <c r="D1043" s="118"/>
      <c r="E1043" s="119"/>
      <c r="F1043" s="119"/>
      <c r="G1043" s="119"/>
      <c r="H1043" s="119"/>
      <c r="I1043" s="119"/>
      <c r="J1043" s="119"/>
      <c r="K1043" s="119"/>
    </row>
    <row r="1044" spans="2:11">
      <c r="B1044" s="118"/>
      <c r="C1044" s="118"/>
      <c r="D1044" s="118"/>
      <c r="E1044" s="119"/>
      <c r="F1044" s="119"/>
      <c r="G1044" s="119"/>
      <c r="H1044" s="119"/>
      <c r="I1044" s="119"/>
      <c r="J1044" s="119"/>
      <c r="K1044" s="119"/>
    </row>
    <row r="1045" spans="2:11">
      <c r="B1045" s="118"/>
      <c r="C1045" s="118"/>
      <c r="D1045" s="118"/>
      <c r="E1045" s="119"/>
      <c r="F1045" s="119"/>
      <c r="G1045" s="119"/>
      <c r="H1045" s="119"/>
      <c r="I1045" s="119"/>
      <c r="J1045" s="119"/>
      <c r="K1045" s="119"/>
    </row>
    <row r="1046" spans="2:11">
      <c r="B1046" s="118"/>
      <c r="C1046" s="118"/>
      <c r="D1046" s="118"/>
      <c r="E1046" s="119"/>
      <c r="F1046" s="119"/>
      <c r="G1046" s="119"/>
      <c r="H1046" s="119"/>
      <c r="I1046" s="119"/>
      <c r="J1046" s="119"/>
      <c r="K1046" s="119"/>
    </row>
    <row r="1047" spans="2:11">
      <c r="B1047" s="118"/>
      <c r="C1047" s="118"/>
      <c r="D1047" s="118"/>
      <c r="E1047" s="119"/>
      <c r="F1047" s="119"/>
      <c r="G1047" s="119"/>
      <c r="H1047" s="119"/>
      <c r="I1047" s="119"/>
      <c r="J1047" s="119"/>
      <c r="K1047" s="119"/>
    </row>
    <row r="1048" spans="2:11">
      <c r="B1048" s="118"/>
      <c r="C1048" s="118"/>
      <c r="D1048" s="118"/>
      <c r="E1048" s="119"/>
      <c r="F1048" s="119"/>
      <c r="G1048" s="119"/>
      <c r="H1048" s="119"/>
      <c r="I1048" s="119"/>
      <c r="J1048" s="119"/>
      <c r="K1048" s="119"/>
    </row>
    <row r="1049" spans="2:11">
      <c r="B1049" s="118"/>
      <c r="C1049" s="118"/>
      <c r="D1049" s="118"/>
      <c r="E1049" s="119"/>
      <c r="F1049" s="119"/>
      <c r="G1049" s="119"/>
      <c r="H1049" s="119"/>
      <c r="I1049" s="119"/>
      <c r="J1049" s="119"/>
      <c r="K1049" s="119"/>
    </row>
    <row r="1050" spans="2:11">
      <c r="B1050" s="118"/>
      <c r="C1050" s="118"/>
      <c r="D1050" s="118"/>
      <c r="E1050" s="119"/>
      <c r="F1050" s="119"/>
      <c r="G1050" s="119"/>
      <c r="H1050" s="119"/>
      <c r="I1050" s="119"/>
      <c r="J1050" s="119"/>
      <c r="K1050" s="119"/>
    </row>
    <row r="1051" spans="2:11">
      <c r="B1051" s="118"/>
      <c r="C1051" s="118"/>
      <c r="D1051" s="118"/>
      <c r="E1051" s="119"/>
      <c r="F1051" s="119"/>
      <c r="G1051" s="119"/>
      <c r="H1051" s="119"/>
      <c r="I1051" s="119"/>
      <c r="J1051" s="119"/>
      <c r="K1051" s="119"/>
    </row>
    <row r="1052" spans="2:11">
      <c r="B1052" s="118"/>
      <c r="C1052" s="118"/>
      <c r="D1052" s="118"/>
      <c r="E1052" s="119"/>
      <c r="F1052" s="119"/>
      <c r="G1052" s="119"/>
      <c r="H1052" s="119"/>
      <c r="I1052" s="119"/>
      <c r="J1052" s="119"/>
      <c r="K1052" s="119"/>
    </row>
    <row r="1053" spans="2:11">
      <c r="B1053" s="118"/>
      <c r="C1053" s="118"/>
      <c r="D1053" s="118"/>
      <c r="E1053" s="119"/>
      <c r="F1053" s="119"/>
      <c r="G1053" s="119"/>
      <c r="H1053" s="119"/>
      <c r="I1053" s="119"/>
      <c r="J1053" s="119"/>
      <c r="K1053" s="119"/>
    </row>
    <row r="1054" spans="2:11">
      <c r="B1054" s="118"/>
      <c r="C1054" s="118"/>
      <c r="D1054" s="118"/>
      <c r="E1054" s="119"/>
      <c r="F1054" s="119"/>
      <c r="G1054" s="119"/>
      <c r="H1054" s="119"/>
      <c r="I1054" s="119"/>
      <c r="J1054" s="119"/>
      <c r="K1054" s="119"/>
    </row>
    <row r="1055" spans="2:11">
      <c r="B1055" s="118"/>
      <c r="C1055" s="118"/>
      <c r="D1055" s="118"/>
      <c r="E1055" s="119"/>
      <c r="F1055" s="119"/>
      <c r="G1055" s="119"/>
      <c r="H1055" s="119"/>
      <c r="I1055" s="119"/>
      <c r="J1055" s="119"/>
      <c r="K1055" s="119"/>
    </row>
    <row r="1056" spans="2:11">
      <c r="B1056" s="118"/>
      <c r="C1056" s="118"/>
      <c r="D1056" s="118"/>
      <c r="E1056" s="119"/>
      <c r="F1056" s="119"/>
      <c r="G1056" s="119"/>
      <c r="H1056" s="119"/>
      <c r="I1056" s="119"/>
      <c r="J1056" s="119"/>
      <c r="K1056" s="119"/>
    </row>
    <row r="1057" spans="2:11">
      <c r="B1057" s="118"/>
      <c r="C1057" s="118"/>
      <c r="D1057" s="118"/>
      <c r="E1057" s="119"/>
      <c r="F1057" s="119"/>
      <c r="G1057" s="119"/>
      <c r="H1057" s="119"/>
      <c r="I1057" s="119"/>
      <c r="J1057" s="119"/>
      <c r="K1057" s="119"/>
    </row>
    <row r="1058" spans="2:11">
      <c r="B1058" s="118"/>
      <c r="C1058" s="118"/>
      <c r="D1058" s="118"/>
      <c r="E1058" s="119"/>
      <c r="F1058" s="119"/>
      <c r="G1058" s="119"/>
      <c r="H1058" s="119"/>
      <c r="I1058" s="119"/>
      <c r="J1058" s="119"/>
      <c r="K1058" s="119"/>
    </row>
    <row r="1059" spans="2:11">
      <c r="B1059" s="118"/>
      <c r="C1059" s="118"/>
      <c r="D1059" s="118"/>
      <c r="E1059" s="119"/>
      <c r="F1059" s="119"/>
      <c r="G1059" s="119"/>
      <c r="H1059" s="119"/>
      <c r="I1059" s="119"/>
      <c r="J1059" s="119"/>
      <c r="K1059" s="119"/>
    </row>
    <row r="1060" spans="2:11">
      <c r="B1060" s="118"/>
      <c r="C1060" s="118"/>
      <c r="D1060" s="118"/>
      <c r="E1060" s="119"/>
      <c r="F1060" s="119"/>
      <c r="G1060" s="119"/>
      <c r="H1060" s="119"/>
      <c r="I1060" s="119"/>
      <c r="J1060" s="119"/>
      <c r="K1060" s="119"/>
    </row>
    <row r="1061" spans="2:11">
      <c r="B1061" s="118"/>
      <c r="C1061" s="118"/>
      <c r="D1061" s="118"/>
      <c r="E1061" s="119"/>
      <c r="F1061" s="119"/>
      <c r="G1061" s="119"/>
      <c r="H1061" s="119"/>
      <c r="I1061" s="119"/>
      <c r="J1061" s="119"/>
      <c r="K1061" s="119"/>
    </row>
    <row r="1062" spans="2:11">
      <c r="B1062" s="118"/>
      <c r="C1062" s="118"/>
      <c r="D1062" s="118"/>
      <c r="E1062" s="119"/>
      <c r="F1062" s="119"/>
      <c r="G1062" s="119"/>
      <c r="H1062" s="119"/>
      <c r="I1062" s="119"/>
      <c r="J1062" s="119"/>
      <c r="K1062" s="119"/>
    </row>
    <row r="1063" spans="2:11">
      <c r="B1063" s="118"/>
      <c r="C1063" s="118"/>
      <c r="D1063" s="118"/>
      <c r="E1063" s="119"/>
      <c r="F1063" s="119"/>
      <c r="G1063" s="119"/>
      <c r="H1063" s="119"/>
      <c r="I1063" s="119"/>
      <c r="J1063" s="119"/>
      <c r="K1063" s="119"/>
    </row>
    <row r="1064" spans="2:11">
      <c r="B1064" s="118"/>
      <c r="C1064" s="118"/>
      <c r="D1064" s="118"/>
      <c r="E1064" s="119"/>
      <c r="F1064" s="119"/>
      <c r="G1064" s="119"/>
      <c r="H1064" s="119"/>
      <c r="I1064" s="119"/>
      <c r="J1064" s="119"/>
      <c r="K1064" s="119"/>
    </row>
    <row r="1065" spans="2:11">
      <c r="B1065" s="118"/>
      <c r="C1065" s="118"/>
      <c r="D1065" s="118"/>
      <c r="E1065" s="119"/>
      <c r="F1065" s="119"/>
      <c r="G1065" s="119"/>
      <c r="H1065" s="119"/>
      <c r="I1065" s="119"/>
      <c r="J1065" s="119"/>
      <c r="K1065" s="119"/>
    </row>
    <row r="1066" spans="2:11">
      <c r="B1066" s="118"/>
      <c r="C1066" s="118"/>
      <c r="D1066" s="118"/>
      <c r="E1066" s="119"/>
      <c r="F1066" s="119"/>
      <c r="G1066" s="119"/>
      <c r="H1066" s="119"/>
      <c r="I1066" s="119"/>
      <c r="J1066" s="119"/>
      <c r="K1066" s="119"/>
    </row>
    <row r="1067" spans="2:11">
      <c r="B1067" s="118"/>
      <c r="C1067" s="118"/>
      <c r="D1067" s="118"/>
      <c r="E1067" s="119"/>
      <c r="F1067" s="119"/>
      <c r="G1067" s="119"/>
      <c r="H1067" s="119"/>
      <c r="I1067" s="119"/>
      <c r="J1067" s="119"/>
      <c r="K1067" s="119"/>
    </row>
    <row r="1068" spans="2:11">
      <c r="B1068" s="118"/>
      <c r="C1068" s="118"/>
      <c r="D1068" s="118"/>
      <c r="E1068" s="119"/>
      <c r="F1068" s="119"/>
      <c r="G1068" s="119"/>
      <c r="H1068" s="119"/>
      <c r="I1068" s="119"/>
      <c r="J1068" s="119"/>
      <c r="K1068" s="119"/>
    </row>
    <row r="1069" spans="2:11">
      <c r="B1069" s="118"/>
      <c r="C1069" s="118"/>
      <c r="D1069" s="118"/>
      <c r="E1069" s="119"/>
      <c r="F1069" s="119"/>
      <c r="G1069" s="119"/>
      <c r="H1069" s="119"/>
      <c r="I1069" s="119"/>
      <c r="J1069" s="119"/>
      <c r="K1069" s="119"/>
    </row>
    <row r="1070" spans="2:11">
      <c r="B1070" s="118"/>
      <c r="C1070" s="118"/>
      <c r="D1070" s="118"/>
      <c r="E1070" s="119"/>
      <c r="F1070" s="119"/>
      <c r="G1070" s="119"/>
      <c r="H1070" s="119"/>
      <c r="I1070" s="119"/>
      <c r="J1070" s="119"/>
      <c r="K1070" s="119"/>
    </row>
    <row r="1071" spans="2:11">
      <c r="B1071" s="118"/>
      <c r="C1071" s="118"/>
      <c r="D1071" s="118"/>
      <c r="E1071" s="119"/>
      <c r="F1071" s="119"/>
      <c r="G1071" s="119"/>
      <c r="H1071" s="119"/>
      <c r="I1071" s="119"/>
      <c r="J1071" s="119"/>
      <c r="K1071" s="119"/>
    </row>
    <row r="1072" spans="2:11">
      <c r="B1072" s="118"/>
      <c r="C1072" s="118"/>
      <c r="D1072" s="118"/>
      <c r="E1072" s="119"/>
      <c r="F1072" s="119"/>
      <c r="G1072" s="119"/>
      <c r="H1072" s="119"/>
      <c r="I1072" s="119"/>
      <c r="J1072" s="119"/>
      <c r="K1072" s="119"/>
    </row>
    <row r="1073" spans="2:11">
      <c r="B1073" s="118"/>
      <c r="C1073" s="118"/>
      <c r="D1073" s="118"/>
      <c r="E1073" s="119"/>
      <c r="F1073" s="119"/>
      <c r="G1073" s="119"/>
      <c r="H1073" s="119"/>
      <c r="I1073" s="119"/>
      <c r="J1073" s="119"/>
      <c r="K1073" s="119"/>
    </row>
    <row r="1074" spans="2:11">
      <c r="B1074" s="118"/>
      <c r="C1074" s="118"/>
      <c r="D1074" s="118"/>
      <c r="E1074" s="119"/>
      <c r="F1074" s="119"/>
      <c r="G1074" s="119"/>
      <c r="H1074" s="119"/>
      <c r="I1074" s="119"/>
      <c r="J1074" s="119"/>
      <c r="K1074" s="119"/>
    </row>
    <row r="1075" spans="2:11">
      <c r="B1075" s="118"/>
      <c r="C1075" s="118"/>
      <c r="D1075" s="118"/>
      <c r="E1075" s="119"/>
      <c r="F1075" s="119"/>
      <c r="G1075" s="119"/>
      <c r="H1075" s="119"/>
      <c r="I1075" s="119"/>
      <c r="J1075" s="119"/>
      <c r="K1075" s="119"/>
    </row>
    <row r="1076" spans="2:11">
      <c r="B1076" s="118"/>
      <c r="C1076" s="118"/>
      <c r="D1076" s="118"/>
      <c r="E1076" s="119"/>
      <c r="F1076" s="119"/>
      <c r="G1076" s="119"/>
      <c r="H1076" s="119"/>
      <c r="I1076" s="119"/>
      <c r="J1076" s="119"/>
      <c r="K1076" s="119"/>
    </row>
    <row r="1077" spans="2:11">
      <c r="B1077" s="118"/>
      <c r="C1077" s="118"/>
      <c r="D1077" s="118"/>
      <c r="E1077" s="119"/>
      <c r="F1077" s="119"/>
      <c r="G1077" s="119"/>
      <c r="H1077" s="119"/>
      <c r="I1077" s="119"/>
      <c r="J1077" s="119"/>
      <c r="K1077" s="119"/>
    </row>
    <row r="1078" spans="2:11">
      <c r="B1078" s="118"/>
      <c r="C1078" s="118"/>
      <c r="D1078" s="118"/>
      <c r="E1078" s="119"/>
      <c r="F1078" s="119"/>
      <c r="G1078" s="119"/>
      <c r="H1078" s="119"/>
      <c r="I1078" s="119"/>
      <c r="J1078" s="119"/>
      <c r="K1078" s="119"/>
    </row>
    <row r="1079" spans="2:11">
      <c r="B1079" s="118"/>
      <c r="C1079" s="118"/>
      <c r="D1079" s="118"/>
      <c r="E1079" s="119"/>
      <c r="F1079" s="119"/>
      <c r="G1079" s="119"/>
      <c r="H1079" s="119"/>
      <c r="I1079" s="119"/>
      <c r="J1079" s="119"/>
      <c r="K1079" s="119"/>
    </row>
    <row r="1080" spans="2:11">
      <c r="B1080" s="118"/>
      <c r="C1080" s="118"/>
      <c r="D1080" s="118"/>
      <c r="E1080" s="119"/>
      <c r="F1080" s="119"/>
      <c r="G1080" s="119"/>
      <c r="H1080" s="119"/>
      <c r="I1080" s="119"/>
      <c r="J1080" s="119"/>
      <c r="K1080" s="119"/>
    </row>
    <row r="1081" spans="2:11">
      <c r="B1081" s="118"/>
      <c r="C1081" s="118"/>
      <c r="D1081" s="118"/>
      <c r="E1081" s="119"/>
      <c r="F1081" s="119"/>
      <c r="G1081" s="119"/>
      <c r="H1081" s="119"/>
      <c r="I1081" s="119"/>
      <c r="J1081" s="119"/>
      <c r="K1081" s="119"/>
    </row>
    <row r="1082" spans="2:11">
      <c r="B1082" s="118"/>
      <c r="C1082" s="118"/>
      <c r="D1082" s="118"/>
      <c r="E1082" s="119"/>
      <c r="F1082" s="119"/>
      <c r="G1082" s="119"/>
      <c r="H1082" s="119"/>
      <c r="I1082" s="119"/>
      <c r="J1082" s="119"/>
      <c r="K1082" s="119"/>
    </row>
    <row r="1083" spans="2:11">
      <c r="B1083" s="118"/>
      <c r="C1083" s="118"/>
      <c r="D1083" s="118"/>
      <c r="E1083" s="119"/>
      <c r="F1083" s="119"/>
      <c r="G1083" s="119"/>
      <c r="H1083" s="119"/>
      <c r="I1083" s="119"/>
      <c r="J1083" s="119"/>
      <c r="K1083" s="119"/>
    </row>
    <row r="1084" spans="2:11">
      <c r="B1084" s="118"/>
      <c r="C1084" s="118"/>
      <c r="D1084" s="118"/>
      <c r="E1084" s="119"/>
      <c r="F1084" s="119"/>
      <c r="G1084" s="119"/>
      <c r="H1084" s="119"/>
      <c r="I1084" s="119"/>
      <c r="J1084" s="119"/>
      <c r="K1084" s="119"/>
    </row>
    <row r="1085" spans="2:11">
      <c r="B1085" s="118"/>
      <c r="C1085" s="118"/>
      <c r="D1085" s="118"/>
      <c r="E1085" s="119"/>
      <c r="F1085" s="119"/>
      <c r="G1085" s="119"/>
      <c r="H1085" s="119"/>
      <c r="I1085" s="119"/>
      <c r="J1085" s="119"/>
      <c r="K1085" s="119"/>
    </row>
    <row r="1086" spans="2:11">
      <c r="B1086" s="118"/>
      <c r="C1086" s="118"/>
      <c r="D1086" s="118"/>
      <c r="E1086" s="119"/>
      <c r="F1086" s="119"/>
      <c r="G1086" s="119"/>
      <c r="H1086" s="119"/>
      <c r="I1086" s="119"/>
      <c r="J1086" s="119"/>
      <c r="K1086" s="119"/>
    </row>
    <row r="1087" spans="2:11">
      <c r="B1087" s="118"/>
      <c r="C1087" s="118"/>
      <c r="D1087" s="118"/>
      <c r="E1087" s="119"/>
      <c r="F1087" s="119"/>
      <c r="G1087" s="119"/>
      <c r="H1087" s="119"/>
      <c r="I1087" s="119"/>
      <c r="J1087" s="119"/>
      <c r="K1087" s="119"/>
    </row>
    <row r="1088" spans="2:11">
      <c r="B1088" s="118"/>
      <c r="C1088" s="118"/>
      <c r="D1088" s="118"/>
      <c r="E1088" s="119"/>
      <c r="F1088" s="119"/>
      <c r="G1088" s="119"/>
      <c r="H1088" s="119"/>
      <c r="I1088" s="119"/>
      <c r="J1088" s="119"/>
      <c r="K1088" s="119"/>
    </row>
    <row r="1089" spans="2:11">
      <c r="B1089" s="118"/>
      <c r="C1089" s="118"/>
      <c r="D1089" s="118"/>
      <c r="E1089" s="119"/>
      <c r="F1089" s="119"/>
      <c r="G1089" s="119"/>
      <c r="H1089" s="119"/>
      <c r="I1089" s="119"/>
      <c r="J1089" s="119"/>
      <c r="K1089" s="119"/>
    </row>
    <row r="1090" spans="2:11">
      <c r="B1090" s="118"/>
      <c r="C1090" s="118"/>
      <c r="D1090" s="118"/>
      <c r="E1090" s="119"/>
      <c r="F1090" s="119"/>
      <c r="G1090" s="119"/>
      <c r="H1090" s="119"/>
      <c r="I1090" s="119"/>
      <c r="J1090" s="119"/>
      <c r="K1090" s="119"/>
    </row>
    <row r="1091" spans="2:11">
      <c r="B1091" s="118"/>
      <c r="C1091" s="118"/>
      <c r="D1091" s="118"/>
      <c r="E1091" s="119"/>
      <c r="F1091" s="119"/>
      <c r="G1091" s="119"/>
      <c r="H1091" s="119"/>
      <c r="I1091" s="119"/>
      <c r="J1091" s="119"/>
      <c r="K1091" s="119"/>
    </row>
    <row r="1092" spans="2:11">
      <c r="B1092" s="118"/>
      <c r="C1092" s="118"/>
      <c r="D1092" s="118"/>
      <c r="E1092" s="119"/>
      <c r="F1092" s="119"/>
      <c r="G1092" s="119"/>
      <c r="H1092" s="119"/>
      <c r="I1092" s="119"/>
      <c r="J1092" s="119"/>
      <c r="K1092" s="119"/>
    </row>
    <row r="1093" spans="2:11">
      <c r="B1093" s="118"/>
      <c r="C1093" s="118"/>
      <c r="D1093" s="118"/>
      <c r="E1093" s="119"/>
      <c r="F1093" s="119"/>
      <c r="G1093" s="119"/>
      <c r="H1093" s="119"/>
      <c r="I1093" s="119"/>
      <c r="J1093" s="119"/>
      <c r="K1093" s="119"/>
    </row>
    <row r="1094" spans="2:11">
      <c r="B1094" s="118"/>
      <c r="C1094" s="118"/>
      <c r="D1094" s="118"/>
      <c r="E1094" s="119"/>
      <c r="F1094" s="119"/>
      <c r="G1094" s="119"/>
      <c r="H1094" s="119"/>
      <c r="I1094" s="119"/>
      <c r="J1094" s="119"/>
      <c r="K1094" s="119"/>
    </row>
    <row r="1095" spans="2:11">
      <c r="B1095" s="118"/>
      <c r="C1095" s="118"/>
      <c r="D1095" s="118"/>
      <c r="E1095" s="119"/>
      <c r="F1095" s="119"/>
      <c r="G1095" s="119"/>
      <c r="H1095" s="119"/>
      <c r="I1095" s="119"/>
      <c r="J1095" s="119"/>
      <c r="K1095" s="119"/>
    </row>
    <row r="1096" spans="2:11">
      <c r="B1096" s="118"/>
      <c r="C1096" s="118"/>
      <c r="D1096" s="118"/>
      <c r="E1096" s="119"/>
      <c r="F1096" s="119"/>
      <c r="G1096" s="119"/>
      <c r="H1096" s="119"/>
      <c r="I1096" s="119"/>
      <c r="J1096" s="119"/>
      <c r="K1096" s="119"/>
    </row>
    <row r="1097" spans="2:11">
      <c r="B1097" s="118"/>
      <c r="C1097" s="118"/>
      <c r="D1097" s="118"/>
      <c r="E1097" s="119"/>
      <c r="F1097" s="119"/>
      <c r="G1097" s="119"/>
      <c r="H1097" s="119"/>
      <c r="I1097" s="119"/>
      <c r="J1097" s="119"/>
      <c r="K1097" s="119"/>
    </row>
    <row r="1098" spans="2:11">
      <c r="B1098" s="118"/>
      <c r="C1098" s="118"/>
      <c r="D1098" s="118"/>
      <c r="E1098" s="119"/>
      <c r="F1098" s="119"/>
      <c r="G1098" s="119"/>
      <c r="H1098" s="119"/>
      <c r="I1098" s="119"/>
      <c r="J1098" s="119"/>
      <c r="K1098" s="119"/>
    </row>
    <row r="1099" spans="2:11">
      <c r="B1099" s="118"/>
      <c r="C1099" s="118"/>
      <c r="D1099" s="118"/>
      <c r="E1099" s="119"/>
      <c r="F1099" s="119"/>
      <c r="G1099" s="119"/>
      <c r="H1099" s="119"/>
      <c r="I1099" s="119"/>
      <c r="J1099" s="119"/>
      <c r="K1099" s="119"/>
    </row>
  </sheetData>
  <sheetProtection sheet="1" objects="1" scenarios="1"/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7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143</v>
      </c>
      <c r="C1" s="67" t="s" vm="1">
        <v>229</v>
      </c>
    </row>
    <row r="2" spans="2:17">
      <c r="B2" s="46" t="s">
        <v>142</v>
      </c>
      <c r="C2" s="67" t="s">
        <v>230</v>
      </c>
    </row>
    <row r="3" spans="2:17">
      <c r="B3" s="46" t="s">
        <v>144</v>
      </c>
      <c r="C3" s="67" t="s">
        <v>231</v>
      </c>
    </row>
    <row r="4" spans="2:17">
      <c r="B4" s="46" t="s">
        <v>145</v>
      </c>
      <c r="C4" s="67">
        <v>8801</v>
      </c>
    </row>
    <row r="6" spans="2:17" ht="26.25" customHeight="1">
      <c r="B6" s="154" t="s">
        <v>172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6"/>
    </row>
    <row r="7" spans="2:17" ht="26.25" customHeight="1">
      <c r="B7" s="154" t="s">
        <v>99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6"/>
    </row>
    <row r="8" spans="2:17" s="3" customFormat="1" ht="47.25">
      <c r="B8" s="21" t="s">
        <v>113</v>
      </c>
      <c r="C8" s="29" t="s">
        <v>44</v>
      </c>
      <c r="D8" s="29" t="s">
        <v>50</v>
      </c>
      <c r="E8" s="29" t="s">
        <v>14</v>
      </c>
      <c r="F8" s="29" t="s">
        <v>65</v>
      </c>
      <c r="G8" s="29" t="s">
        <v>101</v>
      </c>
      <c r="H8" s="29" t="s">
        <v>17</v>
      </c>
      <c r="I8" s="29" t="s">
        <v>100</v>
      </c>
      <c r="J8" s="29" t="s">
        <v>16</v>
      </c>
      <c r="K8" s="29" t="s">
        <v>18</v>
      </c>
      <c r="L8" s="29" t="s">
        <v>205</v>
      </c>
      <c r="M8" s="29" t="s">
        <v>204</v>
      </c>
      <c r="N8" s="29" t="s">
        <v>108</v>
      </c>
      <c r="O8" s="29" t="s">
        <v>57</v>
      </c>
      <c r="P8" s="29" t="s">
        <v>146</v>
      </c>
      <c r="Q8" s="30" t="s">
        <v>148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212</v>
      </c>
      <c r="M9" s="15"/>
      <c r="N9" s="15" t="s">
        <v>208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110</v>
      </c>
    </row>
    <row r="11" spans="2:17" s="4" customFormat="1" ht="18" customHeight="1">
      <c r="B11" s="123" t="s">
        <v>3265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24">
        <v>0</v>
      </c>
      <c r="O11" s="88"/>
      <c r="P11" s="125">
        <v>0</v>
      </c>
      <c r="Q11" s="125">
        <v>0</v>
      </c>
    </row>
    <row r="12" spans="2:17" ht="18" customHeight="1">
      <c r="B12" s="126" t="s">
        <v>220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17">
      <c r="B13" s="126" t="s">
        <v>109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17">
      <c r="B14" s="126" t="s">
        <v>203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17">
      <c r="B15" s="126" t="s">
        <v>211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17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18"/>
      <c r="C111" s="118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</row>
    <row r="112" spans="2:17">
      <c r="B112" s="118"/>
      <c r="C112" s="118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</row>
    <row r="113" spans="2:17">
      <c r="B113" s="118"/>
      <c r="C113" s="118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</row>
    <row r="114" spans="2:17">
      <c r="B114" s="118"/>
      <c r="C114" s="118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</row>
    <row r="115" spans="2:17">
      <c r="B115" s="118"/>
      <c r="C115" s="118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</row>
    <row r="116" spans="2:17">
      <c r="B116" s="118"/>
      <c r="C116" s="118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</row>
    <row r="117" spans="2:17">
      <c r="B117" s="118"/>
      <c r="C117" s="118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</row>
    <row r="118" spans="2:17">
      <c r="B118" s="118"/>
      <c r="C118" s="118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</row>
    <row r="119" spans="2:17">
      <c r="B119" s="118"/>
      <c r="C119" s="118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</row>
    <row r="120" spans="2:17">
      <c r="B120" s="118"/>
      <c r="C120" s="118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</row>
    <row r="121" spans="2:17">
      <c r="B121" s="118"/>
      <c r="C121" s="118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</row>
    <row r="122" spans="2:17">
      <c r="B122" s="118"/>
      <c r="C122" s="118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</row>
    <row r="123" spans="2:17">
      <c r="B123" s="118"/>
      <c r="C123" s="118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</row>
    <row r="124" spans="2:17">
      <c r="B124" s="118"/>
      <c r="C124" s="118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</row>
    <row r="125" spans="2:17">
      <c r="B125" s="118"/>
      <c r="C125" s="118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</row>
    <row r="126" spans="2:17">
      <c r="B126" s="118"/>
      <c r="C126" s="118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</row>
    <row r="127" spans="2:17">
      <c r="B127" s="118"/>
      <c r="C127" s="118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</row>
    <row r="128" spans="2:17">
      <c r="B128" s="118"/>
      <c r="C128" s="118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</row>
    <row r="129" spans="2:17">
      <c r="B129" s="118"/>
      <c r="C129" s="118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</row>
    <row r="130" spans="2:17">
      <c r="B130" s="118"/>
      <c r="C130" s="118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</row>
    <row r="131" spans="2:17">
      <c r="B131" s="118"/>
      <c r="C131" s="118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</row>
    <row r="132" spans="2:17">
      <c r="B132" s="118"/>
      <c r="C132" s="118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</row>
    <row r="133" spans="2:17">
      <c r="B133" s="118"/>
      <c r="C133" s="118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</row>
    <row r="134" spans="2:17">
      <c r="B134" s="118"/>
      <c r="C134" s="118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</row>
    <row r="135" spans="2:17">
      <c r="B135" s="118"/>
      <c r="C135" s="118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</row>
    <row r="136" spans="2:17">
      <c r="B136" s="118"/>
      <c r="C136" s="118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</row>
    <row r="137" spans="2:17">
      <c r="B137" s="118"/>
      <c r="C137" s="118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</row>
    <row r="138" spans="2:17">
      <c r="B138" s="118"/>
      <c r="C138" s="118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</row>
    <row r="139" spans="2:17">
      <c r="B139" s="118"/>
      <c r="C139" s="118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</row>
    <row r="140" spans="2:17">
      <c r="B140" s="118"/>
      <c r="C140" s="118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</row>
    <row r="141" spans="2:17">
      <c r="B141" s="118"/>
      <c r="C141" s="118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</row>
    <row r="142" spans="2:17">
      <c r="B142" s="118"/>
      <c r="C142" s="118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</row>
    <row r="143" spans="2:17">
      <c r="B143" s="118"/>
      <c r="C143" s="118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</row>
    <row r="144" spans="2:17">
      <c r="B144" s="118"/>
      <c r="C144" s="118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</row>
    <row r="145" spans="2:17">
      <c r="B145" s="118"/>
      <c r="C145" s="118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</row>
    <row r="146" spans="2:17">
      <c r="B146" s="118"/>
      <c r="C146" s="118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</row>
    <row r="147" spans="2:17">
      <c r="B147" s="118"/>
      <c r="C147" s="118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</row>
    <row r="148" spans="2:17">
      <c r="B148" s="118"/>
      <c r="C148" s="118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</row>
    <row r="149" spans="2:17">
      <c r="B149" s="118"/>
      <c r="C149" s="118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</row>
    <row r="150" spans="2:17">
      <c r="B150" s="118"/>
      <c r="C150" s="118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</row>
    <row r="151" spans="2:17">
      <c r="B151" s="118"/>
      <c r="C151" s="118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</row>
    <row r="152" spans="2:17">
      <c r="B152" s="118"/>
      <c r="C152" s="118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</row>
    <row r="153" spans="2:17">
      <c r="B153" s="118"/>
      <c r="C153" s="118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</row>
    <row r="154" spans="2:17">
      <c r="B154" s="118"/>
      <c r="C154" s="118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</row>
    <row r="155" spans="2:17">
      <c r="B155" s="118"/>
      <c r="C155" s="118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</row>
    <row r="156" spans="2:17">
      <c r="B156" s="118"/>
      <c r="C156" s="118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</row>
    <row r="157" spans="2:17">
      <c r="B157" s="118"/>
      <c r="C157" s="118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</row>
    <row r="158" spans="2:17">
      <c r="B158" s="118"/>
      <c r="C158" s="118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</row>
    <row r="159" spans="2:17">
      <c r="B159" s="118"/>
      <c r="C159" s="118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</row>
    <row r="160" spans="2:17">
      <c r="B160" s="118"/>
      <c r="C160" s="118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</row>
    <row r="161" spans="2:17">
      <c r="B161" s="118"/>
      <c r="C161" s="118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</row>
    <row r="162" spans="2:17">
      <c r="B162" s="118"/>
      <c r="C162" s="118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</row>
    <row r="163" spans="2:17">
      <c r="B163" s="118"/>
      <c r="C163" s="118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</row>
    <row r="164" spans="2:17">
      <c r="B164" s="118"/>
      <c r="C164" s="118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</row>
    <row r="165" spans="2:17">
      <c r="B165" s="118"/>
      <c r="C165" s="118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</row>
    <row r="166" spans="2:17">
      <c r="B166" s="118"/>
      <c r="C166" s="118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</row>
    <row r="167" spans="2:17">
      <c r="B167" s="118"/>
      <c r="C167" s="118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</row>
    <row r="168" spans="2:17">
      <c r="B168" s="118"/>
      <c r="C168" s="118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</row>
    <row r="169" spans="2:17">
      <c r="B169" s="118"/>
      <c r="C169" s="118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</row>
    <row r="170" spans="2:17">
      <c r="B170" s="118"/>
      <c r="C170" s="118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</row>
    <row r="171" spans="2:17">
      <c r="B171" s="118"/>
      <c r="C171" s="118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</row>
    <row r="172" spans="2:17">
      <c r="B172" s="118"/>
      <c r="C172" s="118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</row>
    <row r="173" spans="2:17">
      <c r="B173" s="118"/>
      <c r="C173" s="118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</row>
    <row r="174" spans="2:17">
      <c r="B174" s="118"/>
      <c r="C174" s="118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</row>
    <row r="175" spans="2:17">
      <c r="B175" s="118"/>
      <c r="C175" s="118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</row>
    <row r="176" spans="2:17">
      <c r="B176" s="118"/>
      <c r="C176" s="118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</row>
    <row r="177" spans="2:17">
      <c r="B177" s="118"/>
      <c r="C177" s="118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</row>
    <row r="178" spans="2:17">
      <c r="B178" s="118"/>
      <c r="C178" s="118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</row>
    <row r="179" spans="2:17">
      <c r="B179" s="118"/>
      <c r="C179" s="118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</row>
    <row r="180" spans="2:17">
      <c r="B180" s="118"/>
      <c r="C180" s="118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</row>
    <row r="181" spans="2:17">
      <c r="B181" s="118"/>
      <c r="C181" s="118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</row>
    <row r="182" spans="2:17">
      <c r="B182" s="118"/>
      <c r="C182" s="118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</row>
    <row r="183" spans="2:17">
      <c r="B183" s="118"/>
      <c r="C183" s="118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</row>
    <row r="184" spans="2:17">
      <c r="B184" s="118"/>
      <c r="C184" s="118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</row>
    <row r="185" spans="2:17">
      <c r="B185" s="118"/>
      <c r="C185" s="118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</row>
    <row r="186" spans="2:17">
      <c r="B186" s="118"/>
      <c r="C186" s="118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</row>
    <row r="187" spans="2:17">
      <c r="B187" s="118"/>
      <c r="C187" s="118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</row>
    <row r="188" spans="2:17">
      <c r="B188" s="118"/>
      <c r="C188" s="118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</row>
    <row r="189" spans="2:17">
      <c r="B189" s="118"/>
      <c r="C189" s="118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</row>
    <row r="190" spans="2:17">
      <c r="B190" s="118"/>
      <c r="C190" s="118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</row>
    <row r="191" spans="2:17">
      <c r="B191" s="118"/>
      <c r="C191" s="118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</row>
    <row r="192" spans="2:17">
      <c r="B192" s="118"/>
      <c r="C192" s="118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</row>
    <row r="193" spans="2:17">
      <c r="B193" s="118"/>
      <c r="C193" s="118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</row>
    <row r="194" spans="2:17">
      <c r="B194" s="118"/>
      <c r="C194" s="118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</row>
    <row r="195" spans="2:17">
      <c r="B195" s="118"/>
      <c r="C195" s="118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</row>
    <row r="196" spans="2:17">
      <c r="B196" s="118"/>
      <c r="C196" s="118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</row>
    <row r="197" spans="2:17">
      <c r="B197" s="118"/>
      <c r="C197" s="118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</row>
    <row r="198" spans="2:17">
      <c r="B198" s="118"/>
      <c r="C198" s="118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</row>
    <row r="199" spans="2:17">
      <c r="B199" s="118"/>
      <c r="C199" s="118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</row>
    <row r="200" spans="2:17">
      <c r="B200" s="118"/>
      <c r="C200" s="118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</row>
    <row r="201" spans="2:17">
      <c r="B201" s="118"/>
      <c r="C201" s="118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</row>
    <row r="202" spans="2:17">
      <c r="B202" s="118"/>
      <c r="C202" s="118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</row>
    <row r="203" spans="2:17">
      <c r="B203" s="118"/>
      <c r="C203" s="118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</row>
    <row r="204" spans="2:17">
      <c r="B204" s="118"/>
      <c r="C204" s="118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</row>
    <row r="205" spans="2:17">
      <c r="B205" s="118"/>
      <c r="C205" s="118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</row>
    <row r="206" spans="2:17">
      <c r="B206" s="118"/>
      <c r="C206" s="118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</row>
    <row r="207" spans="2:17">
      <c r="B207" s="118"/>
      <c r="C207" s="118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</row>
    <row r="208" spans="2:17">
      <c r="B208" s="118"/>
      <c r="C208" s="118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</row>
    <row r="209" spans="2:17">
      <c r="B209" s="118"/>
      <c r="C209" s="118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</row>
    <row r="210" spans="2:17">
      <c r="B210" s="118"/>
      <c r="C210" s="118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</row>
    <row r="211" spans="2:17">
      <c r="B211" s="118"/>
      <c r="C211" s="118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</row>
    <row r="212" spans="2:17">
      <c r="B212" s="118"/>
      <c r="C212" s="118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</row>
    <row r="213" spans="2:17">
      <c r="B213" s="118"/>
      <c r="C213" s="118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</row>
    <row r="214" spans="2:17">
      <c r="B214" s="118"/>
      <c r="C214" s="118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</row>
    <row r="215" spans="2:17">
      <c r="B215" s="118"/>
      <c r="C215" s="118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</row>
    <row r="216" spans="2:17">
      <c r="B216" s="118"/>
      <c r="C216" s="118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</row>
    <row r="217" spans="2:17">
      <c r="B217" s="118"/>
      <c r="C217" s="118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</row>
    <row r="218" spans="2:17">
      <c r="B218" s="118"/>
      <c r="C218" s="118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</row>
    <row r="219" spans="2:17">
      <c r="B219" s="118"/>
      <c r="C219" s="118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</row>
    <row r="220" spans="2:17">
      <c r="B220" s="118"/>
      <c r="C220" s="118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</row>
    <row r="221" spans="2:17">
      <c r="B221" s="118"/>
      <c r="C221" s="118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</row>
    <row r="222" spans="2:17">
      <c r="B222" s="118"/>
      <c r="C222" s="118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</row>
    <row r="223" spans="2:17">
      <c r="B223" s="118"/>
      <c r="C223" s="118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</row>
    <row r="224" spans="2:17">
      <c r="B224" s="118"/>
      <c r="C224" s="118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</row>
    <row r="225" spans="2:17">
      <c r="B225" s="118"/>
      <c r="C225" s="118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</row>
    <row r="226" spans="2:17">
      <c r="B226" s="118"/>
      <c r="C226" s="118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</row>
    <row r="227" spans="2:17">
      <c r="B227" s="118"/>
      <c r="C227" s="118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</row>
    <row r="228" spans="2:17">
      <c r="B228" s="118"/>
      <c r="C228" s="118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</row>
    <row r="229" spans="2:17">
      <c r="B229" s="118"/>
      <c r="C229" s="118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</row>
    <row r="230" spans="2:17">
      <c r="B230" s="118"/>
      <c r="C230" s="118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</row>
    <row r="231" spans="2:17">
      <c r="B231" s="118"/>
      <c r="C231" s="118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</row>
    <row r="232" spans="2:17">
      <c r="B232" s="118"/>
      <c r="C232" s="118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</row>
    <row r="233" spans="2:17">
      <c r="B233" s="118"/>
      <c r="C233" s="118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</row>
    <row r="234" spans="2:17">
      <c r="B234" s="118"/>
      <c r="C234" s="118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</row>
    <row r="235" spans="2:17">
      <c r="B235" s="118"/>
      <c r="C235" s="118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</row>
    <row r="236" spans="2:17">
      <c r="B236" s="118"/>
      <c r="C236" s="118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</row>
    <row r="237" spans="2:17">
      <c r="B237" s="118"/>
      <c r="C237" s="118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</row>
    <row r="238" spans="2:17">
      <c r="B238" s="118"/>
      <c r="C238" s="118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</row>
    <row r="239" spans="2:17">
      <c r="B239" s="118"/>
      <c r="C239" s="118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</row>
    <row r="240" spans="2:17">
      <c r="B240" s="118"/>
      <c r="C240" s="118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</row>
    <row r="241" spans="2:17">
      <c r="B241" s="118"/>
      <c r="C241" s="118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</row>
    <row r="242" spans="2:17">
      <c r="B242" s="118"/>
      <c r="C242" s="118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</row>
    <row r="243" spans="2:17">
      <c r="B243" s="118"/>
      <c r="C243" s="118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</row>
    <row r="244" spans="2:17">
      <c r="B244" s="118"/>
      <c r="C244" s="118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</row>
    <row r="245" spans="2:17">
      <c r="B245" s="118"/>
      <c r="C245" s="118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</row>
    <row r="246" spans="2:17">
      <c r="B246" s="118"/>
      <c r="C246" s="118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</row>
    <row r="247" spans="2:17">
      <c r="B247" s="118"/>
      <c r="C247" s="118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</row>
    <row r="248" spans="2:17">
      <c r="B248" s="118"/>
      <c r="C248" s="118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</row>
    <row r="249" spans="2:17">
      <c r="B249" s="118"/>
      <c r="C249" s="118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</row>
    <row r="250" spans="2:17">
      <c r="B250" s="118"/>
      <c r="C250" s="118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</row>
    <row r="251" spans="2:17">
      <c r="B251" s="118"/>
      <c r="C251" s="118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</row>
    <row r="252" spans="2:17">
      <c r="B252" s="118"/>
      <c r="C252" s="118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</row>
    <row r="253" spans="2:17">
      <c r="B253" s="118"/>
      <c r="C253" s="118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</row>
    <row r="254" spans="2:17">
      <c r="B254" s="118"/>
      <c r="C254" s="118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</row>
    <row r="255" spans="2:17">
      <c r="B255" s="118"/>
      <c r="C255" s="118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</row>
    <row r="256" spans="2:17">
      <c r="B256" s="118"/>
      <c r="C256" s="118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</row>
    <row r="257" spans="2:17">
      <c r="B257" s="118"/>
      <c r="C257" s="118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</row>
    <row r="258" spans="2:17">
      <c r="B258" s="118"/>
      <c r="C258" s="118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</row>
    <row r="259" spans="2:17">
      <c r="B259" s="118"/>
      <c r="C259" s="118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</row>
    <row r="260" spans="2:17">
      <c r="B260" s="118"/>
      <c r="C260" s="118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</row>
    <row r="261" spans="2:17">
      <c r="B261" s="118"/>
      <c r="C261" s="118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</row>
    <row r="262" spans="2:17">
      <c r="B262" s="118"/>
      <c r="C262" s="118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</row>
    <row r="263" spans="2:17">
      <c r="B263" s="118"/>
      <c r="C263" s="118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</row>
    <row r="264" spans="2:17">
      <c r="B264" s="118"/>
      <c r="C264" s="118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</row>
    <row r="265" spans="2:17">
      <c r="B265" s="118"/>
      <c r="C265" s="118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</row>
    <row r="266" spans="2:17">
      <c r="B266" s="118"/>
      <c r="C266" s="118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</row>
    <row r="267" spans="2:17">
      <c r="B267" s="118"/>
      <c r="C267" s="118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</row>
    <row r="268" spans="2:17">
      <c r="B268" s="118"/>
      <c r="C268" s="118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</row>
    <row r="269" spans="2:17">
      <c r="B269" s="118"/>
      <c r="C269" s="118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</row>
    <row r="270" spans="2:17">
      <c r="B270" s="118"/>
      <c r="C270" s="118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</row>
    <row r="271" spans="2:17">
      <c r="B271" s="118"/>
      <c r="C271" s="118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</row>
    <row r="272" spans="2:17">
      <c r="B272" s="118"/>
      <c r="C272" s="118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</row>
    <row r="273" spans="2:17">
      <c r="B273" s="118"/>
      <c r="C273" s="118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</row>
    <row r="274" spans="2:17">
      <c r="B274" s="118"/>
      <c r="C274" s="118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</row>
    <row r="275" spans="2:17">
      <c r="B275" s="118"/>
      <c r="C275" s="118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</row>
    <row r="276" spans="2:17">
      <c r="B276" s="118"/>
      <c r="C276" s="118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</row>
    <row r="277" spans="2:17">
      <c r="B277" s="118"/>
      <c r="C277" s="118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</row>
    <row r="278" spans="2:17">
      <c r="B278" s="118"/>
      <c r="C278" s="118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</row>
    <row r="279" spans="2:17">
      <c r="B279" s="118"/>
      <c r="C279" s="118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</row>
    <row r="280" spans="2:17">
      <c r="B280" s="118"/>
      <c r="C280" s="118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</row>
    <row r="281" spans="2:17">
      <c r="B281" s="118"/>
      <c r="C281" s="118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</row>
    <row r="282" spans="2:17">
      <c r="B282" s="118"/>
      <c r="C282" s="118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</row>
    <row r="283" spans="2:17">
      <c r="B283" s="118"/>
      <c r="C283" s="118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</row>
    <row r="284" spans="2:17">
      <c r="B284" s="118"/>
      <c r="C284" s="118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</row>
    <row r="285" spans="2:17">
      <c r="B285" s="118"/>
      <c r="C285" s="118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</row>
    <row r="286" spans="2:17">
      <c r="B286" s="118"/>
      <c r="C286" s="118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</row>
    <row r="287" spans="2:17">
      <c r="B287" s="118"/>
      <c r="C287" s="118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</row>
    <row r="288" spans="2:17">
      <c r="B288" s="118"/>
      <c r="C288" s="118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</row>
    <row r="289" spans="2:17">
      <c r="B289" s="118"/>
      <c r="C289" s="118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</row>
    <row r="290" spans="2:17">
      <c r="B290" s="118"/>
      <c r="C290" s="118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</row>
    <row r="291" spans="2:17">
      <c r="B291" s="118"/>
      <c r="C291" s="118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</row>
    <row r="292" spans="2:17">
      <c r="B292" s="118"/>
      <c r="C292" s="118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</row>
    <row r="293" spans="2:17">
      <c r="B293" s="118"/>
      <c r="C293" s="118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</row>
    <row r="294" spans="2:17">
      <c r="B294" s="118"/>
      <c r="C294" s="118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</row>
    <row r="295" spans="2:17">
      <c r="B295" s="118"/>
      <c r="C295" s="118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</row>
    <row r="296" spans="2:17">
      <c r="B296" s="118"/>
      <c r="C296" s="118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</row>
    <row r="297" spans="2:17">
      <c r="B297" s="118"/>
      <c r="C297" s="118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</row>
    <row r="298" spans="2:17">
      <c r="B298" s="118"/>
      <c r="C298" s="118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</row>
    <row r="299" spans="2:17">
      <c r="B299" s="118"/>
      <c r="C299" s="118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</row>
    <row r="300" spans="2:17">
      <c r="B300" s="118"/>
      <c r="C300" s="118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</row>
    <row r="301" spans="2:17">
      <c r="B301" s="118"/>
      <c r="C301" s="118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</row>
    <row r="302" spans="2:17">
      <c r="B302" s="118"/>
      <c r="C302" s="118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</row>
    <row r="303" spans="2:17">
      <c r="B303" s="118"/>
      <c r="C303" s="118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</row>
    <row r="304" spans="2:17">
      <c r="B304" s="118"/>
      <c r="C304" s="118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</row>
    <row r="305" spans="2:17">
      <c r="B305" s="118"/>
      <c r="C305" s="118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</row>
    <row r="306" spans="2:17">
      <c r="B306" s="118"/>
      <c r="C306" s="118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</row>
    <row r="307" spans="2:17">
      <c r="B307" s="118"/>
      <c r="C307" s="118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</row>
    <row r="308" spans="2:17">
      <c r="B308" s="118"/>
      <c r="C308" s="118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</row>
    <row r="309" spans="2:17">
      <c r="B309" s="118"/>
      <c r="C309" s="118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</row>
    <row r="310" spans="2:17">
      <c r="B310" s="118"/>
      <c r="C310" s="118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</row>
    <row r="311" spans="2:17">
      <c r="B311" s="118"/>
      <c r="C311" s="118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</row>
    <row r="312" spans="2:17">
      <c r="B312" s="118"/>
      <c r="C312" s="118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</row>
    <row r="313" spans="2:17">
      <c r="B313" s="118"/>
      <c r="C313" s="118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</row>
    <row r="314" spans="2:17">
      <c r="B314" s="118"/>
      <c r="C314" s="118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</row>
    <row r="315" spans="2:17">
      <c r="B315" s="118"/>
      <c r="C315" s="118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</row>
    <row r="316" spans="2:17">
      <c r="B316" s="118"/>
      <c r="C316" s="118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</row>
    <row r="317" spans="2:17">
      <c r="B317" s="118"/>
      <c r="C317" s="118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</row>
    <row r="318" spans="2:17">
      <c r="B318" s="118"/>
      <c r="C318" s="118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</row>
    <row r="319" spans="2:17">
      <c r="B319" s="118"/>
      <c r="C319" s="118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</row>
    <row r="320" spans="2:17">
      <c r="B320" s="118"/>
      <c r="C320" s="118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</row>
    <row r="321" spans="2:17">
      <c r="B321" s="118"/>
      <c r="C321" s="118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</row>
    <row r="322" spans="2:17">
      <c r="B322" s="118"/>
      <c r="C322" s="118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</row>
    <row r="323" spans="2:17">
      <c r="B323" s="118"/>
      <c r="C323" s="118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</row>
    <row r="324" spans="2:17">
      <c r="B324" s="118"/>
      <c r="C324" s="118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</row>
    <row r="325" spans="2:17">
      <c r="B325" s="118"/>
      <c r="C325" s="118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</row>
    <row r="326" spans="2:17">
      <c r="B326" s="118"/>
      <c r="C326" s="118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</row>
    <row r="327" spans="2:17">
      <c r="B327" s="118"/>
      <c r="C327" s="118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</row>
    <row r="328" spans="2:17">
      <c r="B328" s="118"/>
      <c r="C328" s="118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</row>
    <row r="329" spans="2:17">
      <c r="B329" s="118"/>
      <c r="C329" s="118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</row>
    <row r="330" spans="2:17">
      <c r="B330" s="118"/>
      <c r="C330" s="118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</row>
    <row r="331" spans="2:17">
      <c r="B331" s="118"/>
      <c r="C331" s="118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</row>
    <row r="332" spans="2:17">
      <c r="B332" s="118"/>
      <c r="C332" s="118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</row>
    <row r="333" spans="2:17">
      <c r="B333" s="118"/>
      <c r="C333" s="118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</row>
    <row r="334" spans="2:17">
      <c r="B334" s="118"/>
      <c r="C334" s="118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</row>
    <row r="335" spans="2:17">
      <c r="B335" s="118"/>
      <c r="C335" s="118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</row>
    <row r="336" spans="2:17">
      <c r="B336" s="118"/>
      <c r="C336" s="118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</row>
    <row r="337" spans="2:17">
      <c r="B337" s="118"/>
      <c r="C337" s="118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</row>
    <row r="338" spans="2:17">
      <c r="B338" s="118"/>
      <c r="C338" s="118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</row>
    <row r="339" spans="2:17">
      <c r="B339" s="118"/>
      <c r="C339" s="118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</row>
    <row r="340" spans="2:17">
      <c r="B340" s="118"/>
      <c r="C340" s="118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</row>
    <row r="341" spans="2:17">
      <c r="B341" s="118"/>
      <c r="C341" s="118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</row>
    <row r="342" spans="2:17">
      <c r="B342" s="118"/>
      <c r="C342" s="118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</row>
    <row r="343" spans="2:17">
      <c r="B343" s="118"/>
      <c r="C343" s="118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</row>
    <row r="344" spans="2:17">
      <c r="B344" s="118"/>
      <c r="C344" s="118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</row>
    <row r="345" spans="2:17">
      <c r="B345" s="118"/>
      <c r="C345" s="118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</row>
    <row r="346" spans="2:17">
      <c r="B346" s="118"/>
      <c r="C346" s="118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</row>
    <row r="347" spans="2:17">
      <c r="B347" s="118"/>
      <c r="C347" s="118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</row>
    <row r="348" spans="2:17">
      <c r="B348" s="118"/>
      <c r="C348" s="118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</row>
    <row r="349" spans="2:17">
      <c r="B349" s="118"/>
      <c r="C349" s="118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</row>
    <row r="350" spans="2:17">
      <c r="B350" s="118"/>
      <c r="C350" s="118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</row>
    <row r="351" spans="2:17">
      <c r="B351" s="118"/>
      <c r="C351" s="118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</row>
    <row r="352" spans="2:17">
      <c r="B352" s="118"/>
      <c r="C352" s="118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</row>
    <row r="353" spans="2:17">
      <c r="B353" s="118"/>
      <c r="C353" s="118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</row>
    <row r="354" spans="2:17">
      <c r="B354" s="118"/>
      <c r="C354" s="118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</row>
    <row r="355" spans="2:17">
      <c r="B355" s="118"/>
      <c r="C355" s="118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</row>
    <row r="356" spans="2:17">
      <c r="B356" s="118"/>
      <c r="C356" s="118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</row>
    <row r="357" spans="2:17">
      <c r="B357" s="118"/>
      <c r="C357" s="118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</row>
    <row r="358" spans="2:17">
      <c r="B358" s="118"/>
      <c r="C358" s="118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</row>
    <row r="359" spans="2:17">
      <c r="B359" s="118"/>
      <c r="C359" s="118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</row>
    <row r="360" spans="2:17">
      <c r="B360" s="118"/>
      <c r="C360" s="118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</row>
    <row r="361" spans="2:17">
      <c r="B361" s="118"/>
      <c r="C361" s="118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</row>
    <row r="362" spans="2:17">
      <c r="B362" s="118"/>
      <c r="C362" s="118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</row>
    <row r="363" spans="2:17">
      <c r="B363" s="118"/>
      <c r="C363" s="118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</row>
    <row r="364" spans="2:17">
      <c r="B364" s="118"/>
      <c r="C364" s="118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</row>
    <row r="365" spans="2:17">
      <c r="B365" s="118"/>
      <c r="C365" s="118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</row>
    <row r="366" spans="2:17">
      <c r="B366" s="118"/>
      <c r="C366" s="118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</row>
    <row r="367" spans="2:17">
      <c r="B367" s="118"/>
      <c r="C367" s="118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</row>
    <row r="368" spans="2:17">
      <c r="B368" s="118"/>
      <c r="C368" s="118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</row>
    <row r="369" spans="2:17">
      <c r="B369" s="118"/>
      <c r="C369" s="118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</row>
    <row r="370" spans="2:17">
      <c r="B370" s="118"/>
      <c r="C370" s="118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</row>
    <row r="371" spans="2:17">
      <c r="B371" s="118"/>
      <c r="C371" s="118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</row>
    <row r="372" spans="2:17">
      <c r="B372" s="118"/>
      <c r="C372" s="118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</row>
    <row r="373" spans="2:17">
      <c r="B373" s="118"/>
      <c r="C373" s="118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</row>
    <row r="374" spans="2:17">
      <c r="B374" s="118"/>
      <c r="C374" s="118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</row>
    <row r="375" spans="2:17">
      <c r="B375" s="118"/>
      <c r="C375" s="118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</row>
    <row r="376" spans="2:17">
      <c r="B376" s="118"/>
      <c r="C376" s="118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</row>
    <row r="377" spans="2:17">
      <c r="B377" s="118"/>
      <c r="C377" s="118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</row>
    <row r="378" spans="2:17">
      <c r="B378" s="118"/>
      <c r="C378" s="118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</row>
    <row r="379" spans="2:17">
      <c r="B379" s="118"/>
      <c r="C379" s="118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</row>
    <row r="380" spans="2:17">
      <c r="B380" s="118"/>
      <c r="C380" s="118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</row>
    <row r="381" spans="2:17">
      <c r="B381" s="118"/>
      <c r="C381" s="118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</row>
    <row r="382" spans="2:17">
      <c r="B382" s="118"/>
      <c r="C382" s="118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</row>
    <row r="383" spans="2:17">
      <c r="B383" s="118"/>
      <c r="C383" s="118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</row>
    <row r="384" spans="2:17">
      <c r="B384" s="118"/>
      <c r="C384" s="118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</row>
    <row r="385" spans="2:17">
      <c r="B385" s="118"/>
      <c r="C385" s="118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</row>
    <row r="386" spans="2:17">
      <c r="B386" s="118"/>
      <c r="C386" s="118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</row>
    <row r="387" spans="2:17">
      <c r="B387" s="118"/>
      <c r="C387" s="118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</row>
    <row r="388" spans="2:17">
      <c r="B388" s="118"/>
      <c r="C388" s="118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</row>
    <row r="389" spans="2:17">
      <c r="B389" s="118"/>
      <c r="C389" s="118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</row>
    <row r="390" spans="2:17">
      <c r="B390" s="118"/>
      <c r="C390" s="118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</row>
    <row r="391" spans="2:17">
      <c r="B391" s="118"/>
      <c r="C391" s="118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</row>
    <row r="392" spans="2:17">
      <c r="B392" s="118"/>
      <c r="C392" s="118"/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</row>
    <row r="393" spans="2:17">
      <c r="B393" s="118"/>
      <c r="C393" s="118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</row>
    <row r="394" spans="2:17">
      <c r="B394" s="118"/>
      <c r="C394" s="118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</row>
    <row r="395" spans="2:17">
      <c r="B395" s="118"/>
      <c r="C395" s="118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</row>
    <row r="396" spans="2:17">
      <c r="B396" s="118"/>
      <c r="C396" s="118"/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</row>
    <row r="397" spans="2:17">
      <c r="B397" s="118"/>
      <c r="C397" s="118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</row>
    <row r="398" spans="2:17">
      <c r="B398" s="118"/>
      <c r="C398" s="118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</row>
    <row r="399" spans="2:17">
      <c r="B399" s="118"/>
      <c r="C399" s="118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</row>
    <row r="400" spans="2:17">
      <c r="B400" s="118"/>
      <c r="C400" s="118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</row>
    <row r="401" spans="2:17">
      <c r="B401" s="118"/>
      <c r="C401" s="118"/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</row>
    <row r="402" spans="2:17">
      <c r="B402" s="118"/>
      <c r="C402" s="118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</row>
    <row r="403" spans="2:17">
      <c r="B403" s="118"/>
      <c r="C403" s="118"/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</row>
    <row r="404" spans="2:17">
      <c r="B404" s="118"/>
      <c r="C404" s="118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</row>
    <row r="405" spans="2:17">
      <c r="B405" s="118"/>
      <c r="C405" s="118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</row>
    <row r="406" spans="2:17">
      <c r="B406" s="118"/>
      <c r="C406" s="118"/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</row>
    <row r="407" spans="2:17">
      <c r="B407" s="118"/>
      <c r="C407" s="118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</row>
    <row r="408" spans="2:17">
      <c r="B408" s="118"/>
      <c r="C408" s="118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</row>
    <row r="409" spans="2:17">
      <c r="B409" s="118"/>
      <c r="C409" s="118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</row>
    <row r="410" spans="2:17">
      <c r="B410" s="118"/>
      <c r="C410" s="118"/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</row>
    <row r="411" spans="2:17">
      <c r="B411" s="118"/>
      <c r="C411" s="118"/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</row>
    <row r="412" spans="2:17">
      <c r="B412" s="118"/>
      <c r="C412" s="118"/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</row>
    <row r="413" spans="2:17">
      <c r="B413" s="118"/>
      <c r="C413" s="118"/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</row>
    <row r="414" spans="2:17">
      <c r="B414" s="118"/>
      <c r="C414" s="118"/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</row>
    <row r="415" spans="2:17">
      <c r="B415" s="118"/>
      <c r="C415" s="118"/>
      <c r="D415" s="119"/>
      <c r="E415" s="119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</row>
    <row r="416" spans="2:17">
      <c r="B416" s="118"/>
      <c r="C416" s="118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</row>
    <row r="417" spans="2:17">
      <c r="B417" s="118"/>
      <c r="C417" s="118"/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</row>
    <row r="418" spans="2:17">
      <c r="B418" s="118"/>
      <c r="C418" s="118"/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</row>
    <row r="419" spans="2:17">
      <c r="B419" s="118"/>
      <c r="C419" s="118"/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</row>
    <row r="420" spans="2:17">
      <c r="B420" s="118"/>
      <c r="C420" s="118"/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</row>
    <row r="421" spans="2:17">
      <c r="B421" s="118"/>
      <c r="C421" s="118"/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</row>
    <row r="422" spans="2:17">
      <c r="B422" s="118"/>
      <c r="C422" s="118"/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</row>
    <row r="423" spans="2:17">
      <c r="B423" s="118"/>
      <c r="C423" s="118"/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</row>
    <row r="424" spans="2:17">
      <c r="B424" s="118"/>
      <c r="C424" s="118"/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</row>
    <row r="425" spans="2:17">
      <c r="B425" s="118"/>
      <c r="C425" s="118"/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</row>
    <row r="426" spans="2:17">
      <c r="B426" s="118"/>
      <c r="C426" s="118"/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</row>
    <row r="427" spans="2:17">
      <c r="B427" s="118"/>
      <c r="C427" s="118"/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</row>
    <row r="428" spans="2:17">
      <c r="B428" s="118"/>
      <c r="C428" s="118"/>
      <c r="D428" s="119"/>
      <c r="E428" s="119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</row>
    <row r="429" spans="2:17">
      <c r="B429" s="118"/>
      <c r="C429" s="118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</row>
    <row r="430" spans="2:17">
      <c r="B430" s="118"/>
      <c r="C430" s="118"/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</row>
    <row r="431" spans="2:17">
      <c r="B431" s="118"/>
      <c r="C431" s="118"/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</row>
    <row r="432" spans="2:17">
      <c r="B432" s="118"/>
      <c r="C432" s="118"/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</row>
    <row r="433" spans="2:17">
      <c r="B433" s="118"/>
      <c r="C433" s="118"/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</row>
    <row r="434" spans="2:17">
      <c r="B434" s="118"/>
      <c r="C434" s="118"/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</row>
    <row r="435" spans="2:17">
      <c r="B435" s="118"/>
      <c r="C435" s="118"/>
      <c r="D435" s="119"/>
      <c r="E435" s="119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</row>
    <row r="436" spans="2:17">
      <c r="B436" s="118"/>
      <c r="C436" s="118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</row>
    <row r="437" spans="2:17">
      <c r="B437" s="118"/>
      <c r="C437" s="118"/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</row>
    <row r="438" spans="2:17">
      <c r="B438" s="118"/>
      <c r="C438" s="118"/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</row>
    <row r="439" spans="2:17">
      <c r="B439" s="118"/>
      <c r="C439" s="118"/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</row>
    <row r="440" spans="2:17">
      <c r="B440" s="118"/>
      <c r="C440" s="118"/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</row>
    <row r="441" spans="2:17">
      <c r="B441" s="118"/>
      <c r="C441" s="118"/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</row>
    <row r="442" spans="2:17">
      <c r="B442" s="118"/>
      <c r="C442" s="118"/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</row>
    <row r="443" spans="2:17">
      <c r="B443" s="118"/>
      <c r="C443" s="118"/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</row>
    <row r="444" spans="2:17">
      <c r="B444" s="118"/>
      <c r="C444" s="118"/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</row>
    <row r="445" spans="2:17">
      <c r="B445" s="118"/>
      <c r="C445" s="118"/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</row>
    <row r="446" spans="2:17">
      <c r="B446" s="118"/>
      <c r="C446" s="118"/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</row>
    <row r="447" spans="2:17">
      <c r="B447" s="118"/>
      <c r="C447" s="118"/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</row>
    <row r="448" spans="2:17">
      <c r="B448" s="118"/>
      <c r="C448" s="118"/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</row>
    <row r="449" spans="2:17">
      <c r="B449" s="118"/>
      <c r="C449" s="118"/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</row>
    <row r="450" spans="2:17">
      <c r="B450" s="118"/>
      <c r="C450" s="118"/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</row>
    <row r="451" spans="2:17">
      <c r="B451" s="118"/>
      <c r="C451" s="118"/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</row>
    <row r="452" spans="2:17">
      <c r="B452" s="118"/>
      <c r="C452" s="118"/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</row>
    <row r="453" spans="2:17">
      <c r="B453" s="118"/>
      <c r="C453" s="118"/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</row>
    <row r="454" spans="2:17">
      <c r="B454" s="118"/>
      <c r="C454" s="118"/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</row>
    <row r="455" spans="2:17">
      <c r="B455" s="118"/>
      <c r="C455" s="118"/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</row>
    <row r="456" spans="2:17">
      <c r="B456" s="118"/>
      <c r="C456" s="118"/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</row>
    <row r="457" spans="2:17">
      <c r="B457" s="118"/>
      <c r="C457" s="118"/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</row>
    <row r="458" spans="2:17">
      <c r="B458" s="118"/>
      <c r="C458" s="118"/>
      <c r="D458" s="119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</row>
    <row r="459" spans="2:17">
      <c r="B459" s="118"/>
      <c r="C459" s="118"/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</row>
    <row r="460" spans="2:17">
      <c r="B460" s="118"/>
      <c r="C460" s="118"/>
      <c r="D460" s="119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</row>
    <row r="461" spans="2:17">
      <c r="B461" s="118"/>
      <c r="C461" s="118"/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</row>
    <row r="462" spans="2:17">
      <c r="B462" s="118"/>
      <c r="C462" s="118"/>
      <c r="D462" s="119"/>
      <c r="E462" s="119"/>
      <c r="F462" s="119"/>
      <c r="G462" s="119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</row>
    <row r="463" spans="2:17">
      <c r="B463" s="118"/>
      <c r="C463" s="118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</row>
    <row r="464" spans="2:17">
      <c r="B464" s="118"/>
      <c r="C464" s="118"/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</row>
    <row r="465" spans="2:17">
      <c r="B465" s="118"/>
      <c r="C465" s="118"/>
      <c r="D465" s="119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</row>
    <row r="466" spans="2:17">
      <c r="B466" s="118"/>
      <c r="C466" s="118"/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</row>
    <row r="467" spans="2:17">
      <c r="B467" s="118"/>
      <c r="C467" s="118"/>
      <c r="D467" s="119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</row>
    <row r="468" spans="2:17">
      <c r="B468" s="118"/>
      <c r="C468" s="118"/>
      <c r="D468" s="119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</row>
    <row r="469" spans="2:17">
      <c r="B469" s="118"/>
      <c r="C469" s="118"/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</row>
    <row r="470" spans="2:17">
      <c r="B470" s="118"/>
      <c r="C470" s="118"/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</row>
    <row r="471" spans="2:17">
      <c r="B471" s="118"/>
      <c r="C471" s="118"/>
      <c r="D471" s="119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</row>
    <row r="472" spans="2:17">
      <c r="B472" s="118"/>
      <c r="C472" s="118"/>
      <c r="D472" s="119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</row>
    <row r="473" spans="2:17">
      <c r="B473" s="118"/>
      <c r="C473" s="118"/>
      <c r="D473" s="119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</row>
    <row r="474" spans="2:17">
      <c r="B474" s="118"/>
      <c r="C474" s="118"/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</row>
    <row r="475" spans="2:17">
      <c r="B475" s="118"/>
      <c r="C475" s="118"/>
      <c r="D475" s="119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</row>
    <row r="476" spans="2:17">
      <c r="B476" s="118"/>
      <c r="C476" s="118"/>
      <c r="D476" s="119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</row>
    <row r="477" spans="2:17">
      <c r="B477" s="118"/>
      <c r="C477" s="118"/>
      <c r="D477" s="119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</row>
    <row r="478" spans="2:17">
      <c r="B478" s="118"/>
      <c r="C478" s="118"/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</row>
    <row r="479" spans="2:17">
      <c r="B479" s="118"/>
      <c r="C479" s="118"/>
      <c r="D479" s="119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</row>
    <row r="480" spans="2:17">
      <c r="B480" s="118"/>
      <c r="C480" s="118"/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</row>
    <row r="481" spans="2:17">
      <c r="B481" s="118"/>
      <c r="C481" s="118"/>
      <c r="D481" s="119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</row>
    <row r="482" spans="2:17">
      <c r="B482" s="118"/>
      <c r="C482" s="118"/>
      <c r="D482" s="119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</row>
    <row r="483" spans="2:17">
      <c r="B483" s="118"/>
      <c r="C483" s="118"/>
      <c r="D483" s="119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</row>
    <row r="484" spans="2:17">
      <c r="B484" s="118"/>
      <c r="C484" s="118"/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</row>
    <row r="485" spans="2:17">
      <c r="B485" s="118"/>
      <c r="C485" s="118"/>
      <c r="D485" s="119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</row>
    <row r="486" spans="2:17">
      <c r="B486" s="118"/>
      <c r="C486" s="118"/>
      <c r="D486" s="119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</row>
    <row r="487" spans="2:17">
      <c r="B487" s="118"/>
      <c r="C487" s="118"/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</row>
    <row r="488" spans="2:17">
      <c r="B488" s="118"/>
      <c r="C488" s="118"/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</row>
    <row r="489" spans="2:17">
      <c r="B489" s="118"/>
      <c r="C489" s="118"/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</row>
    <row r="490" spans="2:17">
      <c r="B490" s="118"/>
      <c r="C490" s="118"/>
      <c r="D490" s="119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</row>
    <row r="491" spans="2:17">
      <c r="B491" s="118"/>
      <c r="C491" s="118"/>
      <c r="D491" s="119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</row>
    <row r="492" spans="2:17">
      <c r="B492" s="118"/>
      <c r="C492" s="118"/>
      <c r="D492" s="119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</row>
    <row r="493" spans="2:17">
      <c r="B493" s="118"/>
      <c r="C493" s="118"/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</row>
    <row r="494" spans="2:17">
      <c r="B494" s="118"/>
      <c r="C494" s="118"/>
      <c r="D494" s="119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</row>
    <row r="495" spans="2:17">
      <c r="B495" s="118"/>
      <c r="C495" s="118"/>
      <c r="D495" s="119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</row>
    <row r="496" spans="2:17">
      <c r="B496" s="118"/>
      <c r="C496" s="118"/>
      <c r="D496" s="119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</row>
    <row r="497" spans="2:17">
      <c r="B497" s="118"/>
      <c r="C497" s="118"/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</row>
    <row r="498" spans="2:17">
      <c r="B498" s="118"/>
      <c r="C498" s="118"/>
      <c r="D498" s="119"/>
      <c r="E498" s="119"/>
      <c r="F498" s="119"/>
      <c r="G498" s="119"/>
      <c r="H498" s="119"/>
      <c r="I498" s="119"/>
      <c r="J498" s="119"/>
      <c r="K498" s="119"/>
      <c r="L498" s="119"/>
      <c r="M498" s="119"/>
      <c r="N498" s="119"/>
      <c r="O498" s="119"/>
      <c r="P498" s="119"/>
      <c r="Q498" s="119"/>
    </row>
    <row r="499" spans="2:17">
      <c r="B499" s="118"/>
      <c r="C499" s="118"/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</row>
    <row r="500" spans="2:17">
      <c r="B500" s="118"/>
      <c r="C500" s="118"/>
      <c r="D500" s="119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</row>
    <row r="501" spans="2:17">
      <c r="B501" s="118"/>
      <c r="C501" s="118"/>
      <c r="D501" s="119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</row>
    <row r="502" spans="2:17">
      <c r="B502" s="118"/>
      <c r="C502" s="118"/>
      <c r="D502" s="119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</row>
    <row r="503" spans="2:17">
      <c r="B503" s="118"/>
      <c r="C503" s="118"/>
      <c r="D503" s="119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</row>
    <row r="504" spans="2:17">
      <c r="B504" s="118"/>
      <c r="C504" s="118"/>
      <c r="D504" s="119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</row>
    <row r="505" spans="2:17">
      <c r="B505" s="118"/>
      <c r="C505" s="118"/>
      <c r="D505" s="119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</row>
    <row r="506" spans="2:17">
      <c r="B506" s="118"/>
      <c r="C506" s="118"/>
      <c r="D506" s="119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</row>
    <row r="507" spans="2:17">
      <c r="B507" s="118"/>
      <c r="C507" s="118"/>
      <c r="D507" s="119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</row>
    <row r="508" spans="2:17">
      <c r="B508" s="118"/>
      <c r="C508" s="118"/>
      <c r="D508" s="119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</row>
    <row r="509" spans="2:17">
      <c r="B509" s="118"/>
      <c r="C509" s="118"/>
      <c r="D509" s="119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</row>
    <row r="510" spans="2:17">
      <c r="B510" s="118"/>
      <c r="C510" s="118"/>
      <c r="D510" s="119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</row>
    <row r="511" spans="2:17">
      <c r="B511" s="118"/>
      <c r="C511" s="118"/>
      <c r="D511" s="119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</row>
    <row r="512" spans="2:17">
      <c r="B512" s="118"/>
      <c r="C512" s="118"/>
      <c r="D512" s="119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</row>
    <row r="513" spans="2:17">
      <c r="B513" s="118"/>
      <c r="C513" s="118"/>
      <c r="D513" s="119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</row>
    <row r="514" spans="2:17">
      <c r="B514" s="118"/>
      <c r="C514" s="118"/>
      <c r="D514" s="119"/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</row>
    <row r="515" spans="2:17">
      <c r="B515" s="118"/>
      <c r="C515" s="118"/>
      <c r="D515" s="119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</row>
    <row r="516" spans="2:17">
      <c r="B516" s="118"/>
      <c r="C516" s="118"/>
      <c r="D516" s="119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</row>
    <row r="517" spans="2:17">
      <c r="B517" s="118"/>
      <c r="C517" s="118"/>
      <c r="D517" s="119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</row>
    <row r="518" spans="2:17">
      <c r="B518" s="118"/>
      <c r="C518" s="118"/>
      <c r="D518" s="119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</row>
    <row r="519" spans="2:17">
      <c r="B519" s="118"/>
      <c r="C519" s="118"/>
      <c r="D519" s="119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</row>
    <row r="520" spans="2:17">
      <c r="B520" s="118"/>
      <c r="C520" s="118"/>
      <c r="D520" s="119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</row>
    <row r="521" spans="2:17">
      <c r="B521" s="118"/>
      <c r="C521" s="118"/>
      <c r="D521" s="119"/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</row>
    <row r="522" spans="2:17">
      <c r="B522" s="118"/>
      <c r="C522" s="118"/>
      <c r="D522" s="119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</row>
    <row r="523" spans="2:17">
      <c r="B523" s="118"/>
      <c r="C523" s="118"/>
      <c r="D523" s="119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</row>
    <row r="524" spans="2:17">
      <c r="B524" s="118"/>
      <c r="C524" s="118"/>
      <c r="D524" s="119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</row>
    <row r="525" spans="2:17">
      <c r="B525" s="118"/>
      <c r="C525" s="118"/>
      <c r="D525" s="119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</row>
    <row r="526" spans="2:17">
      <c r="B526" s="118"/>
      <c r="C526" s="118"/>
      <c r="D526" s="119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</row>
    <row r="527" spans="2:17">
      <c r="B527" s="118"/>
      <c r="C527" s="118"/>
      <c r="D527" s="119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</row>
    <row r="528" spans="2:17">
      <c r="B528" s="118"/>
      <c r="C528" s="118"/>
      <c r="D528" s="119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</row>
    <row r="529" spans="2:17">
      <c r="B529" s="118"/>
      <c r="C529" s="118"/>
      <c r="D529" s="119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</row>
    <row r="530" spans="2:17">
      <c r="B530" s="118"/>
      <c r="C530" s="118"/>
      <c r="D530" s="119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</row>
    <row r="531" spans="2:17">
      <c r="B531" s="118"/>
      <c r="C531" s="118"/>
      <c r="D531" s="119"/>
      <c r="E531" s="119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</row>
    <row r="532" spans="2:17">
      <c r="B532" s="118"/>
      <c r="C532" s="118"/>
      <c r="D532" s="119"/>
      <c r="E532" s="119"/>
      <c r="F532" s="119"/>
      <c r="G532" s="119"/>
      <c r="H532" s="119"/>
      <c r="I532" s="119"/>
      <c r="J532" s="119"/>
      <c r="K532" s="119"/>
      <c r="L532" s="119"/>
      <c r="M532" s="119"/>
      <c r="N532" s="119"/>
      <c r="O532" s="119"/>
      <c r="P532" s="119"/>
      <c r="Q532" s="119"/>
    </row>
    <row r="533" spans="2:17">
      <c r="B533" s="118"/>
      <c r="C533" s="118"/>
      <c r="D533" s="119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</row>
    <row r="534" spans="2:17">
      <c r="B534" s="118"/>
      <c r="C534" s="118"/>
      <c r="D534" s="119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</row>
    <row r="535" spans="2:17">
      <c r="B535" s="118"/>
      <c r="C535" s="118"/>
      <c r="D535" s="119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</row>
    <row r="536" spans="2:17">
      <c r="B536" s="118"/>
      <c r="C536" s="118"/>
      <c r="D536" s="119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</row>
    <row r="537" spans="2:17">
      <c r="B537" s="118"/>
      <c r="C537" s="118"/>
      <c r="D537" s="119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</row>
    <row r="538" spans="2:17">
      <c r="B538" s="118"/>
      <c r="C538" s="118"/>
      <c r="D538" s="119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</row>
    <row r="539" spans="2:17">
      <c r="B539" s="118"/>
      <c r="C539" s="118"/>
      <c r="D539" s="119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</row>
    <row r="540" spans="2:17">
      <c r="B540" s="118"/>
      <c r="C540" s="118"/>
      <c r="D540" s="119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</row>
    <row r="541" spans="2:17">
      <c r="B541" s="118"/>
      <c r="C541" s="118"/>
      <c r="D541" s="119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</row>
    <row r="542" spans="2:17">
      <c r="B542" s="118"/>
      <c r="C542" s="118"/>
      <c r="D542" s="119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</row>
    <row r="543" spans="2:17">
      <c r="B543" s="118"/>
      <c r="C543" s="118"/>
      <c r="D543" s="119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</row>
    <row r="544" spans="2:17">
      <c r="B544" s="118"/>
      <c r="C544" s="118"/>
      <c r="D544" s="119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</row>
    <row r="545" spans="2:17">
      <c r="B545" s="118"/>
      <c r="C545" s="118"/>
      <c r="D545" s="119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</row>
    <row r="546" spans="2:17">
      <c r="B546" s="118"/>
      <c r="C546" s="118"/>
      <c r="D546" s="119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</row>
    <row r="547" spans="2:17">
      <c r="B547" s="118"/>
      <c r="C547" s="118"/>
      <c r="D547" s="119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</row>
    <row r="548" spans="2:17">
      <c r="B548" s="118"/>
      <c r="C548" s="118"/>
      <c r="D548" s="119"/>
      <c r="E548" s="119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</row>
    <row r="549" spans="2:17">
      <c r="B549" s="118"/>
      <c r="C549" s="118"/>
      <c r="D549" s="119"/>
      <c r="E549" s="119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</row>
    <row r="550" spans="2:17">
      <c r="B550" s="118"/>
      <c r="C550" s="118"/>
      <c r="D550" s="119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</row>
    <row r="551" spans="2:17">
      <c r="B551" s="118"/>
      <c r="C551" s="118"/>
      <c r="D551" s="119"/>
      <c r="E551" s="119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</row>
    <row r="552" spans="2:17">
      <c r="B552" s="118"/>
      <c r="C552" s="118"/>
      <c r="D552" s="119"/>
      <c r="E552" s="119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</row>
    <row r="553" spans="2:17">
      <c r="B553" s="118"/>
      <c r="C553" s="118"/>
      <c r="D553" s="119"/>
      <c r="E553" s="119"/>
      <c r="F553" s="119"/>
      <c r="G553" s="119"/>
      <c r="H553" s="119"/>
      <c r="I553" s="119"/>
      <c r="J553" s="119"/>
      <c r="K553" s="119"/>
      <c r="L553" s="119"/>
      <c r="M553" s="119"/>
      <c r="N553" s="119"/>
      <c r="O553" s="119"/>
      <c r="P553" s="119"/>
      <c r="Q553" s="119"/>
    </row>
    <row r="554" spans="2:17">
      <c r="B554" s="118"/>
      <c r="C554" s="118"/>
      <c r="D554" s="119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</row>
    <row r="555" spans="2:17">
      <c r="B555" s="118"/>
      <c r="C555" s="118"/>
      <c r="D555" s="119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</row>
    <row r="556" spans="2:17">
      <c r="B556" s="118"/>
      <c r="C556" s="118"/>
      <c r="D556" s="119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</row>
    <row r="557" spans="2:17">
      <c r="B557" s="118"/>
      <c r="C557" s="118"/>
      <c r="D557" s="119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</row>
    <row r="558" spans="2:17">
      <c r="B558" s="118"/>
      <c r="C558" s="118"/>
      <c r="D558" s="119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4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29.28515625" style="2" customWidth="1"/>
    <col min="4" max="4" width="10.140625" style="2" bestFit="1" customWidth="1"/>
    <col min="5" max="5" width="11.28515625" style="2" bestFit="1" customWidth="1"/>
    <col min="6" max="6" width="6" style="1" bestFit="1" customWidth="1"/>
    <col min="7" max="7" width="11.28515625" style="1" bestFit="1" customWidth="1"/>
    <col min="8" max="8" width="11.140625" style="1" bestFit="1" customWidth="1"/>
    <col min="9" max="9" width="6.140625" style="1" bestFit="1" customWidth="1"/>
    <col min="10" max="10" width="35.7109375" style="1" bestFit="1" customWidth="1"/>
    <col min="11" max="11" width="12.28515625" style="1" bestFit="1" customWidth="1"/>
    <col min="12" max="12" width="7.42578125" style="1" bestFit="1" customWidth="1"/>
    <col min="13" max="13" width="8" style="1" bestFit="1" customWidth="1"/>
    <col min="14" max="14" width="13.140625" style="1" bestFit="1" customWidth="1"/>
    <col min="15" max="15" width="9.5703125" style="1" bestFit="1" customWidth="1"/>
    <col min="16" max="16" width="11.285156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143</v>
      </c>
      <c r="C1" s="67" t="s" vm="1">
        <v>229</v>
      </c>
    </row>
    <row r="2" spans="2:18">
      <c r="B2" s="46" t="s">
        <v>142</v>
      </c>
      <c r="C2" s="67" t="s">
        <v>230</v>
      </c>
    </row>
    <row r="3" spans="2:18">
      <c r="B3" s="46" t="s">
        <v>144</v>
      </c>
      <c r="C3" s="67" t="s">
        <v>231</v>
      </c>
    </row>
    <row r="4" spans="2:18">
      <c r="B4" s="46" t="s">
        <v>145</v>
      </c>
      <c r="C4" s="67">
        <v>8801</v>
      </c>
    </row>
    <row r="6" spans="2:18" ht="26.25" customHeight="1">
      <c r="B6" s="154" t="s">
        <v>173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6"/>
    </row>
    <row r="7" spans="2:18" s="3" customFormat="1" ht="78.75">
      <c r="B7" s="47" t="s">
        <v>113</v>
      </c>
      <c r="C7" s="48" t="s">
        <v>185</v>
      </c>
      <c r="D7" s="48" t="s">
        <v>44</v>
      </c>
      <c r="E7" s="48" t="s">
        <v>114</v>
      </c>
      <c r="F7" s="48" t="s">
        <v>14</v>
      </c>
      <c r="G7" s="48" t="s">
        <v>101</v>
      </c>
      <c r="H7" s="48" t="s">
        <v>65</v>
      </c>
      <c r="I7" s="48" t="s">
        <v>17</v>
      </c>
      <c r="J7" s="48" t="s">
        <v>228</v>
      </c>
      <c r="K7" s="48" t="s">
        <v>100</v>
      </c>
      <c r="L7" s="48" t="s">
        <v>33</v>
      </c>
      <c r="M7" s="48" t="s">
        <v>18</v>
      </c>
      <c r="N7" s="48" t="s">
        <v>205</v>
      </c>
      <c r="O7" s="48" t="s">
        <v>204</v>
      </c>
      <c r="P7" s="48" t="s">
        <v>108</v>
      </c>
      <c r="Q7" s="48" t="s">
        <v>146</v>
      </c>
      <c r="R7" s="50" t="s">
        <v>148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212</v>
      </c>
      <c r="O8" s="15"/>
      <c r="P8" s="15" t="s">
        <v>208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110</v>
      </c>
      <c r="R9" s="19" t="s">
        <v>111</v>
      </c>
    </row>
    <row r="10" spans="2:18" s="4" customFormat="1" ht="18" customHeight="1">
      <c r="B10" s="68" t="s">
        <v>38</v>
      </c>
      <c r="C10" s="69"/>
      <c r="D10" s="69"/>
      <c r="E10" s="69"/>
      <c r="F10" s="69"/>
      <c r="G10" s="69"/>
      <c r="H10" s="69"/>
      <c r="I10" s="77">
        <v>5.2715172449101777</v>
      </c>
      <c r="J10" s="69"/>
      <c r="K10" s="69"/>
      <c r="L10" s="69"/>
      <c r="M10" s="90">
        <v>4.7950582518970809E-2</v>
      </c>
      <c r="N10" s="77"/>
      <c r="O10" s="79"/>
      <c r="P10" s="77">
        <v>128945.06433463001</v>
      </c>
      <c r="Q10" s="78">
        <f>IFERROR(P10/$P$10,0)</f>
        <v>1</v>
      </c>
      <c r="R10" s="78">
        <f>P10/'סכום נכסי הקרן'!$C$42</f>
        <v>6.5681933208054013E-3</v>
      </c>
    </row>
    <row r="11" spans="2:18" ht="21.75" customHeight="1">
      <c r="B11" s="70" t="s">
        <v>36</v>
      </c>
      <c r="C11" s="71"/>
      <c r="D11" s="71"/>
      <c r="E11" s="71"/>
      <c r="F11" s="71"/>
      <c r="G11" s="71"/>
      <c r="H11" s="71"/>
      <c r="I11" s="80">
        <v>6.114832425912927</v>
      </c>
      <c r="J11" s="71"/>
      <c r="K11" s="71"/>
      <c r="L11" s="71"/>
      <c r="M11" s="91">
        <v>3.5836047758302646E-2</v>
      </c>
      <c r="N11" s="80"/>
      <c r="O11" s="82"/>
      <c r="P11" s="80">
        <f>P12+P41</f>
        <v>76837.432684630054</v>
      </c>
      <c r="Q11" s="81">
        <f t="shared" ref="Q11:Q74" si="0">IFERROR(P11/$P$10,0)</f>
        <v>0.59589277868927537</v>
      </c>
      <c r="R11" s="81">
        <f>P11/'סכום נכסי הקרן'!$C$42</f>
        <v>3.9139389689030702E-3</v>
      </c>
    </row>
    <row r="12" spans="2:18">
      <c r="B12" s="89" t="s">
        <v>34</v>
      </c>
      <c r="C12" s="71"/>
      <c r="D12" s="71"/>
      <c r="E12" s="71"/>
      <c r="F12" s="71"/>
      <c r="G12" s="71"/>
      <c r="H12" s="71"/>
      <c r="I12" s="80">
        <v>7.408963807526793</v>
      </c>
      <c r="J12" s="71"/>
      <c r="K12" s="71"/>
      <c r="L12" s="71"/>
      <c r="M12" s="91">
        <v>3.203458505855733E-2</v>
      </c>
      <c r="N12" s="80"/>
      <c r="O12" s="82"/>
      <c r="P12" s="80">
        <f>SUM(P13:P39)</f>
        <v>8794.6090048429996</v>
      </c>
      <c r="Q12" s="81">
        <f t="shared" si="0"/>
        <v>6.8204308945240363E-2</v>
      </c>
      <c r="R12" s="81">
        <f>P12/'סכום נכסי הקרן'!$C$42</f>
        <v>4.4797908646427589E-4</v>
      </c>
    </row>
    <row r="13" spans="2:18">
      <c r="B13" s="76" t="s">
        <v>3400</v>
      </c>
      <c r="C13" s="86" t="s">
        <v>3050</v>
      </c>
      <c r="D13" s="73">
        <v>6028</v>
      </c>
      <c r="E13" s="73"/>
      <c r="F13" s="73" t="s">
        <v>503</v>
      </c>
      <c r="G13" s="94">
        <v>43100</v>
      </c>
      <c r="H13" s="73"/>
      <c r="I13" s="83">
        <v>7.5400000257678519</v>
      </c>
      <c r="J13" s="86" t="s">
        <v>26</v>
      </c>
      <c r="K13" s="86" t="s">
        <v>130</v>
      </c>
      <c r="L13" s="87">
        <v>6.2300000193258896E-2</v>
      </c>
      <c r="M13" s="87">
        <v>6.2300000193258896E-2</v>
      </c>
      <c r="N13" s="83">
        <v>98.283765000000017</v>
      </c>
      <c r="O13" s="85">
        <v>110.56</v>
      </c>
      <c r="P13" s="83">
        <v>0.10866253000000002</v>
      </c>
      <c r="Q13" s="84">
        <f t="shared" si="0"/>
        <v>8.4270406595793351E-7</v>
      </c>
      <c r="R13" s="84">
        <f>P13/'סכום נכסי הקרן'!$C$42</f>
        <v>5.5350432174404532E-9</v>
      </c>
    </row>
    <row r="14" spans="2:18">
      <c r="B14" s="76" t="s">
        <v>3400</v>
      </c>
      <c r="C14" s="86" t="s">
        <v>3050</v>
      </c>
      <c r="D14" s="73">
        <v>6869</v>
      </c>
      <c r="E14" s="73"/>
      <c r="F14" s="73" t="s">
        <v>503</v>
      </c>
      <c r="G14" s="94">
        <v>43555</v>
      </c>
      <c r="H14" s="73"/>
      <c r="I14" s="83">
        <v>3.4499998979299646</v>
      </c>
      <c r="J14" s="86" t="s">
        <v>26</v>
      </c>
      <c r="K14" s="86" t="s">
        <v>130</v>
      </c>
      <c r="L14" s="87">
        <v>5.649999858097756E-2</v>
      </c>
      <c r="M14" s="87">
        <v>5.649999858097756E-2</v>
      </c>
      <c r="N14" s="83">
        <v>19.922873000000003</v>
      </c>
      <c r="O14" s="85">
        <v>100.81</v>
      </c>
      <c r="P14" s="83">
        <v>2.0084249000000002E-2</v>
      </c>
      <c r="Q14" s="84">
        <f t="shared" si="0"/>
        <v>1.5575818356163397E-7</v>
      </c>
      <c r="R14" s="84">
        <f>P14/'סכום נכסי הקרן'!$C$42</f>
        <v>1.0230498609303059E-9</v>
      </c>
    </row>
    <row r="15" spans="2:18">
      <c r="B15" s="76" t="s">
        <v>3400</v>
      </c>
      <c r="C15" s="86" t="s">
        <v>3050</v>
      </c>
      <c r="D15" s="73">
        <v>6870</v>
      </c>
      <c r="E15" s="73"/>
      <c r="F15" s="73" t="s">
        <v>503</v>
      </c>
      <c r="G15" s="94">
        <v>43555</v>
      </c>
      <c r="H15" s="73"/>
      <c r="I15" s="83">
        <v>5.1800000078294159</v>
      </c>
      <c r="J15" s="86" t="s">
        <v>26</v>
      </c>
      <c r="K15" s="86" t="s">
        <v>130</v>
      </c>
      <c r="L15" s="87">
        <v>4.7100000056638322E-2</v>
      </c>
      <c r="M15" s="87">
        <v>4.7100000056638322E-2</v>
      </c>
      <c r="N15" s="83">
        <v>236.22241400000001</v>
      </c>
      <c r="O15" s="85">
        <v>101.65</v>
      </c>
      <c r="P15" s="83">
        <v>0.24012008400000001</v>
      </c>
      <c r="Q15" s="84">
        <f t="shared" si="0"/>
        <v>1.8621890278549606E-6</v>
      </c>
      <c r="R15" s="84">
        <f>P15/'סכום נכסי הקרן'!$C$42</f>
        <v>1.2231217534834057E-8</v>
      </c>
    </row>
    <row r="16" spans="2:18">
      <c r="B16" s="76" t="s">
        <v>3400</v>
      </c>
      <c r="C16" s="86" t="s">
        <v>3050</v>
      </c>
      <c r="D16" s="73">
        <v>6868</v>
      </c>
      <c r="E16" s="73"/>
      <c r="F16" s="73" t="s">
        <v>503</v>
      </c>
      <c r="G16" s="94">
        <v>43555</v>
      </c>
      <c r="H16" s="73"/>
      <c r="I16" s="83">
        <v>5.5800000000096874</v>
      </c>
      <c r="J16" s="86" t="s">
        <v>26</v>
      </c>
      <c r="K16" s="86" t="s">
        <v>130</v>
      </c>
      <c r="L16" s="87">
        <v>2.4700000000026142E-2</v>
      </c>
      <c r="M16" s="87">
        <v>2.4700000000026142E-2</v>
      </c>
      <c r="N16" s="83">
        <v>197711.04839400004</v>
      </c>
      <c r="O16" s="85">
        <v>131.57</v>
      </c>
      <c r="P16" s="83">
        <v>260.12839655600004</v>
      </c>
      <c r="Q16" s="84">
        <f t="shared" si="0"/>
        <v>2.017358306021946E-3</v>
      </c>
      <c r="R16" s="84">
        <f>P16/'סכום נכסי הקרן'!$C$42</f>
        <v>1.3250399351284645E-5</v>
      </c>
    </row>
    <row r="17" spans="2:18">
      <c r="B17" s="76" t="s">
        <v>3400</v>
      </c>
      <c r="C17" s="86" t="s">
        <v>3050</v>
      </c>
      <c r="D17" s="73">
        <v>6867</v>
      </c>
      <c r="E17" s="73"/>
      <c r="F17" s="73" t="s">
        <v>503</v>
      </c>
      <c r="G17" s="94">
        <v>43555</v>
      </c>
      <c r="H17" s="73"/>
      <c r="I17" s="83">
        <v>5.019999999996025</v>
      </c>
      <c r="J17" s="86" t="s">
        <v>26</v>
      </c>
      <c r="K17" s="86" t="s">
        <v>130</v>
      </c>
      <c r="L17" s="87">
        <v>5.7299999999961299E-2</v>
      </c>
      <c r="M17" s="87">
        <v>5.7299999999961299E-2</v>
      </c>
      <c r="N17" s="83">
        <v>473020.10186900006</v>
      </c>
      <c r="O17" s="85">
        <v>121.26</v>
      </c>
      <c r="P17" s="83">
        <v>573.58410571400009</v>
      </c>
      <c r="Q17" s="84">
        <f t="shared" si="0"/>
        <v>4.4482827526106097E-3</v>
      </c>
      <c r="R17" s="84">
        <f>P17/'סכום נכסי הקרן'!$C$42</f>
        <v>2.9217181064750871E-5</v>
      </c>
    </row>
    <row r="18" spans="2:18">
      <c r="B18" s="76" t="s">
        <v>3400</v>
      </c>
      <c r="C18" s="86" t="s">
        <v>3050</v>
      </c>
      <c r="D18" s="73">
        <v>6866</v>
      </c>
      <c r="E18" s="73"/>
      <c r="F18" s="73" t="s">
        <v>503</v>
      </c>
      <c r="G18" s="94">
        <v>43555</v>
      </c>
      <c r="H18" s="73"/>
      <c r="I18" s="83">
        <v>5.8699999999977637</v>
      </c>
      <c r="J18" s="86" t="s">
        <v>26</v>
      </c>
      <c r="K18" s="86" t="s">
        <v>130</v>
      </c>
      <c r="L18" s="87">
        <v>3.0799999999991005E-2</v>
      </c>
      <c r="M18" s="87">
        <v>3.0799999999991005E-2</v>
      </c>
      <c r="N18" s="83">
        <v>725454.04394000012</v>
      </c>
      <c r="O18" s="85">
        <v>116.42</v>
      </c>
      <c r="P18" s="83">
        <v>844.5734938469999</v>
      </c>
      <c r="Q18" s="84">
        <f t="shared" si="0"/>
        <v>6.549870661627006E-3</v>
      </c>
      <c r="R18" s="84">
        <f>P18/'סכום נכסי הקרן'!$C$42</f>
        <v>4.3020816731837758E-5</v>
      </c>
    </row>
    <row r="19" spans="2:18">
      <c r="B19" s="76" t="s">
        <v>3400</v>
      </c>
      <c r="C19" s="86" t="s">
        <v>3050</v>
      </c>
      <c r="D19" s="73">
        <v>6865</v>
      </c>
      <c r="E19" s="73"/>
      <c r="F19" s="73" t="s">
        <v>503</v>
      </c>
      <c r="G19" s="94">
        <v>43555</v>
      </c>
      <c r="H19" s="73"/>
      <c r="I19" s="83">
        <v>4.0400000000046727</v>
      </c>
      <c r="J19" s="86" t="s">
        <v>26</v>
      </c>
      <c r="K19" s="86" t="s">
        <v>130</v>
      </c>
      <c r="L19" s="87">
        <v>2.5200000000023367E-2</v>
      </c>
      <c r="M19" s="87">
        <v>2.5200000000023367E-2</v>
      </c>
      <c r="N19" s="83">
        <v>360808.38837000006</v>
      </c>
      <c r="O19" s="85">
        <v>123.35</v>
      </c>
      <c r="P19" s="83">
        <v>445.05718802300009</v>
      </c>
      <c r="Q19" s="84">
        <f t="shared" si="0"/>
        <v>3.4515255804442122E-3</v>
      </c>
      <c r="R19" s="84">
        <f>P19/'סכום נכסי הקרן'!$C$42</f>
        <v>2.267028726406266E-5</v>
      </c>
    </row>
    <row r="20" spans="2:18">
      <c r="B20" s="76" t="s">
        <v>3400</v>
      </c>
      <c r="C20" s="86" t="s">
        <v>3050</v>
      </c>
      <c r="D20" s="73">
        <v>5212</v>
      </c>
      <c r="E20" s="73"/>
      <c r="F20" s="73" t="s">
        <v>503</v>
      </c>
      <c r="G20" s="94">
        <v>42643</v>
      </c>
      <c r="H20" s="73"/>
      <c r="I20" s="83">
        <v>6.8399999949655506</v>
      </c>
      <c r="J20" s="86" t="s">
        <v>26</v>
      </c>
      <c r="K20" s="86" t="s">
        <v>130</v>
      </c>
      <c r="L20" s="87">
        <v>5.0199999961342633E-2</v>
      </c>
      <c r="M20" s="87">
        <v>5.0199999961342633E-2</v>
      </c>
      <c r="N20" s="83">
        <v>221.66928300000004</v>
      </c>
      <c r="O20" s="85">
        <v>100.36</v>
      </c>
      <c r="P20" s="83">
        <v>0.22246729300000004</v>
      </c>
      <c r="Q20" s="84">
        <f t="shared" si="0"/>
        <v>1.7252873861279956E-6</v>
      </c>
      <c r="R20" s="84">
        <f>P20/'סכום נכסי הקרן'!$C$42</f>
        <v>1.1332021086035711E-8</v>
      </c>
    </row>
    <row r="21" spans="2:18">
      <c r="B21" s="76" t="s">
        <v>3401</v>
      </c>
      <c r="C21" s="86" t="s">
        <v>3050</v>
      </c>
      <c r="D21" s="73" t="s">
        <v>3051</v>
      </c>
      <c r="E21" s="73"/>
      <c r="F21" s="73" t="s">
        <v>503</v>
      </c>
      <c r="G21" s="94">
        <v>45107</v>
      </c>
      <c r="H21" s="73"/>
      <c r="I21" s="83">
        <v>9.0200000184856091</v>
      </c>
      <c r="J21" s="86" t="s">
        <v>26</v>
      </c>
      <c r="K21" s="86" t="s">
        <v>130</v>
      </c>
      <c r="L21" s="87">
        <v>7.1500000144108247E-2</v>
      </c>
      <c r="M21" s="87">
        <v>7.1500000144108247E-2</v>
      </c>
      <c r="N21" s="83">
        <v>191.19963400000003</v>
      </c>
      <c r="O21" s="85">
        <v>105.25</v>
      </c>
      <c r="P21" s="83">
        <v>0.20123761400000004</v>
      </c>
      <c r="Q21" s="84">
        <f t="shared" si="0"/>
        <v>1.560646117309004E-6</v>
      </c>
      <c r="R21" s="84">
        <f>P21/'סכום נכסי הקרן'!$C$42</f>
        <v>1.0250625403849882E-8</v>
      </c>
    </row>
    <row r="22" spans="2:18">
      <c r="B22" s="76" t="s">
        <v>3401</v>
      </c>
      <c r="C22" s="86" t="s">
        <v>3050</v>
      </c>
      <c r="D22" s="73" t="s">
        <v>3052</v>
      </c>
      <c r="E22" s="73"/>
      <c r="F22" s="73" t="s">
        <v>503</v>
      </c>
      <c r="G22" s="94">
        <v>45107</v>
      </c>
      <c r="H22" s="73"/>
      <c r="I22" s="83">
        <v>8.8800000217222461</v>
      </c>
      <c r="J22" s="86" t="s">
        <v>26</v>
      </c>
      <c r="K22" s="86" t="s">
        <v>130</v>
      </c>
      <c r="L22" s="87">
        <v>7.1300000168151134E-2</v>
      </c>
      <c r="M22" s="87">
        <v>7.1300000168151134E-2</v>
      </c>
      <c r="N22" s="83">
        <v>145.36685500000002</v>
      </c>
      <c r="O22" s="85">
        <v>105.14</v>
      </c>
      <c r="P22" s="83">
        <v>0.15283871099999999</v>
      </c>
      <c r="Q22" s="84">
        <f t="shared" si="0"/>
        <v>1.1853009790538607E-6</v>
      </c>
      <c r="R22" s="84">
        <f>P22/'סכום נכסי הקרן'!$C$42</f>
        <v>7.7852859737656708E-9</v>
      </c>
    </row>
    <row r="23" spans="2:18">
      <c r="B23" s="76" t="s">
        <v>3401</v>
      </c>
      <c r="C23" s="86" t="s">
        <v>3050</v>
      </c>
      <c r="D23" s="73" t="s">
        <v>3053</v>
      </c>
      <c r="E23" s="73"/>
      <c r="F23" s="73" t="s">
        <v>503</v>
      </c>
      <c r="G23" s="94">
        <v>45107</v>
      </c>
      <c r="H23" s="73"/>
      <c r="I23" s="83">
        <v>8.3900003681925366</v>
      </c>
      <c r="J23" s="86" t="s">
        <v>26</v>
      </c>
      <c r="K23" s="86" t="s">
        <v>130</v>
      </c>
      <c r="L23" s="87">
        <v>7.3000003397287752E-2</v>
      </c>
      <c r="M23" s="87">
        <v>7.3000003397287752E-2</v>
      </c>
      <c r="N23" s="83">
        <v>10.951273</v>
      </c>
      <c r="O23" s="85">
        <v>99.45</v>
      </c>
      <c r="P23" s="83">
        <v>1.0891040999999999E-2</v>
      </c>
      <c r="Q23" s="84">
        <f t="shared" si="0"/>
        <v>8.4462643500151841E-8</v>
      </c>
      <c r="R23" s="84">
        <f>P23/'סכום נכסי הקרן'!$C$42</f>
        <v>5.5476697089526511E-10</v>
      </c>
    </row>
    <row r="24" spans="2:18">
      <c r="B24" s="76" t="s">
        <v>3401</v>
      </c>
      <c r="C24" s="86" t="s">
        <v>3050</v>
      </c>
      <c r="D24" s="73" t="s">
        <v>3054</v>
      </c>
      <c r="E24" s="73"/>
      <c r="F24" s="73" t="s">
        <v>503</v>
      </c>
      <c r="G24" s="94">
        <v>45107</v>
      </c>
      <c r="H24" s="73"/>
      <c r="I24" s="83">
        <v>7.6100000434604196</v>
      </c>
      <c r="J24" s="86" t="s">
        <v>26</v>
      </c>
      <c r="K24" s="86" t="s">
        <v>130</v>
      </c>
      <c r="L24" s="87">
        <v>6.5200000283378273E-2</v>
      </c>
      <c r="M24" s="87">
        <v>6.5200000283378273E-2</v>
      </c>
      <c r="N24" s="83">
        <v>87.547855000000013</v>
      </c>
      <c r="O24" s="85">
        <v>83.84</v>
      </c>
      <c r="P24" s="83">
        <v>7.3400121000000013E-2</v>
      </c>
      <c r="Q24" s="84">
        <f t="shared" si="0"/>
        <v>5.6923559950706373E-7</v>
      </c>
      <c r="R24" s="84">
        <f>P24/'סכום נכסי הקרן'!$C$42</f>
        <v>3.7388494626469542E-9</v>
      </c>
    </row>
    <row r="25" spans="2:18">
      <c r="B25" s="76" t="s">
        <v>3401</v>
      </c>
      <c r="C25" s="86" t="s">
        <v>3050</v>
      </c>
      <c r="D25" s="73" t="s">
        <v>3055</v>
      </c>
      <c r="E25" s="73"/>
      <c r="F25" s="73" t="s">
        <v>503</v>
      </c>
      <c r="G25" s="94">
        <v>45107</v>
      </c>
      <c r="H25" s="73"/>
      <c r="I25" s="83">
        <v>11.239999999953616</v>
      </c>
      <c r="J25" s="86" t="s">
        <v>26</v>
      </c>
      <c r="K25" s="86" t="s">
        <v>130</v>
      </c>
      <c r="L25" s="87">
        <v>3.5499999999868852E-2</v>
      </c>
      <c r="M25" s="87">
        <v>3.5499999999868852E-2</v>
      </c>
      <c r="N25" s="83">
        <v>51789.952391000006</v>
      </c>
      <c r="O25" s="85">
        <v>139.87</v>
      </c>
      <c r="P25" s="83">
        <v>72.438595489000008</v>
      </c>
      <c r="Q25" s="84">
        <f t="shared" si="0"/>
        <v>5.6177873781203432E-4</v>
      </c>
      <c r="R25" s="84">
        <f>P25/'סכום נכסי הקרן'!$C$42</f>
        <v>3.6898713534674925E-6</v>
      </c>
    </row>
    <row r="26" spans="2:18">
      <c r="B26" s="76" t="s">
        <v>3401</v>
      </c>
      <c r="C26" s="86" t="s">
        <v>3050</v>
      </c>
      <c r="D26" s="73" t="s">
        <v>3056</v>
      </c>
      <c r="E26" s="73"/>
      <c r="F26" s="73" t="s">
        <v>503</v>
      </c>
      <c r="G26" s="94">
        <v>45107</v>
      </c>
      <c r="H26" s="73"/>
      <c r="I26" s="83">
        <v>10.430000000000803</v>
      </c>
      <c r="J26" s="86" t="s">
        <v>26</v>
      </c>
      <c r="K26" s="86" t="s">
        <v>130</v>
      </c>
      <c r="L26" s="87">
        <v>3.3299999999999726E-2</v>
      </c>
      <c r="M26" s="87">
        <v>3.3299999999999726E-2</v>
      </c>
      <c r="N26" s="83">
        <v>262283.671562</v>
      </c>
      <c r="O26" s="85">
        <v>137.91</v>
      </c>
      <c r="P26" s="83">
        <v>361.71542779700002</v>
      </c>
      <c r="Q26" s="84">
        <f t="shared" si="0"/>
        <v>2.8051901766344405E-3</v>
      </c>
      <c r="R26" s="84">
        <f>P26/'סכום נכסי הקרן'!$C$42</f>
        <v>1.8425031381759256E-5</v>
      </c>
    </row>
    <row r="27" spans="2:18">
      <c r="B27" s="76" t="s">
        <v>3401</v>
      </c>
      <c r="C27" s="86" t="s">
        <v>3050</v>
      </c>
      <c r="D27" s="73" t="s">
        <v>3057</v>
      </c>
      <c r="E27" s="73"/>
      <c r="F27" s="73" t="s">
        <v>503</v>
      </c>
      <c r="G27" s="94">
        <v>45107</v>
      </c>
      <c r="H27" s="73"/>
      <c r="I27" s="83">
        <v>10.589999999991287</v>
      </c>
      <c r="J27" s="86" t="s">
        <v>26</v>
      </c>
      <c r="K27" s="86" t="s">
        <v>130</v>
      </c>
      <c r="L27" s="87">
        <v>3.4799999999961272E-2</v>
      </c>
      <c r="M27" s="87">
        <v>3.4799999999961272E-2</v>
      </c>
      <c r="N27" s="83">
        <v>203440.19811100003</v>
      </c>
      <c r="O27" s="85">
        <v>126.91</v>
      </c>
      <c r="P27" s="83">
        <v>258.185928375</v>
      </c>
      <c r="Q27" s="84">
        <f t="shared" si="0"/>
        <v>2.002293997891787E-3</v>
      </c>
      <c r="R27" s="84">
        <f>P27/'סכום נכסי הקרן'!$C$42</f>
        <v>1.3151454063241581E-5</v>
      </c>
    </row>
    <row r="28" spans="2:18">
      <c r="B28" s="76" t="s">
        <v>3401</v>
      </c>
      <c r="C28" s="86" t="s">
        <v>3050</v>
      </c>
      <c r="D28" s="73" t="s">
        <v>3058</v>
      </c>
      <c r="E28" s="73"/>
      <c r="F28" s="73" t="s">
        <v>503</v>
      </c>
      <c r="G28" s="94">
        <v>45107</v>
      </c>
      <c r="H28" s="73"/>
      <c r="I28" s="83">
        <v>10.290000000000555</v>
      </c>
      <c r="J28" s="86" t="s">
        <v>26</v>
      </c>
      <c r="K28" s="86" t="s">
        <v>130</v>
      </c>
      <c r="L28" s="87">
        <v>3.0199999999998343E-2</v>
      </c>
      <c r="M28" s="87">
        <v>3.0199999999998343E-2</v>
      </c>
      <c r="N28" s="83">
        <v>789740.25818800007</v>
      </c>
      <c r="O28" s="85">
        <v>107.26</v>
      </c>
      <c r="P28" s="83">
        <v>847.0752774570002</v>
      </c>
      <c r="Q28" s="84">
        <f t="shared" si="0"/>
        <v>6.5692725954886065E-3</v>
      </c>
      <c r="R28" s="84">
        <f>P28/'סכום נכסי הקרן'!$C$42</f>
        <v>4.3148252384238231E-5</v>
      </c>
    </row>
    <row r="29" spans="2:18">
      <c r="B29" s="76" t="s">
        <v>3400</v>
      </c>
      <c r="C29" s="86" t="s">
        <v>3050</v>
      </c>
      <c r="D29" s="73">
        <v>5211</v>
      </c>
      <c r="E29" s="73"/>
      <c r="F29" s="73" t="s">
        <v>503</v>
      </c>
      <c r="G29" s="94">
        <v>42643</v>
      </c>
      <c r="H29" s="73"/>
      <c r="I29" s="83">
        <v>4.5799999911088403</v>
      </c>
      <c r="J29" s="86" t="s">
        <v>26</v>
      </c>
      <c r="K29" s="86" t="s">
        <v>130</v>
      </c>
      <c r="L29" s="87">
        <v>4.6899999901476329E-2</v>
      </c>
      <c r="M29" s="87">
        <v>4.6899999901476329E-2</v>
      </c>
      <c r="N29" s="83">
        <v>171.88915299999999</v>
      </c>
      <c r="O29" s="85">
        <v>96.84</v>
      </c>
      <c r="P29" s="83">
        <v>0.166457456</v>
      </c>
      <c r="Q29" s="84">
        <f t="shared" si="0"/>
        <v>1.2909176233998397E-6</v>
      </c>
      <c r="R29" s="84">
        <f>P29/'סכום נכסי הקרן'!$C$42</f>
        <v>8.4789965117248103E-9</v>
      </c>
    </row>
    <row r="30" spans="2:18">
      <c r="B30" s="76" t="s">
        <v>3400</v>
      </c>
      <c r="C30" s="86" t="s">
        <v>3050</v>
      </c>
      <c r="D30" s="73">
        <v>6027</v>
      </c>
      <c r="E30" s="73"/>
      <c r="F30" s="73" t="s">
        <v>503</v>
      </c>
      <c r="G30" s="94">
        <v>43100</v>
      </c>
      <c r="H30" s="73"/>
      <c r="I30" s="83">
        <v>8.0300000074441495</v>
      </c>
      <c r="J30" s="86" t="s">
        <v>26</v>
      </c>
      <c r="K30" s="86" t="s">
        <v>130</v>
      </c>
      <c r="L30" s="87">
        <v>4.8800000047855258E-2</v>
      </c>
      <c r="M30" s="87">
        <v>4.8800000047855258E-2</v>
      </c>
      <c r="N30" s="83">
        <v>369.66510100000005</v>
      </c>
      <c r="O30" s="85">
        <v>101.75</v>
      </c>
      <c r="P30" s="83">
        <v>0.37613424000000006</v>
      </c>
      <c r="Q30" s="84">
        <f t="shared" si="0"/>
        <v>2.9170115346476578E-6</v>
      </c>
      <c r="R30" s="84">
        <f>P30/'סכום נכסי הקרן'!$C$42</f>
        <v>1.9159495678585062E-8</v>
      </c>
    </row>
    <row r="31" spans="2:18">
      <c r="B31" s="76" t="s">
        <v>3400</v>
      </c>
      <c r="C31" s="86" t="s">
        <v>3050</v>
      </c>
      <c r="D31" s="73">
        <v>5025</v>
      </c>
      <c r="E31" s="73"/>
      <c r="F31" s="73" t="s">
        <v>503</v>
      </c>
      <c r="G31" s="94">
        <v>42551</v>
      </c>
      <c r="H31" s="73"/>
      <c r="I31" s="83">
        <v>7.5200000039479065</v>
      </c>
      <c r="J31" s="86" t="s">
        <v>26</v>
      </c>
      <c r="K31" s="86" t="s">
        <v>130</v>
      </c>
      <c r="L31" s="87">
        <v>5.220000000514944E-2</v>
      </c>
      <c r="M31" s="87">
        <v>5.220000000514944E-2</v>
      </c>
      <c r="N31" s="83">
        <v>235.17499700000005</v>
      </c>
      <c r="O31" s="85">
        <v>99.09</v>
      </c>
      <c r="P31" s="83">
        <v>0.23303490400000007</v>
      </c>
      <c r="Q31" s="84">
        <f t="shared" si="0"/>
        <v>1.8072417521561178E-6</v>
      </c>
      <c r="R31" s="84">
        <f>P31/'סכום נכסי הקרן'!$C$42</f>
        <v>1.1870313205592464E-8</v>
      </c>
    </row>
    <row r="32" spans="2:18">
      <c r="B32" s="76" t="s">
        <v>3400</v>
      </c>
      <c r="C32" s="86" t="s">
        <v>3050</v>
      </c>
      <c r="D32" s="73">
        <v>5024</v>
      </c>
      <c r="E32" s="73"/>
      <c r="F32" s="73" t="s">
        <v>503</v>
      </c>
      <c r="G32" s="94">
        <v>42551</v>
      </c>
      <c r="H32" s="73"/>
      <c r="I32" s="83">
        <v>5.4600000011811476</v>
      </c>
      <c r="J32" s="86" t="s">
        <v>26</v>
      </c>
      <c r="K32" s="86" t="s">
        <v>130</v>
      </c>
      <c r="L32" s="87">
        <v>4.6499999996719034E-2</v>
      </c>
      <c r="M32" s="87">
        <v>4.6499999996719034E-2</v>
      </c>
      <c r="N32" s="83">
        <v>153.79363900000004</v>
      </c>
      <c r="O32" s="85">
        <v>99.09</v>
      </c>
      <c r="P32" s="83">
        <v>0.15239411700000002</v>
      </c>
      <c r="Q32" s="84">
        <f t="shared" si="0"/>
        <v>1.1818530456079849E-6</v>
      </c>
      <c r="R32" s="84">
        <f>P32/'סכום נכסי הקרן'!$C$42</f>
        <v>7.7626392803358875E-9</v>
      </c>
    </row>
    <row r="33" spans="2:18">
      <c r="B33" s="76" t="s">
        <v>3400</v>
      </c>
      <c r="C33" s="86" t="s">
        <v>3050</v>
      </c>
      <c r="D33" s="73">
        <v>6026</v>
      </c>
      <c r="E33" s="73"/>
      <c r="F33" s="73" t="s">
        <v>503</v>
      </c>
      <c r="G33" s="94">
        <v>43100</v>
      </c>
      <c r="H33" s="73"/>
      <c r="I33" s="83">
        <v>6.1400000041643024</v>
      </c>
      <c r="J33" s="86" t="s">
        <v>26</v>
      </c>
      <c r="K33" s="86" t="s">
        <v>130</v>
      </c>
      <c r="L33" s="87">
        <v>4.5300000025448518E-2</v>
      </c>
      <c r="M33" s="87">
        <v>4.5300000025448518E-2</v>
      </c>
      <c r="N33" s="83">
        <v>449.92727200000007</v>
      </c>
      <c r="O33" s="85">
        <v>96.07</v>
      </c>
      <c r="P33" s="83">
        <v>0.43224513000000009</v>
      </c>
      <c r="Q33" s="84">
        <f t="shared" si="0"/>
        <v>3.3521649877056564E-6</v>
      </c>
      <c r="R33" s="84">
        <f>P33/'סכום נכסי הקרן'!$C$42</f>
        <v>2.2017667682486013E-8</v>
      </c>
    </row>
    <row r="34" spans="2:18">
      <c r="B34" s="76" t="s">
        <v>3400</v>
      </c>
      <c r="C34" s="86" t="s">
        <v>3050</v>
      </c>
      <c r="D34" s="73">
        <v>5023</v>
      </c>
      <c r="E34" s="73"/>
      <c r="F34" s="73" t="s">
        <v>503</v>
      </c>
      <c r="G34" s="94">
        <v>42551</v>
      </c>
      <c r="H34" s="73"/>
      <c r="I34" s="83">
        <v>7.7900000000012435</v>
      </c>
      <c r="J34" s="86" t="s">
        <v>26</v>
      </c>
      <c r="K34" s="86" t="s">
        <v>130</v>
      </c>
      <c r="L34" s="87">
        <v>4.1300000000004146E-2</v>
      </c>
      <c r="M34" s="87">
        <v>4.1300000000004146E-2</v>
      </c>
      <c r="N34" s="83">
        <v>971958.0645470001</v>
      </c>
      <c r="O34" s="85">
        <v>111.49</v>
      </c>
      <c r="P34" s="83">
        <v>1083.6355596350004</v>
      </c>
      <c r="Q34" s="84">
        <f t="shared" si="0"/>
        <v>8.4038545036731194E-3</v>
      </c>
      <c r="R34" s="84">
        <f>P34/'סכום נכסי הקרן'!$C$42</f>
        <v>5.5198141020046168E-5</v>
      </c>
    </row>
    <row r="35" spans="2:18">
      <c r="B35" s="76" t="s">
        <v>3400</v>
      </c>
      <c r="C35" s="86" t="s">
        <v>3050</v>
      </c>
      <c r="D35" s="73">
        <v>5210</v>
      </c>
      <c r="E35" s="73"/>
      <c r="F35" s="73" t="s">
        <v>503</v>
      </c>
      <c r="G35" s="94">
        <v>42643</v>
      </c>
      <c r="H35" s="73"/>
      <c r="I35" s="83">
        <v>7.2100000000023883</v>
      </c>
      <c r="J35" s="86" t="s">
        <v>26</v>
      </c>
      <c r="K35" s="86" t="s">
        <v>130</v>
      </c>
      <c r="L35" s="87">
        <v>3.3300000000005443E-2</v>
      </c>
      <c r="M35" s="87">
        <v>3.3300000000005443E-2</v>
      </c>
      <c r="N35" s="83">
        <v>726659.24787500012</v>
      </c>
      <c r="O35" s="85">
        <v>116.39</v>
      </c>
      <c r="P35" s="83">
        <v>845.75834243800011</v>
      </c>
      <c r="Q35" s="84">
        <f t="shared" si="0"/>
        <v>6.5590594475422653E-3</v>
      </c>
      <c r="R35" s="84">
        <f>P35/'סכום נכסי הקרן'!$C$42</f>
        <v>4.3081170454112674E-5</v>
      </c>
    </row>
    <row r="36" spans="2:18">
      <c r="B36" s="76" t="s">
        <v>3400</v>
      </c>
      <c r="C36" s="86" t="s">
        <v>3050</v>
      </c>
      <c r="D36" s="73">
        <v>6025</v>
      </c>
      <c r="E36" s="73"/>
      <c r="F36" s="73" t="s">
        <v>503</v>
      </c>
      <c r="G36" s="94">
        <v>43100</v>
      </c>
      <c r="H36" s="73"/>
      <c r="I36" s="83">
        <v>8.270000000003316</v>
      </c>
      <c r="J36" s="86" t="s">
        <v>26</v>
      </c>
      <c r="K36" s="86" t="s">
        <v>130</v>
      </c>
      <c r="L36" s="87">
        <v>3.8600000000016579E-2</v>
      </c>
      <c r="M36" s="87">
        <v>3.8600000000016579E-2</v>
      </c>
      <c r="N36" s="83">
        <v>924982.77582100022</v>
      </c>
      <c r="O36" s="127">
        <f>P36/N36*100000</f>
        <v>115.32693258727606</v>
      </c>
      <c r="P36" s="83">
        <v>1066.7542623149998</v>
      </c>
      <c r="Q36" s="84">
        <f t="shared" si="0"/>
        <v>8.2729359810673111E-3</v>
      </c>
      <c r="R36" s="84">
        <f>P36/'סכום נכסי הקרן'!$C$42</f>
        <v>5.4338242854296989E-5</v>
      </c>
    </row>
    <row r="37" spans="2:18">
      <c r="B37" s="76" t="s">
        <v>3400</v>
      </c>
      <c r="C37" s="86" t="s">
        <v>3050</v>
      </c>
      <c r="D37" s="73">
        <v>5022</v>
      </c>
      <c r="E37" s="73"/>
      <c r="F37" s="73" t="s">
        <v>503</v>
      </c>
      <c r="G37" s="94">
        <v>42551</v>
      </c>
      <c r="H37" s="73"/>
      <c r="I37" s="83">
        <v>6.9700000000012396</v>
      </c>
      <c r="J37" s="86" t="s">
        <v>26</v>
      </c>
      <c r="K37" s="86" t="s">
        <v>130</v>
      </c>
      <c r="L37" s="87">
        <v>2.2400000000007459E-2</v>
      </c>
      <c r="M37" s="87">
        <v>2.2400000000007459E-2</v>
      </c>
      <c r="N37" s="83">
        <v>648818.62621000013</v>
      </c>
      <c r="O37" s="85">
        <v>115.74</v>
      </c>
      <c r="P37" s="83">
        <v>750.94247943100004</v>
      </c>
      <c r="Q37" s="84">
        <f t="shared" si="0"/>
        <v>5.8237396158274191E-3</v>
      </c>
      <c r="R37" s="84">
        <f>P37/'סכום נכסי הקרן'!$C$42</f>
        <v>3.8251447646787473E-5</v>
      </c>
    </row>
    <row r="38" spans="2:18">
      <c r="B38" s="76" t="s">
        <v>3400</v>
      </c>
      <c r="C38" s="86" t="s">
        <v>3050</v>
      </c>
      <c r="D38" s="73">
        <v>6024</v>
      </c>
      <c r="E38" s="73"/>
      <c r="F38" s="73" t="s">
        <v>503</v>
      </c>
      <c r="G38" s="94">
        <v>43100</v>
      </c>
      <c r="H38" s="73"/>
      <c r="I38" s="83">
        <v>7.3599999999971493</v>
      </c>
      <c r="J38" s="86" t="s">
        <v>26</v>
      </c>
      <c r="K38" s="86" t="s">
        <v>130</v>
      </c>
      <c r="L38" s="87">
        <v>1.6299999999993119E-2</v>
      </c>
      <c r="M38" s="87">
        <v>1.6299999999993119E-2</v>
      </c>
      <c r="N38" s="83">
        <v>672456.40394100011</v>
      </c>
      <c r="O38" s="85">
        <v>121.02</v>
      </c>
      <c r="P38" s="83">
        <v>813.80682021200016</v>
      </c>
      <c r="Q38" s="84">
        <f t="shared" si="0"/>
        <v>6.3112677046719724E-3</v>
      </c>
      <c r="R38" s="84">
        <f>P38/'סכום נכסי הקרן'!$C$42</f>
        <v>4.145362638364129E-5</v>
      </c>
    </row>
    <row r="39" spans="2:18">
      <c r="B39" s="76" t="s">
        <v>3400</v>
      </c>
      <c r="C39" s="86" t="s">
        <v>3050</v>
      </c>
      <c r="D39" s="73">
        <v>5209</v>
      </c>
      <c r="E39" s="73"/>
      <c r="F39" s="73" t="s">
        <v>503</v>
      </c>
      <c r="G39" s="94">
        <v>42643</v>
      </c>
      <c r="H39" s="73"/>
      <c r="I39" s="83">
        <v>6.0100000000006322</v>
      </c>
      <c r="J39" s="86" t="s">
        <v>26</v>
      </c>
      <c r="K39" s="86" t="s">
        <v>130</v>
      </c>
      <c r="L39" s="87">
        <v>2.0400000000007735E-2</v>
      </c>
      <c r="M39" s="87">
        <v>2.0400000000007735E-2</v>
      </c>
      <c r="N39" s="83">
        <v>489971.55868300004</v>
      </c>
      <c r="O39" s="85">
        <v>116.04</v>
      </c>
      <c r="P39" s="83">
        <v>568.56316006400016</v>
      </c>
      <c r="Q39" s="84">
        <f t="shared" si="0"/>
        <v>4.4093441109812571E-3</v>
      </c>
      <c r="R39" s="84">
        <f>P39/'סכום נכסי הקרן'!$C$42</f>
        <v>2.8961424538879724E-5</v>
      </c>
    </row>
    <row r="40" spans="2:18">
      <c r="B40" s="72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83"/>
      <c r="O40" s="85"/>
      <c r="P40" s="73"/>
      <c r="Q40" s="84"/>
      <c r="R40" s="73"/>
    </row>
    <row r="41" spans="2:18">
      <c r="B41" s="89" t="s">
        <v>35</v>
      </c>
      <c r="C41" s="71"/>
      <c r="D41" s="71"/>
      <c r="E41" s="71"/>
      <c r="F41" s="71"/>
      <c r="G41" s="71"/>
      <c r="H41" s="71"/>
      <c r="I41" s="80">
        <v>5.9472086292152762</v>
      </c>
      <c r="J41" s="71"/>
      <c r="K41" s="71"/>
      <c r="L41" s="71"/>
      <c r="M41" s="91">
        <v>3.6328436413572814E-2</v>
      </c>
      <c r="N41" s="80"/>
      <c r="O41" s="82"/>
      <c r="P41" s="80">
        <f>SUM(P42:P263)</f>
        <v>68042.823679787049</v>
      </c>
      <c r="Q41" s="81">
        <f t="shared" si="0"/>
        <v>0.52768846974403494</v>
      </c>
      <c r="R41" s="81">
        <f>P41/'סכום נכסי הקרן'!$C$42</f>
        <v>3.4659598824387937E-3</v>
      </c>
    </row>
    <row r="42" spans="2:18">
      <c r="B42" s="76" t="s">
        <v>3402</v>
      </c>
      <c r="C42" s="86" t="s">
        <v>3059</v>
      </c>
      <c r="D42" s="73" t="s">
        <v>3060</v>
      </c>
      <c r="E42" s="73"/>
      <c r="F42" s="73" t="s">
        <v>314</v>
      </c>
      <c r="G42" s="94">
        <v>42368</v>
      </c>
      <c r="H42" s="73" t="s">
        <v>292</v>
      </c>
      <c r="I42" s="83">
        <v>6.9499999999981448</v>
      </c>
      <c r="J42" s="86" t="s">
        <v>126</v>
      </c>
      <c r="K42" s="86" t="s">
        <v>130</v>
      </c>
      <c r="L42" s="87">
        <v>3.1699999999999999E-2</v>
      </c>
      <c r="M42" s="87">
        <v>2.5199999999991517E-2</v>
      </c>
      <c r="N42" s="83">
        <v>160368.75933000003</v>
      </c>
      <c r="O42" s="85">
        <v>117.61</v>
      </c>
      <c r="P42" s="83">
        <v>188.60970963300002</v>
      </c>
      <c r="Q42" s="84">
        <f t="shared" si="0"/>
        <v>1.4627136804828151E-3</v>
      </c>
      <c r="R42" s="84">
        <f>P42/'סכום נכסי הקרן'!$C$42</f>
        <v>9.607386226397911E-6</v>
      </c>
    </row>
    <row r="43" spans="2:18">
      <c r="B43" s="76" t="s">
        <v>3402</v>
      </c>
      <c r="C43" s="86" t="s">
        <v>3059</v>
      </c>
      <c r="D43" s="73" t="s">
        <v>3061</v>
      </c>
      <c r="E43" s="73"/>
      <c r="F43" s="73" t="s">
        <v>314</v>
      </c>
      <c r="G43" s="94">
        <v>42388</v>
      </c>
      <c r="H43" s="73" t="s">
        <v>292</v>
      </c>
      <c r="I43" s="83">
        <v>6.9500000000020794</v>
      </c>
      <c r="J43" s="86" t="s">
        <v>126</v>
      </c>
      <c r="K43" s="86" t="s">
        <v>130</v>
      </c>
      <c r="L43" s="87">
        <v>3.1899999999999998E-2</v>
      </c>
      <c r="M43" s="87">
        <v>2.5400000000017398E-2</v>
      </c>
      <c r="N43" s="83">
        <v>224516.26475200002</v>
      </c>
      <c r="O43" s="85">
        <v>117.76</v>
      </c>
      <c r="P43" s="83">
        <v>264.39034115100009</v>
      </c>
      <c r="Q43" s="84">
        <f t="shared" si="0"/>
        <v>2.0504107118429222E-3</v>
      </c>
      <c r="R43" s="84">
        <f>P43/'סכום נכסי הקרן'!$C$42</f>
        <v>1.3467493942434529E-5</v>
      </c>
    </row>
    <row r="44" spans="2:18">
      <c r="B44" s="76" t="s">
        <v>3402</v>
      </c>
      <c r="C44" s="86" t="s">
        <v>3059</v>
      </c>
      <c r="D44" s="73" t="s">
        <v>3062</v>
      </c>
      <c r="E44" s="73"/>
      <c r="F44" s="73" t="s">
        <v>314</v>
      </c>
      <c r="G44" s="94">
        <v>42509</v>
      </c>
      <c r="H44" s="73" t="s">
        <v>292</v>
      </c>
      <c r="I44" s="83">
        <v>7.0099999999900824</v>
      </c>
      <c r="J44" s="86" t="s">
        <v>126</v>
      </c>
      <c r="K44" s="86" t="s">
        <v>130</v>
      </c>
      <c r="L44" s="87">
        <v>2.7400000000000001E-2</v>
      </c>
      <c r="M44" s="87">
        <v>2.6999999999956878E-2</v>
      </c>
      <c r="N44" s="83">
        <v>224516.26475200002</v>
      </c>
      <c r="O44" s="85">
        <v>113.61</v>
      </c>
      <c r="P44" s="83">
        <v>255.07293245300002</v>
      </c>
      <c r="Q44" s="84">
        <f t="shared" si="0"/>
        <v>1.978151965483929E-3</v>
      </c>
      <c r="R44" s="84">
        <f>P44/'סכום נכסי הקרן'!$C$42</f>
        <v>1.2992884527229619E-5</v>
      </c>
    </row>
    <row r="45" spans="2:18">
      <c r="B45" s="76" t="s">
        <v>3402</v>
      </c>
      <c r="C45" s="86" t="s">
        <v>3059</v>
      </c>
      <c r="D45" s="73" t="s">
        <v>3063</v>
      </c>
      <c r="E45" s="73"/>
      <c r="F45" s="73" t="s">
        <v>314</v>
      </c>
      <c r="G45" s="94">
        <v>42723</v>
      </c>
      <c r="H45" s="73" t="s">
        <v>292</v>
      </c>
      <c r="I45" s="83">
        <v>6.9199999999848716</v>
      </c>
      <c r="J45" s="86" t="s">
        <v>126</v>
      </c>
      <c r="K45" s="86" t="s">
        <v>130</v>
      </c>
      <c r="L45" s="87">
        <v>3.15E-2</v>
      </c>
      <c r="M45" s="87">
        <v>2.8299999999948668E-2</v>
      </c>
      <c r="N45" s="83">
        <v>32073.751496000004</v>
      </c>
      <c r="O45" s="85">
        <v>115.42</v>
      </c>
      <c r="P45" s="83">
        <v>37.019523093000011</v>
      </c>
      <c r="Q45" s="84">
        <f t="shared" si="0"/>
        <v>2.8709530902966017E-4</v>
      </c>
      <c r="R45" s="84">
        <f>P45/'סכום נכסי הקרן'!$C$42</f>
        <v>1.8856974912031764E-6</v>
      </c>
    </row>
    <row r="46" spans="2:18">
      <c r="B46" s="76" t="s">
        <v>3402</v>
      </c>
      <c r="C46" s="86" t="s">
        <v>3059</v>
      </c>
      <c r="D46" s="73" t="s">
        <v>3064</v>
      </c>
      <c r="E46" s="73"/>
      <c r="F46" s="73" t="s">
        <v>314</v>
      </c>
      <c r="G46" s="94">
        <v>42918</v>
      </c>
      <c r="H46" s="73" t="s">
        <v>292</v>
      </c>
      <c r="I46" s="83">
        <v>6.8900000000033153</v>
      </c>
      <c r="J46" s="86" t="s">
        <v>126</v>
      </c>
      <c r="K46" s="86" t="s">
        <v>130</v>
      </c>
      <c r="L46" s="87">
        <v>3.1899999999999998E-2</v>
      </c>
      <c r="M46" s="87">
        <v>3.1000000000000007E-2</v>
      </c>
      <c r="N46" s="83">
        <v>160368.75933000003</v>
      </c>
      <c r="O46" s="85">
        <v>112.84</v>
      </c>
      <c r="P46" s="83">
        <v>180.96011046000004</v>
      </c>
      <c r="Q46" s="84">
        <f t="shared" si="0"/>
        <v>1.4033891982897764E-3</v>
      </c>
      <c r="R46" s="84">
        <f>P46/'סכום נכסי הקרן'!$C$42</f>
        <v>9.2177315586973565E-6</v>
      </c>
    </row>
    <row r="47" spans="2:18">
      <c r="B47" s="76" t="s">
        <v>3402</v>
      </c>
      <c r="C47" s="86" t="s">
        <v>3059</v>
      </c>
      <c r="D47" s="73" t="s">
        <v>3065</v>
      </c>
      <c r="E47" s="73"/>
      <c r="F47" s="73" t="s">
        <v>314</v>
      </c>
      <c r="G47" s="94">
        <v>43915</v>
      </c>
      <c r="H47" s="73" t="s">
        <v>292</v>
      </c>
      <c r="I47" s="83">
        <v>6.9199999999974944</v>
      </c>
      <c r="J47" s="86" t="s">
        <v>126</v>
      </c>
      <c r="K47" s="86" t="s">
        <v>130</v>
      </c>
      <c r="L47" s="87">
        <v>2.6600000000000002E-2</v>
      </c>
      <c r="M47" s="87">
        <v>3.6699999999996298E-2</v>
      </c>
      <c r="N47" s="83">
        <v>337618.44241300004</v>
      </c>
      <c r="O47" s="85">
        <v>104.04</v>
      </c>
      <c r="P47" s="83">
        <v>351.25822093900007</v>
      </c>
      <c r="Q47" s="84">
        <f t="shared" si="0"/>
        <v>2.7240920212923941E-3</v>
      </c>
      <c r="R47" s="84">
        <f>P47/'סכום נכסי הקרן'!$C$42</f>
        <v>1.7892363019511991E-5</v>
      </c>
    </row>
    <row r="48" spans="2:18">
      <c r="B48" s="76" t="s">
        <v>3402</v>
      </c>
      <c r="C48" s="86" t="s">
        <v>3059</v>
      </c>
      <c r="D48" s="73" t="s">
        <v>3066</v>
      </c>
      <c r="E48" s="73"/>
      <c r="F48" s="73" t="s">
        <v>314</v>
      </c>
      <c r="G48" s="94">
        <v>44168</v>
      </c>
      <c r="H48" s="73" t="s">
        <v>292</v>
      </c>
      <c r="I48" s="83">
        <v>7.0400000000073826</v>
      </c>
      <c r="J48" s="86" t="s">
        <v>126</v>
      </c>
      <c r="K48" s="86" t="s">
        <v>130</v>
      </c>
      <c r="L48" s="87">
        <v>1.89E-2</v>
      </c>
      <c r="M48" s="87">
        <v>3.9100000000038125E-2</v>
      </c>
      <c r="N48" s="83">
        <v>341937.65432500007</v>
      </c>
      <c r="O48" s="85">
        <v>96.65</v>
      </c>
      <c r="P48" s="83">
        <v>330.48274461400007</v>
      </c>
      <c r="Q48" s="84">
        <f t="shared" si="0"/>
        <v>2.5629732035058923E-3</v>
      </c>
      <c r="R48" s="84">
        <f>P48/'סכום נכסי הקרן'!$C$42</f>
        <v>1.6834103476670627E-5</v>
      </c>
    </row>
    <row r="49" spans="2:18">
      <c r="B49" s="76" t="s">
        <v>3402</v>
      </c>
      <c r="C49" s="86" t="s">
        <v>3059</v>
      </c>
      <c r="D49" s="73" t="s">
        <v>3067</v>
      </c>
      <c r="E49" s="73"/>
      <c r="F49" s="73" t="s">
        <v>314</v>
      </c>
      <c r="G49" s="94">
        <v>44277</v>
      </c>
      <c r="H49" s="73" t="s">
        <v>292</v>
      </c>
      <c r="I49" s="83">
        <v>6.9699999999922557</v>
      </c>
      <c r="J49" s="86" t="s">
        <v>126</v>
      </c>
      <c r="K49" s="86" t="s">
        <v>130</v>
      </c>
      <c r="L49" s="87">
        <v>1.9E-2</v>
      </c>
      <c r="M49" s="87">
        <v>4.6099999999950868E-2</v>
      </c>
      <c r="N49" s="83">
        <v>519974.36471500003</v>
      </c>
      <c r="O49" s="85">
        <v>92.37</v>
      </c>
      <c r="P49" s="83">
        <v>480.3003258760001</v>
      </c>
      <c r="Q49" s="84">
        <f t="shared" si="0"/>
        <v>3.7248445945131745E-3</v>
      </c>
      <c r="R49" s="84">
        <f>P49/'סכום נכסי הקרן'!$C$42</f>
        <v>2.4465499386719538E-5</v>
      </c>
    </row>
    <row r="50" spans="2:18">
      <c r="B50" s="76" t="s">
        <v>3403</v>
      </c>
      <c r="C50" s="86" t="s">
        <v>3050</v>
      </c>
      <c r="D50" s="73">
        <v>4069</v>
      </c>
      <c r="E50" s="73"/>
      <c r="F50" s="73" t="s">
        <v>322</v>
      </c>
      <c r="G50" s="94">
        <v>42052</v>
      </c>
      <c r="H50" s="73" t="s">
        <v>128</v>
      </c>
      <c r="I50" s="83">
        <v>3.8599999999983226</v>
      </c>
      <c r="J50" s="86" t="s">
        <v>510</v>
      </c>
      <c r="K50" s="86" t="s">
        <v>130</v>
      </c>
      <c r="L50" s="87">
        <v>2.9779E-2</v>
      </c>
      <c r="M50" s="87">
        <v>2.3299999999991609E-2</v>
      </c>
      <c r="N50" s="83">
        <v>510017.69882000005</v>
      </c>
      <c r="O50" s="85">
        <v>116.86</v>
      </c>
      <c r="P50" s="83">
        <v>596.00672595000015</v>
      </c>
      <c r="Q50" s="84">
        <f t="shared" si="0"/>
        <v>4.6221755677540435E-3</v>
      </c>
      <c r="R50" s="84">
        <f>P50/'סכום נכסי הקרן'!$C$42</f>
        <v>3.0359342691712025E-5</v>
      </c>
    </row>
    <row r="51" spans="2:18">
      <c r="B51" s="76" t="s">
        <v>3404</v>
      </c>
      <c r="C51" s="86" t="s">
        <v>3059</v>
      </c>
      <c r="D51" s="73" t="s">
        <v>3068</v>
      </c>
      <c r="E51" s="73"/>
      <c r="F51" s="73" t="s">
        <v>322</v>
      </c>
      <c r="G51" s="94">
        <v>42122</v>
      </c>
      <c r="H51" s="73" t="s">
        <v>128</v>
      </c>
      <c r="I51" s="83">
        <v>4.2099999999995852</v>
      </c>
      <c r="J51" s="86" t="s">
        <v>302</v>
      </c>
      <c r="K51" s="86" t="s">
        <v>130</v>
      </c>
      <c r="L51" s="87">
        <v>2.98E-2</v>
      </c>
      <c r="M51" s="87">
        <v>2.8099999999996416E-2</v>
      </c>
      <c r="N51" s="83">
        <v>3138870.2393660005</v>
      </c>
      <c r="O51" s="85">
        <v>113.73</v>
      </c>
      <c r="P51" s="83">
        <v>3569.8371308880005</v>
      </c>
      <c r="Q51" s="84">
        <f t="shared" si="0"/>
        <v>2.7684945905519787E-2</v>
      </c>
      <c r="R51" s="84">
        <f>P51/'סכום נכסי הקרן'!$C$42</f>
        <v>1.818400767834939E-4</v>
      </c>
    </row>
    <row r="52" spans="2:18">
      <c r="B52" s="76" t="s">
        <v>3405</v>
      </c>
      <c r="C52" s="86" t="s">
        <v>3050</v>
      </c>
      <c r="D52" s="73">
        <v>4099</v>
      </c>
      <c r="E52" s="73"/>
      <c r="F52" s="73" t="s">
        <v>322</v>
      </c>
      <c r="G52" s="94">
        <v>42052</v>
      </c>
      <c r="H52" s="73" t="s">
        <v>128</v>
      </c>
      <c r="I52" s="83">
        <v>3.8699999999966059</v>
      </c>
      <c r="J52" s="86" t="s">
        <v>510</v>
      </c>
      <c r="K52" s="86" t="s">
        <v>130</v>
      </c>
      <c r="L52" s="87">
        <v>2.9779E-2</v>
      </c>
      <c r="M52" s="87">
        <v>3.2399999999979924E-2</v>
      </c>
      <c r="N52" s="83">
        <v>370351.42430800007</v>
      </c>
      <c r="O52" s="85">
        <v>112.96</v>
      </c>
      <c r="P52" s="83">
        <v>418.34899906600003</v>
      </c>
      <c r="Q52" s="84">
        <f t="shared" si="0"/>
        <v>3.2443971486983587E-3</v>
      </c>
      <c r="R52" s="84">
        <f>P52/'סכום נכסי הקרן'!$C$42</f>
        <v>2.1309827682120648E-5</v>
      </c>
    </row>
    <row r="53" spans="2:18">
      <c r="B53" s="76" t="s">
        <v>3405</v>
      </c>
      <c r="C53" s="86" t="s">
        <v>3050</v>
      </c>
      <c r="D53" s="73" t="s">
        <v>3069</v>
      </c>
      <c r="E53" s="73"/>
      <c r="F53" s="73" t="s">
        <v>322</v>
      </c>
      <c r="G53" s="94">
        <v>42054</v>
      </c>
      <c r="H53" s="73" t="s">
        <v>128</v>
      </c>
      <c r="I53" s="83">
        <v>3.8699999998199663</v>
      </c>
      <c r="J53" s="86" t="s">
        <v>510</v>
      </c>
      <c r="K53" s="86" t="s">
        <v>130</v>
      </c>
      <c r="L53" s="87">
        <v>2.9779E-2</v>
      </c>
      <c r="M53" s="87">
        <v>3.2399999998512403E-2</v>
      </c>
      <c r="N53" s="83">
        <v>10473.739650000001</v>
      </c>
      <c r="O53" s="85">
        <v>112.96</v>
      </c>
      <c r="P53" s="83">
        <v>11.831136999000002</v>
      </c>
      <c r="Q53" s="84">
        <f t="shared" si="0"/>
        <v>9.1753314173364476E-5</v>
      </c>
      <c r="R53" s="84">
        <f>P53/'סכום נכסי הקרן'!$C$42</f>
        <v>6.0265350531525219E-7</v>
      </c>
    </row>
    <row r="54" spans="2:18">
      <c r="B54" s="76" t="s">
        <v>3406</v>
      </c>
      <c r="C54" s="86" t="s">
        <v>3059</v>
      </c>
      <c r="D54" s="73" t="s">
        <v>3070</v>
      </c>
      <c r="E54" s="73"/>
      <c r="F54" s="73" t="s">
        <v>3071</v>
      </c>
      <c r="G54" s="94">
        <v>40742</v>
      </c>
      <c r="H54" s="73" t="s">
        <v>3049</v>
      </c>
      <c r="I54" s="83">
        <v>3.0600000000000409</v>
      </c>
      <c r="J54" s="86" t="s">
        <v>295</v>
      </c>
      <c r="K54" s="86" t="s">
        <v>130</v>
      </c>
      <c r="L54" s="87">
        <v>4.4999999999999998E-2</v>
      </c>
      <c r="M54" s="87">
        <v>2.0600000000000413E-2</v>
      </c>
      <c r="N54" s="83">
        <v>1160284.3656670002</v>
      </c>
      <c r="O54" s="85">
        <v>124.81</v>
      </c>
      <c r="P54" s="83">
        <v>1448.1509726990002</v>
      </c>
      <c r="Q54" s="84">
        <f t="shared" si="0"/>
        <v>1.123075923977091E-2</v>
      </c>
      <c r="R54" s="84">
        <f>P54/'סכום נכסי הקרן'!$C$42</f>
        <v>7.3765797826236834E-5</v>
      </c>
    </row>
    <row r="55" spans="2:18">
      <c r="B55" s="76" t="s">
        <v>3407</v>
      </c>
      <c r="C55" s="86" t="s">
        <v>3059</v>
      </c>
      <c r="D55" s="73" t="s">
        <v>3072</v>
      </c>
      <c r="E55" s="73"/>
      <c r="F55" s="73" t="s">
        <v>3071</v>
      </c>
      <c r="G55" s="94">
        <v>41534</v>
      </c>
      <c r="H55" s="73" t="s">
        <v>3049</v>
      </c>
      <c r="I55" s="83">
        <v>5.3799999999998791</v>
      </c>
      <c r="J55" s="86" t="s">
        <v>435</v>
      </c>
      <c r="K55" s="86" t="s">
        <v>130</v>
      </c>
      <c r="L55" s="87">
        <v>3.9842000000000002E-2</v>
      </c>
      <c r="M55" s="87">
        <v>3.510000000000011E-2</v>
      </c>
      <c r="N55" s="83">
        <v>3427165.4154330003</v>
      </c>
      <c r="O55" s="85">
        <v>115.19</v>
      </c>
      <c r="P55" s="83">
        <v>3947.7516033960005</v>
      </c>
      <c r="Q55" s="84">
        <f t="shared" si="0"/>
        <v>3.0615763571617192E-2</v>
      </c>
      <c r="R55" s="84">
        <f>P55/'סכום נכסי הקרן'!$C$42</f>
        <v>2.0109025380245335E-4</v>
      </c>
    </row>
    <row r="56" spans="2:18">
      <c r="B56" s="76" t="s">
        <v>3408</v>
      </c>
      <c r="C56" s="86" t="s">
        <v>3059</v>
      </c>
      <c r="D56" s="73" t="s">
        <v>3073</v>
      </c>
      <c r="E56" s="73"/>
      <c r="F56" s="73" t="s">
        <v>383</v>
      </c>
      <c r="G56" s="94">
        <v>43431</v>
      </c>
      <c r="H56" s="73" t="s">
        <v>292</v>
      </c>
      <c r="I56" s="83">
        <v>7.7900000000322835</v>
      </c>
      <c r="J56" s="86" t="s">
        <v>302</v>
      </c>
      <c r="K56" s="86" t="s">
        <v>130</v>
      </c>
      <c r="L56" s="87">
        <v>3.6600000000000001E-2</v>
      </c>
      <c r="M56" s="87">
        <v>3.4800000000138741E-2</v>
      </c>
      <c r="N56" s="83">
        <v>99841.370951000019</v>
      </c>
      <c r="O56" s="85">
        <v>112.62</v>
      </c>
      <c r="P56" s="83">
        <v>112.44135910300001</v>
      </c>
      <c r="Q56" s="84">
        <f t="shared" si="0"/>
        <v>8.7200979489373371E-4</v>
      </c>
      <c r="R56" s="84">
        <f>P56/'סכום נכסי הקרן'!$C$42</f>
        <v>5.7275289104979095E-6</v>
      </c>
    </row>
    <row r="57" spans="2:18">
      <c r="B57" s="76" t="s">
        <v>3408</v>
      </c>
      <c r="C57" s="86" t="s">
        <v>3059</v>
      </c>
      <c r="D57" s="73" t="s">
        <v>3074</v>
      </c>
      <c r="E57" s="73"/>
      <c r="F57" s="73" t="s">
        <v>383</v>
      </c>
      <c r="G57" s="94">
        <v>43276</v>
      </c>
      <c r="H57" s="73" t="s">
        <v>292</v>
      </c>
      <c r="I57" s="83">
        <v>7.8499999999976948</v>
      </c>
      <c r="J57" s="86" t="s">
        <v>302</v>
      </c>
      <c r="K57" s="86" t="s">
        <v>130</v>
      </c>
      <c r="L57" s="87">
        <v>3.2599999999999997E-2</v>
      </c>
      <c r="M57" s="87">
        <v>3.5599999999944711E-2</v>
      </c>
      <c r="N57" s="83">
        <v>99474.853151000018</v>
      </c>
      <c r="O57" s="85">
        <v>109.1</v>
      </c>
      <c r="P57" s="83">
        <v>108.52706918500003</v>
      </c>
      <c r="Q57" s="84">
        <f t="shared" si="0"/>
        <v>8.4165353474373783E-4</v>
      </c>
      <c r="R57" s="84">
        <f>P57/'סכום נכסי הקרן'!$C$42</f>
        <v>5.5281431253360757E-6</v>
      </c>
    </row>
    <row r="58" spans="2:18">
      <c r="B58" s="76" t="s">
        <v>3408</v>
      </c>
      <c r="C58" s="86" t="s">
        <v>3059</v>
      </c>
      <c r="D58" s="73" t="s">
        <v>3075</v>
      </c>
      <c r="E58" s="73"/>
      <c r="F58" s="73" t="s">
        <v>383</v>
      </c>
      <c r="G58" s="94">
        <v>43222</v>
      </c>
      <c r="H58" s="73" t="s">
        <v>292</v>
      </c>
      <c r="I58" s="83">
        <v>7.8500000000010566</v>
      </c>
      <c r="J58" s="86" t="s">
        <v>302</v>
      </c>
      <c r="K58" s="86" t="s">
        <v>130</v>
      </c>
      <c r="L58" s="87">
        <v>3.2199999999999999E-2</v>
      </c>
      <c r="M58" s="87">
        <v>3.5700000000013624E-2</v>
      </c>
      <c r="N58" s="83">
        <v>475357.36905500008</v>
      </c>
      <c r="O58" s="85">
        <v>109.67</v>
      </c>
      <c r="P58" s="83">
        <v>521.32439459700004</v>
      </c>
      <c r="Q58" s="84">
        <f t="shared" si="0"/>
        <v>4.0429961184407356E-3</v>
      </c>
      <c r="R58" s="84">
        <f>P58/'סכום נכסי הקרן'!$C$42</f>
        <v>2.6555180101184602E-5</v>
      </c>
    </row>
    <row r="59" spans="2:18">
      <c r="B59" s="76" t="s">
        <v>3408</v>
      </c>
      <c r="C59" s="86" t="s">
        <v>3059</v>
      </c>
      <c r="D59" s="73" t="s">
        <v>3076</v>
      </c>
      <c r="E59" s="73"/>
      <c r="F59" s="73" t="s">
        <v>383</v>
      </c>
      <c r="G59" s="94">
        <v>43922</v>
      </c>
      <c r="H59" s="73" t="s">
        <v>292</v>
      </c>
      <c r="I59" s="83">
        <v>7.9899999999830422</v>
      </c>
      <c r="J59" s="86" t="s">
        <v>302</v>
      </c>
      <c r="K59" s="86" t="s">
        <v>130</v>
      </c>
      <c r="L59" s="87">
        <v>2.7699999999999999E-2</v>
      </c>
      <c r="M59" s="87">
        <v>3.3199999999937738E-2</v>
      </c>
      <c r="N59" s="83">
        <v>114370.83906100004</v>
      </c>
      <c r="O59" s="85">
        <v>106.73</v>
      </c>
      <c r="P59" s="83">
        <v>122.06799259300003</v>
      </c>
      <c r="Q59" s="84">
        <f t="shared" si="0"/>
        <v>9.4666665391873359E-4</v>
      </c>
      <c r="R59" s="84">
        <f>P59/'סכום נכסי הקרן'!$C$42</f>
        <v>6.2178895932982251E-6</v>
      </c>
    </row>
    <row r="60" spans="2:18">
      <c r="B60" s="76" t="s">
        <v>3408</v>
      </c>
      <c r="C60" s="86" t="s">
        <v>3059</v>
      </c>
      <c r="D60" s="73" t="s">
        <v>3077</v>
      </c>
      <c r="E60" s="73"/>
      <c r="F60" s="73" t="s">
        <v>383</v>
      </c>
      <c r="G60" s="94">
        <v>43978</v>
      </c>
      <c r="H60" s="73" t="s">
        <v>292</v>
      </c>
      <c r="I60" s="83">
        <v>8.0199999999370881</v>
      </c>
      <c r="J60" s="86" t="s">
        <v>302</v>
      </c>
      <c r="K60" s="86" t="s">
        <v>130</v>
      </c>
      <c r="L60" s="87">
        <v>2.3E-2</v>
      </c>
      <c r="M60" s="87">
        <v>3.7199999999580589E-2</v>
      </c>
      <c r="N60" s="83">
        <v>47977.922820000007</v>
      </c>
      <c r="O60" s="85">
        <v>99.39</v>
      </c>
      <c r="P60" s="83">
        <v>47.685262300000005</v>
      </c>
      <c r="Q60" s="84">
        <f t="shared" si="0"/>
        <v>3.6981068291416146E-4</v>
      </c>
      <c r="R60" s="84">
        <f>P60/'סכום נכסי הקרן'!$C$42</f>
        <v>2.4289880574792793E-6</v>
      </c>
    </row>
    <row r="61" spans="2:18">
      <c r="B61" s="76" t="s">
        <v>3408</v>
      </c>
      <c r="C61" s="86" t="s">
        <v>3059</v>
      </c>
      <c r="D61" s="73" t="s">
        <v>3078</v>
      </c>
      <c r="E61" s="73"/>
      <c r="F61" s="73" t="s">
        <v>383</v>
      </c>
      <c r="G61" s="94">
        <v>44010</v>
      </c>
      <c r="H61" s="73" t="s">
        <v>292</v>
      </c>
      <c r="I61" s="83">
        <v>8.0900000000022434</v>
      </c>
      <c r="J61" s="86" t="s">
        <v>302</v>
      </c>
      <c r="K61" s="86" t="s">
        <v>130</v>
      </c>
      <c r="L61" s="87">
        <v>2.2000000000000002E-2</v>
      </c>
      <c r="M61" s="87">
        <v>3.4800000000031667E-2</v>
      </c>
      <c r="N61" s="83">
        <v>75229.118004000004</v>
      </c>
      <c r="O61" s="85">
        <v>100.72</v>
      </c>
      <c r="P61" s="83">
        <v>75.770773087000009</v>
      </c>
      <c r="Q61" s="84">
        <f t="shared" si="0"/>
        <v>5.876205768556176E-4</v>
      </c>
      <c r="R61" s="84">
        <f>P61/'סכום נכסי הקרן'!$C$42</f>
        <v>3.8596055480708845E-6</v>
      </c>
    </row>
    <row r="62" spans="2:18">
      <c r="B62" s="76" t="s">
        <v>3408</v>
      </c>
      <c r="C62" s="86" t="s">
        <v>3059</v>
      </c>
      <c r="D62" s="73" t="s">
        <v>3079</v>
      </c>
      <c r="E62" s="73"/>
      <c r="F62" s="73" t="s">
        <v>383</v>
      </c>
      <c r="G62" s="94">
        <v>44133</v>
      </c>
      <c r="H62" s="73" t="s">
        <v>292</v>
      </c>
      <c r="I62" s="83">
        <v>8.0000000000407674</v>
      </c>
      <c r="J62" s="86" t="s">
        <v>302</v>
      </c>
      <c r="K62" s="86" t="s">
        <v>130</v>
      </c>
      <c r="L62" s="87">
        <v>2.3799999999999998E-2</v>
      </c>
      <c r="M62" s="87">
        <v>3.7300000000148804E-2</v>
      </c>
      <c r="N62" s="83">
        <v>97826.940794000009</v>
      </c>
      <c r="O62" s="85">
        <v>100.3</v>
      </c>
      <c r="P62" s="83">
        <v>98.120426697999989</v>
      </c>
      <c r="Q62" s="84">
        <f t="shared" si="0"/>
        <v>7.6094751826532973E-4</v>
      </c>
      <c r="R62" s="84">
        <f>P62/'סכום נכסי הקרן'!$C$42</f>
        <v>4.9980504069537849E-6</v>
      </c>
    </row>
    <row r="63" spans="2:18">
      <c r="B63" s="76" t="s">
        <v>3408</v>
      </c>
      <c r="C63" s="86" t="s">
        <v>3059</v>
      </c>
      <c r="D63" s="73" t="s">
        <v>3080</v>
      </c>
      <c r="E63" s="73"/>
      <c r="F63" s="73" t="s">
        <v>383</v>
      </c>
      <c r="G63" s="94">
        <v>44251</v>
      </c>
      <c r="H63" s="73" t="s">
        <v>292</v>
      </c>
      <c r="I63" s="83">
        <v>7.900000000003927</v>
      </c>
      <c r="J63" s="86" t="s">
        <v>302</v>
      </c>
      <c r="K63" s="86" t="s">
        <v>130</v>
      </c>
      <c r="L63" s="87">
        <v>2.3599999999999999E-2</v>
      </c>
      <c r="M63" s="87">
        <v>4.2400000000005711E-2</v>
      </c>
      <c r="N63" s="83">
        <v>290459.96891100006</v>
      </c>
      <c r="O63" s="85">
        <v>96.43</v>
      </c>
      <c r="P63" s="83">
        <v>280.09052969100009</v>
      </c>
      <c r="Q63" s="84">
        <f t="shared" si="0"/>
        <v>2.1721694516676263E-3</v>
      </c>
      <c r="R63" s="84">
        <f>P63/'סכום נכסי הקרן'!$C$42</f>
        <v>1.4267228884100836E-5</v>
      </c>
    </row>
    <row r="64" spans="2:18">
      <c r="B64" s="76" t="s">
        <v>3408</v>
      </c>
      <c r="C64" s="86" t="s">
        <v>3059</v>
      </c>
      <c r="D64" s="73" t="s">
        <v>3081</v>
      </c>
      <c r="E64" s="73"/>
      <c r="F64" s="73" t="s">
        <v>383</v>
      </c>
      <c r="G64" s="94">
        <v>44294</v>
      </c>
      <c r="H64" s="73" t="s">
        <v>292</v>
      </c>
      <c r="I64" s="83">
        <v>7.8700000000067778</v>
      </c>
      <c r="J64" s="86" t="s">
        <v>302</v>
      </c>
      <c r="K64" s="86" t="s">
        <v>130</v>
      </c>
      <c r="L64" s="87">
        <v>2.3199999999999998E-2</v>
      </c>
      <c r="M64" s="87">
        <v>4.4100000000031364E-2</v>
      </c>
      <c r="N64" s="83">
        <v>208982.43111700003</v>
      </c>
      <c r="O64" s="85">
        <v>94.6</v>
      </c>
      <c r="P64" s="83">
        <v>197.69738731800001</v>
      </c>
      <c r="Q64" s="84">
        <f t="shared" si="0"/>
        <v>1.5331908075593213E-3</v>
      </c>
      <c r="R64" s="84">
        <f>P64/'סכום נכסי הקרן'!$C$42</f>
        <v>1.0070293621731374E-5</v>
      </c>
    </row>
    <row r="65" spans="2:18">
      <c r="B65" s="76" t="s">
        <v>3408</v>
      </c>
      <c r="C65" s="86" t="s">
        <v>3059</v>
      </c>
      <c r="D65" s="73" t="s">
        <v>3082</v>
      </c>
      <c r="E65" s="73"/>
      <c r="F65" s="73" t="s">
        <v>383</v>
      </c>
      <c r="G65" s="94">
        <v>44602</v>
      </c>
      <c r="H65" s="73" t="s">
        <v>292</v>
      </c>
      <c r="I65" s="83">
        <v>7.7600000000062916</v>
      </c>
      <c r="J65" s="86" t="s">
        <v>302</v>
      </c>
      <c r="K65" s="86" t="s">
        <v>130</v>
      </c>
      <c r="L65" s="87">
        <v>2.0899999999999998E-2</v>
      </c>
      <c r="M65" s="87">
        <v>5.2400000000015733E-2</v>
      </c>
      <c r="N65" s="83">
        <v>299405.33140300005</v>
      </c>
      <c r="O65" s="85">
        <v>84.92</v>
      </c>
      <c r="P65" s="83">
        <v>254.25499954000006</v>
      </c>
      <c r="Q65" s="84">
        <f t="shared" si="0"/>
        <v>1.9718086989368878E-3</v>
      </c>
      <c r="R65" s="84">
        <f>P65/'סכום נכסי הקרן'!$C$42</f>
        <v>1.2951220726263254E-5</v>
      </c>
    </row>
    <row r="66" spans="2:18">
      <c r="B66" s="76" t="s">
        <v>3408</v>
      </c>
      <c r="C66" s="86" t="s">
        <v>3059</v>
      </c>
      <c r="D66" s="73" t="s">
        <v>3083</v>
      </c>
      <c r="E66" s="73"/>
      <c r="F66" s="73" t="s">
        <v>383</v>
      </c>
      <c r="G66" s="94">
        <v>43500</v>
      </c>
      <c r="H66" s="73" t="s">
        <v>292</v>
      </c>
      <c r="I66" s="83">
        <v>7.860000000002465</v>
      </c>
      <c r="J66" s="86" t="s">
        <v>302</v>
      </c>
      <c r="K66" s="86" t="s">
        <v>130</v>
      </c>
      <c r="L66" s="87">
        <v>3.4500000000000003E-2</v>
      </c>
      <c r="M66" s="87">
        <v>3.3399999999994316E-2</v>
      </c>
      <c r="N66" s="83">
        <v>187402.80065400002</v>
      </c>
      <c r="O66" s="85">
        <v>112.65</v>
      </c>
      <c r="P66" s="83">
        <v>211.10924171800002</v>
      </c>
      <c r="Q66" s="84">
        <f t="shared" si="0"/>
        <v>1.6372029655213696E-3</v>
      </c>
      <c r="R66" s="84">
        <f>P66/'סכום נכסי הקרן'!$C$42</f>
        <v>1.0753465582940255E-5</v>
      </c>
    </row>
    <row r="67" spans="2:18">
      <c r="B67" s="76" t="s">
        <v>3408</v>
      </c>
      <c r="C67" s="86" t="s">
        <v>3059</v>
      </c>
      <c r="D67" s="73" t="s">
        <v>3084</v>
      </c>
      <c r="E67" s="73"/>
      <c r="F67" s="73" t="s">
        <v>383</v>
      </c>
      <c r="G67" s="94">
        <v>43556</v>
      </c>
      <c r="H67" s="73" t="s">
        <v>292</v>
      </c>
      <c r="I67" s="83">
        <v>7.9299999999845321</v>
      </c>
      <c r="J67" s="86" t="s">
        <v>302</v>
      </c>
      <c r="K67" s="86" t="s">
        <v>130</v>
      </c>
      <c r="L67" s="87">
        <v>3.0499999999999999E-2</v>
      </c>
      <c r="M67" s="87">
        <v>3.3399999999940845E-2</v>
      </c>
      <c r="N67" s="83">
        <v>188981.82932800002</v>
      </c>
      <c r="O67" s="85">
        <v>109.13</v>
      </c>
      <c r="P67" s="83">
        <v>206.23587638300003</v>
      </c>
      <c r="Q67" s="84">
        <f t="shared" si="0"/>
        <v>1.5994088447448429E-3</v>
      </c>
      <c r="R67" s="84">
        <f>P67/'סכום נכסי הקרן'!$C$42</f>
        <v>1.0505226491290162E-5</v>
      </c>
    </row>
    <row r="68" spans="2:18">
      <c r="B68" s="76" t="s">
        <v>3408</v>
      </c>
      <c r="C68" s="86" t="s">
        <v>3059</v>
      </c>
      <c r="D68" s="73" t="s">
        <v>3085</v>
      </c>
      <c r="E68" s="73"/>
      <c r="F68" s="73" t="s">
        <v>383</v>
      </c>
      <c r="G68" s="94">
        <v>43647</v>
      </c>
      <c r="H68" s="73" t="s">
        <v>292</v>
      </c>
      <c r="I68" s="83">
        <v>7.9099999999923023</v>
      </c>
      <c r="J68" s="86" t="s">
        <v>302</v>
      </c>
      <c r="K68" s="86" t="s">
        <v>130</v>
      </c>
      <c r="L68" s="87">
        <v>2.8999999999999998E-2</v>
      </c>
      <c r="M68" s="87">
        <v>3.5599999999969434E-2</v>
      </c>
      <c r="N68" s="83">
        <v>175432.48982800002</v>
      </c>
      <c r="O68" s="85">
        <v>104.42</v>
      </c>
      <c r="P68" s="83">
        <v>183.18660515100004</v>
      </c>
      <c r="Q68" s="84">
        <f t="shared" si="0"/>
        <v>1.420656200345954E-3</v>
      </c>
      <c r="R68" s="84">
        <f>P68/'סכום נכסי הקרן'!$C$42</f>
        <v>9.3311445662730754E-6</v>
      </c>
    </row>
    <row r="69" spans="2:18">
      <c r="B69" s="76" t="s">
        <v>3408</v>
      </c>
      <c r="C69" s="86" t="s">
        <v>3059</v>
      </c>
      <c r="D69" s="73" t="s">
        <v>3086</v>
      </c>
      <c r="E69" s="73"/>
      <c r="F69" s="73" t="s">
        <v>383</v>
      </c>
      <c r="G69" s="94">
        <v>43703</v>
      </c>
      <c r="H69" s="73" t="s">
        <v>292</v>
      </c>
      <c r="I69" s="83">
        <v>8.0400000000823635</v>
      </c>
      <c r="J69" s="86" t="s">
        <v>302</v>
      </c>
      <c r="K69" s="86" t="s">
        <v>130</v>
      </c>
      <c r="L69" s="87">
        <v>2.3799999999999998E-2</v>
      </c>
      <c r="M69" s="87">
        <v>3.5100000000403898E-2</v>
      </c>
      <c r="N69" s="83">
        <v>12457.662080000002</v>
      </c>
      <c r="O69" s="85">
        <v>101.36</v>
      </c>
      <c r="P69" s="83">
        <v>12.627086599</v>
      </c>
      <c r="Q69" s="84">
        <f t="shared" si="0"/>
        <v>9.7926094838581728E-5</v>
      </c>
      <c r="R69" s="84">
        <f>P69/'סכום נכסי הקרן'!$C$42</f>
        <v>6.4319752205132877E-7</v>
      </c>
    </row>
    <row r="70" spans="2:18">
      <c r="B70" s="76" t="s">
        <v>3408</v>
      </c>
      <c r="C70" s="86" t="s">
        <v>3059</v>
      </c>
      <c r="D70" s="73" t="s">
        <v>3087</v>
      </c>
      <c r="E70" s="73"/>
      <c r="F70" s="73" t="s">
        <v>383</v>
      </c>
      <c r="G70" s="94">
        <v>43740</v>
      </c>
      <c r="H70" s="73" t="s">
        <v>292</v>
      </c>
      <c r="I70" s="83">
        <v>7.9600000000184234</v>
      </c>
      <c r="J70" s="86" t="s">
        <v>302</v>
      </c>
      <c r="K70" s="86" t="s">
        <v>130</v>
      </c>
      <c r="L70" s="87">
        <v>2.4300000000000002E-2</v>
      </c>
      <c r="M70" s="87">
        <v>3.8300000000070181E-2</v>
      </c>
      <c r="N70" s="83">
        <v>184099.96932000003</v>
      </c>
      <c r="O70" s="85">
        <v>99.06</v>
      </c>
      <c r="P70" s="83">
        <v>182.36943848400003</v>
      </c>
      <c r="Q70" s="84">
        <f t="shared" si="0"/>
        <v>1.4143188762210121E-3</v>
      </c>
      <c r="R70" s="84">
        <f>P70/'סכום נכסי הקרן'!$C$42</f>
        <v>9.2895197962838543E-6</v>
      </c>
    </row>
    <row r="71" spans="2:18">
      <c r="B71" s="76" t="s">
        <v>3408</v>
      </c>
      <c r="C71" s="86" t="s">
        <v>3059</v>
      </c>
      <c r="D71" s="73" t="s">
        <v>3088</v>
      </c>
      <c r="E71" s="73"/>
      <c r="F71" s="73" t="s">
        <v>383</v>
      </c>
      <c r="G71" s="94">
        <v>43831</v>
      </c>
      <c r="H71" s="73" t="s">
        <v>292</v>
      </c>
      <c r="I71" s="83">
        <v>7.950000000001606</v>
      </c>
      <c r="J71" s="86" t="s">
        <v>302</v>
      </c>
      <c r="K71" s="86" t="s">
        <v>130</v>
      </c>
      <c r="L71" s="87">
        <v>2.3799999999999998E-2</v>
      </c>
      <c r="M71" s="87">
        <v>3.9700000000041744E-2</v>
      </c>
      <c r="N71" s="83">
        <v>191076.99006500002</v>
      </c>
      <c r="O71" s="85">
        <v>97.79</v>
      </c>
      <c r="P71" s="83">
        <v>186.85419542600002</v>
      </c>
      <c r="Q71" s="84">
        <f t="shared" si="0"/>
        <v>1.4490992454049107E-3</v>
      </c>
      <c r="R71" s="84">
        <f>P71/'סכום נכסי הקרן'!$C$42</f>
        <v>9.5179639848526818E-6</v>
      </c>
    </row>
    <row r="72" spans="2:18">
      <c r="B72" s="76" t="s">
        <v>3409</v>
      </c>
      <c r="C72" s="86" t="s">
        <v>3059</v>
      </c>
      <c r="D72" s="73">
        <v>7936</v>
      </c>
      <c r="E72" s="73"/>
      <c r="F72" s="73" t="s">
        <v>3089</v>
      </c>
      <c r="G72" s="94">
        <v>44087</v>
      </c>
      <c r="H72" s="73" t="s">
        <v>3049</v>
      </c>
      <c r="I72" s="83">
        <v>5.2500000000015996</v>
      </c>
      <c r="J72" s="86" t="s">
        <v>295</v>
      </c>
      <c r="K72" s="86" t="s">
        <v>130</v>
      </c>
      <c r="L72" s="87">
        <v>1.7947999999999999E-2</v>
      </c>
      <c r="M72" s="87">
        <v>3.1000000000008528E-2</v>
      </c>
      <c r="N72" s="83">
        <v>900350.86144600017</v>
      </c>
      <c r="O72" s="85">
        <v>104.19</v>
      </c>
      <c r="P72" s="83">
        <v>938.07557454200014</v>
      </c>
      <c r="Q72" s="84">
        <f t="shared" si="0"/>
        <v>7.2750017953968852E-3</v>
      </c>
      <c r="R72" s="84">
        <f>P72/'סכום נכסי הקרן'!$C$42</f>
        <v>4.7783618201373122E-5</v>
      </c>
    </row>
    <row r="73" spans="2:18">
      <c r="B73" s="76" t="s">
        <v>3409</v>
      </c>
      <c r="C73" s="86" t="s">
        <v>3059</v>
      </c>
      <c r="D73" s="73">
        <v>7937</v>
      </c>
      <c r="E73" s="73"/>
      <c r="F73" s="73" t="s">
        <v>3089</v>
      </c>
      <c r="G73" s="94">
        <v>44087</v>
      </c>
      <c r="H73" s="73" t="s">
        <v>3049</v>
      </c>
      <c r="I73" s="83">
        <v>6.6600001342719084</v>
      </c>
      <c r="J73" s="86" t="s">
        <v>295</v>
      </c>
      <c r="K73" s="86" t="s">
        <v>130</v>
      </c>
      <c r="L73" s="87">
        <v>7.5499999999999998E-2</v>
      </c>
      <c r="M73" s="87">
        <v>7.6000001220653701E-2</v>
      </c>
      <c r="N73" s="83">
        <v>4.8351320000000007</v>
      </c>
      <c r="O73" s="85">
        <v>101.66</v>
      </c>
      <c r="P73" s="83">
        <v>4.9153990000000009E-3</v>
      </c>
      <c r="Q73" s="84">
        <f t="shared" si="0"/>
        <v>3.8120101962521584E-8</v>
      </c>
      <c r="R73" s="84">
        <f>P73/'סכום נכסי הקרן'!$C$42</f>
        <v>2.5038019909865513E-10</v>
      </c>
    </row>
    <row r="74" spans="2:18">
      <c r="B74" s="76" t="s">
        <v>3410</v>
      </c>
      <c r="C74" s="86" t="s">
        <v>3050</v>
      </c>
      <c r="D74" s="73">
        <v>8063</v>
      </c>
      <c r="E74" s="73"/>
      <c r="F74" s="73" t="s">
        <v>386</v>
      </c>
      <c r="G74" s="94">
        <v>44147</v>
      </c>
      <c r="H74" s="73" t="s">
        <v>128</v>
      </c>
      <c r="I74" s="83">
        <v>7.5399999999990284</v>
      </c>
      <c r="J74" s="86" t="s">
        <v>474</v>
      </c>
      <c r="K74" s="86" t="s">
        <v>130</v>
      </c>
      <c r="L74" s="87">
        <v>1.6250000000000001E-2</v>
      </c>
      <c r="M74" s="87">
        <v>3.1799999999987519E-2</v>
      </c>
      <c r="N74" s="83">
        <v>724579.63726900006</v>
      </c>
      <c r="O74" s="85">
        <v>99.53</v>
      </c>
      <c r="P74" s="83">
        <v>721.17413370500014</v>
      </c>
      <c r="Q74" s="84">
        <f t="shared" si="0"/>
        <v>5.5928789320191042E-3</v>
      </c>
      <c r="R74" s="84">
        <f>P74/'סכום נכסי הקרן'!$C$42</f>
        <v>3.6735110045361129E-5</v>
      </c>
    </row>
    <row r="75" spans="2:18">
      <c r="B75" s="76" t="s">
        <v>3410</v>
      </c>
      <c r="C75" s="86" t="s">
        <v>3050</v>
      </c>
      <c r="D75" s="73">
        <v>8145</v>
      </c>
      <c r="E75" s="73"/>
      <c r="F75" s="73" t="s">
        <v>386</v>
      </c>
      <c r="G75" s="94">
        <v>44185</v>
      </c>
      <c r="H75" s="73" t="s">
        <v>128</v>
      </c>
      <c r="I75" s="83">
        <v>7.5500000000004492</v>
      </c>
      <c r="J75" s="86" t="s">
        <v>474</v>
      </c>
      <c r="K75" s="86" t="s">
        <v>130</v>
      </c>
      <c r="L75" s="87">
        <v>1.4990000000000002E-2</v>
      </c>
      <c r="M75" s="87">
        <v>3.2599999999993391E-2</v>
      </c>
      <c r="N75" s="83">
        <v>340610.49285500008</v>
      </c>
      <c r="O75" s="85">
        <v>97.83</v>
      </c>
      <c r="P75" s="83">
        <v>333.21924174700007</v>
      </c>
      <c r="Q75" s="84">
        <f t="shared" ref="Q75:Q138" si="1">IFERROR(P75/$P$10,0)</f>
        <v>2.5841953972138921E-3</v>
      </c>
      <c r="R75" s="84">
        <f>P75/'סכום נכסי הקרן'!$C$42</f>
        <v>1.6973494947636348E-5</v>
      </c>
    </row>
    <row r="76" spans="2:18">
      <c r="B76" s="76" t="s">
        <v>3411</v>
      </c>
      <c r="C76" s="86" t="s">
        <v>3050</v>
      </c>
      <c r="D76" s="73" t="s">
        <v>3090</v>
      </c>
      <c r="E76" s="73"/>
      <c r="F76" s="73" t="s">
        <v>383</v>
      </c>
      <c r="G76" s="94">
        <v>42901</v>
      </c>
      <c r="H76" s="73" t="s">
        <v>292</v>
      </c>
      <c r="I76" s="83">
        <v>0.70000000124905293</v>
      </c>
      <c r="J76" s="86" t="s">
        <v>154</v>
      </c>
      <c r="K76" s="86" t="s">
        <v>130</v>
      </c>
      <c r="L76" s="87">
        <v>0.04</v>
      </c>
      <c r="M76" s="87">
        <v>6.0500000393451672E-2</v>
      </c>
      <c r="N76" s="83">
        <v>80.213064000000017</v>
      </c>
      <c r="O76" s="85">
        <v>99.81</v>
      </c>
      <c r="P76" s="83">
        <v>8.0060657000000021E-2</v>
      </c>
      <c r="Q76" s="84">
        <f t="shared" si="1"/>
        <v>6.2088965881029546E-7</v>
      </c>
      <c r="R76" s="84">
        <f>P76/'סכום נכסי הקרן'!$C$42</f>
        <v>4.0781233099549274E-9</v>
      </c>
    </row>
    <row r="77" spans="2:18">
      <c r="B77" s="76" t="s">
        <v>3412</v>
      </c>
      <c r="C77" s="86" t="s">
        <v>3050</v>
      </c>
      <c r="D77" s="73">
        <v>8224</v>
      </c>
      <c r="E77" s="73"/>
      <c r="F77" s="73" t="s">
        <v>386</v>
      </c>
      <c r="G77" s="94">
        <v>44223</v>
      </c>
      <c r="H77" s="73" t="s">
        <v>128</v>
      </c>
      <c r="I77" s="83">
        <v>12.34999999999777</v>
      </c>
      <c r="J77" s="86" t="s">
        <v>295</v>
      </c>
      <c r="K77" s="86" t="s">
        <v>130</v>
      </c>
      <c r="L77" s="87">
        <v>2.1537000000000001E-2</v>
      </c>
      <c r="M77" s="87">
        <v>4.0099999999992378E-2</v>
      </c>
      <c r="N77" s="83">
        <v>1553825.38423</v>
      </c>
      <c r="O77" s="85">
        <v>89.43</v>
      </c>
      <c r="P77" s="83">
        <v>1389.586126506</v>
      </c>
      <c r="Q77" s="84">
        <f t="shared" si="1"/>
        <v>1.0776574765978129E-2</v>
      </c>
      <c r="R77" s="84">
        <f>P77/'סכום נכסי הקרן'!$C$42</f>
        <v>7.0782626399057571E-5</v>
      </c>
    </row>
    <row r="78" spans="2:18">
      <c r="B78" s="76" t="s">
        <v>3412</v>
      </c>
      <c r="C78" s="86" t="s">
        <v>3050</v>
      </c>
      <c r="D78" s="73">
        <v>2963</v>
      </c>
      <c r="E78" s="73"/>
      <c r="F78" s="73" t="s">
        <v>386</v>
      </c>
      <c r="G78" s="94">
        <v>41423</v>
      </c>
      <c r="H78" s="73" t="s">
        <v>128</v>
      </c>
      <c r="I78" s="83">
        <v>2.8099999999989809</v>
      </c>
      <c r="J78" s="86" t="s">
        <v>295</v>
      </c>
      <c r="K78" s="86" t="s">
        <v>130</v>
      </c>
      <c r="L78" s="87">
        <v>0.05</v>
      </c>
      <c r="M78" s="87">
        <v>2.51999999999989E-2</v>
      </c>
      <c r="N78" s="83">
        <v>297453.98004400008</v>
      </c>
      <c r="O78" s="85">
        <v>122.01</v>
      </c>
      <c r="P78" s="83">
        <v>362.92359857700001</v>
      </c>
      <c r="Q78" s="84">
        <f t="shared" si="1"/>
        <v>2.8145598317370554E-3</v>
      </c>
      <c r="R78" s="84">
        <f>P78/'סכום נכסי הקרן'!$C$42</f>
        <v>1.84865730878225E-5</v>
      </c>
    </row>
    <row r="79" spans="2:18">
      <c r="B79" s="76" t="s">
        <v>3412</v>
      </c>
      <c r="C79" s="86" t="s">
        <v>3050</v>
      </c>
      <c r="D79" s="73">
        <v>2968</v>
      </c>
      <c r="E79" s="73"/>
      <c r="F79" s="73" t="s">
        <v>386</v>
      </c>
      <c r="G79" s="94">
        <v>41423</v>
      </c>
      <c r="H79" s="73" t="s">
        <v>128</v>
      </c>
      <c r="I79" s="83">
        <v>2.8099999999916045</v>
      </c>
      <c r="J79" s="86" t="s">
        <v>295</v>
      </c>
      <c r="K79" s="86" t="s">
        <v>130</v>
      </c>
      <c r="L79" s="87">
        <v>0.05</v>
      </c>
      <c r="M79" s="87">
        <v>2.5199999999986296E-2</v>
      </c>
      <c r="N79" s="83">
        <v>95667.112406000015</v>
      </c>
      <c r="O79" s="85">
        <v>122.01</v>
      </c>
      <c r="P79" s="83">
        <v>116.72344285800001</v>
      </c>
      <c r="Q79" s="84">
        <f t="shared" si="1"/>
        <v>9.0521838474628838E-4</v>
      </c>
      <c r="R79" s="84">
        <f>P79/'סכום נכסי הקרן'!$C$42</f>
        <v>5.9456493485608258E-6</v>
      </c>
    </row>
    <row r="80" spans="2:18">
      <c r="B80" s="76" t="s">
        <v>3412</v>
      </c>
      <c r="C80" s="86" t="s">
        <v>3050</v>
      </c>
      <c r="D80" s="73">
        <v>4605</v>
      </c>
      <c r="E80" s="73"/>
      <c r="F80" s="73" t="s">
        <v>386</v>
      </c>
      <c r="G80" s="94">
        <v>42352</v>
      </c>
      <c r="H80" s="73" t="s">
        <v>128</v>
      </c>
      <c r="I80" s="83">
        <v>5.0299999999991973</v>
      </c>
      <c r="J80" s="86" t="s">
        <v>295</v>
      </c>
      <c r="K80" s="86" t="s">
        <v>130</v>
      </c>
      <c r="L80" s="87">
        <v>0.05</v>
      </c>
      <c r="M80" s="87">
        <v>2.799999999999566E-2</v>
      </c>
      <c r="N80" s="83">
        <v>365603.15660100005</v>
      </c>
      <c r="O80" s="85">
        <v>126.01</v>
      </c>
      <c r="P80" s="83">
        <v>460.69656247900008</v>
      </c>
      <c r="Q80" s="84">
        <f t="shared" si="1"/>
        <v>3.5728126924147304E-3</v>
      </c>
      <c r="R80" s="84">
        <f>P80/'סכום נכסי הקרן'!$C$42</f>
        <v>2.3466924462807198E-5</v>
      </c>
    </row>
    <row r="81" spans="2:18">
      <c r="B81" s="76" t="s">
        <v>3412</v>
      </c>
      <c r="C81" s="86" t="s">
        <v>3050</v>
      </c>
      <c r="D81" s="73">
        <v>4606</v>
      </c>
      <c r="E81" s="73"/>
      <c r="F81" s="73" t="s">
        <v>386</v>
      </c>
      <c r="G81" s="94">
        <v>42352</v>
      </c>
      <c r="H81" s="73" t="s">
        <v>128</v>
      </c>
      <c r="I81" s="83">
        <v>6.770000000001196</v>
      </c>
      <c r="J81" s="86" t="s">
        <v>295</v>
      </c>
      <c r="K81" s="86" t="s">
        <v>130</v>
      </c>
      <c r="L81" s="87">
        <v>4.0999999999999995E-2</v>
      </c>
      <c r="M81" s="87">
        <v>2.7900000000003991E-2</v>
      </c>
      <c r="N81" s="83">
        <v>1117939.7284780003</v>
      </c>
      <c r="O81" s="85">
        <v>123.26</v>
      </c>
      <c r="P81" s="83">
        <v>1377.9724434550001</v>
      </c>
      <c r="Q81" s="84">
        <f t="shared" si="1"/>
        <v>1.0686507859494132E-2</v>
      </c>
      <c r="R81" s="84">
        <f>P81/'סכום נכסי הקרן'!$C$42</f>
        <v>7.0191049545463794E-5</v>
      </c>
    </row>
    <row r="82" spans="2:18">
      <c r="B82" s="76" t="s">
        <v>3412</v>
      </c>
      <c r="C82" s="86" t="s">
        <v>3050</v>
      </c>
      <c r="D82" s="73">
        <v>5150</v>
      </c>
      <c r="E82" s="73"/>
      <c r="F82" s="73" t="s">
        <v>386</v>
      </c>
      <c r="G82" s="94">
        <v>42631</v>
      </c>
      <c r="H82" s="73" t="s">
        <v>128</v>
      </c>
      <c r="I82" s="83">
        <v>6.7400000000064395</v>
      </c>
      <c r="J82" s="86" t="s">
        <v>295</v>
      </c>
      <c r="K82" s="86" t="s">
        <v>130</v>
      </c>
      <c r="L82" s="87">
        <v>4.0999999999999995E-2</v>
      </c>
      <c r="M82" s="87">
        <v>3.0400000000039631E-2</v>
      </c>
      <c r="N82" s="83">
        <v>331749.44960500003</v>
      </c>
      <c r="O82" s="85">
        <v>121.7</v>
      </c>
      <c r="P82" s="83">
        <v>403.73907396000004</v>
      </c>
      <c r="Q82" s="84">
        <f t="shared" si="1"/>
        <v>3.1310936641377922E-3</v>
      </c>
      <c r="R82" s="84">
        <f>P82/'סכום נכסי הקרן'!$C$42</f>
        <v>2.0565628491605961E-5</v>
      </c>
    </row>
    <row r="83" spans="2:18">
      <c r="B83" s="76" t="s">
        <v>3413</v>
      </c>
      <c r="C83" s="86" t="s">
        <v>3059</v>
      </c>
      <c r="D83" s="73" t="s">
        <v>3091</v>
      </c>
      <c r="E83" s="73"/>
      <c r="F83" s="73" t="s">
        <v>383</v>
      </c>
      <c r="G83" s="94">
        <v>42033</v>
      </c>
      <c r="H83" s="73" t="s">
        <v>292</v>
      </c>
      <c r="I83" s="83">
        <v>3.6699999999876476</v>
      </c>
      <c r="J83" s="86" t="s">
        <v>302</v>
      </c>
      <c r="K83" s="86" t="s">
        <v>130</v>
      </c>
      <c r="L83" s="87">
        <v>5.0999999999999997E-2</v>
      </c>
      <c r="M83" s="87">
        <v>2.8499999999831552E-2</v>
      </c>
      <c r="N83" s="83">
        <v>72563.190504000013</v>
      </c>
      <c r="O83" s="85">
        <v>122.72</v>
      </c>
      <c r="P83" s="83">
        <v>89.049550530000005</v>
      </c>
      <c r="Q83" s="84">
        <f t="shared" si="1"/>
        <v>6.9060069099585145E-4</v>
      </c>
      <c r="R83" s="84">
        <f>P83/'סכום נכסי הקרן'!$C$42</f>
        <v>4.5359988459425463E-6</v>
      </c>
    </row>
    <row r="84" spans="2:18">
      <c r="B84" s="76" t="s">
        <v>3413</v>
      </c>
      <c r="C84" s="86" t="s">
        <v>3059</v>
      </c>
      <c r="D84" s="73" t="s">
        <v>3092</v>
      </c>
      <c r="E84" s="73"/>
      <c r="F84" s="73" t="s">
        <v>383</v>
      </c>
      <c r="G84" s="94">
        <v>42054</v>
      </c>
      <c r="H84" s="73" t="s">
        <v>292</v>
      </c>
      <c r="I84" s="83">
        <v>3.6699999999943591</v>
      </c>
      <c r="J84" s="86" t="s">
        <v>302</v>
      </c>
      <c r="K84" s="86" t="s">
        <v>130</v>
      </c>
      <c r="L84" s="87">
        <v>5.0999999999999997E-2</v>
      </c>
      <c r="M84" s="87">
        <v>2.8499999999974358E-2</v>
      </c>
      <c r="N84" s="83">
        <v>141745.70932500003</v>
      </c>
      <c r="O84" s="85">
        <v>123.81</v>
      </c>
      <c r="P84" s="83">
        <v>175.49537049700004</v>
      </c>
      <c r="Q84" s="84">
        <f t="shared" si="1"/>
        <v>1.361008824979649E-3</v>
      </c>
      <c r="R84" s="84">
        <f>P84/'סכום נכסי הקרן'!$C$42</f>
        <v>8.939369073788538E-6</v>
      </c>
    </row>
    <row r="85" spans="2:18">
      <c r="B85" s="76" t="s">
        <v>3413</v>
      </c>
      <c r="C85" s="86" t="s">
        <v>3059</v>
      </c>
      <c r="D85" s="73" t="s">
        <v>3093</v>
      </c>
      <c r="E85" s="73"/>
      <c r="F85" s="73" t="s">
        <v>383</v>
      </c>
      <c r="G85" s="94">
        <v>42565</v>
      </c>
      <c r="H85" s="73" t="s">
        <v>292</v>
      </c>
      <c r="I85" s="83">
        <v>3.6699999999948392</v>
      </c>
      <c r="J85" s="86" t="s">
        <v>302</v>
      </c>
      <c r="K85" s="86" t="s">
        <v>130</v>
      </c>
      <c r="L85" s="87">
        <v>5.0999999999999997E-2</v>
      </c>
      <c r="M85" s="87">
        <v>2.8499999999951179E-2</v>
      </c>
      <c r="N85" s="83">
        <v>173013.24414800003</v>
      </c>
      <c r="O85" s="85">
        <v>124.31</v>
      </c>
      <c r="P85" s="83">
        <v>215.07277553300003</v>
      </c>
      <c r="Q85" s="84">
        <f t="shared" si="1"/>
        <v>1.6679411239414086E-3</v>
      </c>
      <c r="R85" s="84">
        <f>P85/'סכום נכסי הקרן'!$C$42</f>
        <v>1.0955359749768614E-5</v>
      </c>
    </row>
    <row r="86" spans="2:18">
      <c r="B86" s="76" t="s">
        <v>3413</v>
      </c>
      <c r="C86" s="86" t="s">
        <v>3059</v>
      </c>
      <c r="D86" s="73" t="s">
        <v>3094</v>
      </c>
      <c r="E86" s="73"/>
      <c r="F86" s="73" t="s">
        <v>383</v>
      </c>
      <c r="G86" s="94">
        <v>40570</v>
      </c>
      <c r="H86" s="73" t="s">
        <v>292</v>
      </c>
      <c r="I86" s="83">
        <v>3.6899999999988173</v>
      </c>
      <c r="J86" s="86" t="s">
        <v>302</v>
      </c>
      <c r="K86" s="86" t="s">
        <v>130</v>
      </c>
      <c r="L86" s="87">
        <v>5.0999999999999997E-2</v>
      </c>
      <c r="M86" s="87">
        <v>2.5099999999987476E-2</v>
      </c>
      <c r="N86" s="83">
        <v>877253.89431800006</v>
      </c>
      <c r="O86" s="85">
        <v>131.08000000000001</v>
      </c>
      <c r="P86" s="83">
        <v>1149.9044347440001</v>
      </c>
      <c r="Q86" s="84">
        <f t="shared" si="1"/>
        <v>8.9177855754124982E-3</v>
      </c>
      <c r="R86" s="84">
        <f>P86/'סכום נכסי הקרן'!$C$42</f>
        <v>5.8573739652799129E-5</v>
      </c>
    </row>
    <row r="87" spans="2:18">
      <c r="B87" s="76" t="s">
        <v>3413</v>
      </c>
      <c r="C87" s="86" t="s">
        <v>3059</v>
      </c>
      <c r="D87" s="73" t="s">
        <v>3095</v>
      </c>
      <c r="E87" s="73"/>
      <c r="F87" s="73" t="s">
        <v>383</v>
      </c>
      <c r="G87" s="94">
        <v>41207</v>
      </c>
      <c r="H87" s="73" t="s">
        <v>292</v>
      </c>
      <c r="I87" s="83">
        <v>3.6900000000702065</v>
      </c>
      <c r="J87" s="86" t="s">
        <v>302</v>
      </c>
      <c r="K87" s="86" t="s">
        <v>130</v>
      </c>
      <c r="L87" s="87">
        <v>5.0999999999999997E-2</v>
      </c>
      <c r="M87" s="87">
        <v>2.5000000000638244E-2</v>
      </c>
      <c r="N87" s="83">
        <v>12469.570894000002</v>
      </c>
      <c r="O87" s="85">
        <v>125.65</v>
      </c>
      <c r="P87" s="83">
        <v>15.668015810000002</v>
      </c>
      <c r="Q87" s="84">
        <f t="shared" si="1"/>
        <v>1.2150923256232101E-4</v>
      </c>
      <c r="R87" s="84">
        <f>P87/'סכום נכסי הקרן'!$C$42</f>
        <v>7.9809612973202702E-7</v>
      </c>
    </row>
    <row r="88" spans="2:18">
      <c r="B88" s="76" t="s">
        <v>3413</v>
      </c>
      <c r="C88" s="86" t="s">
        <v>3059</v>
      </c>
      <c r="D88" s="73" t="s">
        <v>3096</v>
      </c>
      <c r="E88" s="73"/>
      <c r="F88" s="73" t="s">
        <v>383</v>
      </c>
      <c r="G88" s="94">
        <v>41239</v>
      </c>
      <c r="H88" s="73" t="s">
        <v>292</v>
      </c>
      <c r="I88" s="83">
        <v>3.6699999999916635</v>
      </c>
      <c r="J88" s="86" t="s">
        <v>302</v>
      </c>
      <c r="K88" s="86" t="s">
        <v>130</v>
      </c>
      <c r="L88" s="87">
        <v>5.0999999999999997E-2</v>
      </c>
      <c r="M88" s="87">
        <v>2.8499999999948809E-2</v>
      </c>
      <c r="N88" s="83">
        <v>109966.29550399999</v>
      </c>
      <c r="O88" s="85">
        <v>124.34</v>
      </c>
      <c r="P88" s="83">
        <v>136.73210024199997</v>
      </c>
      <c r="Q88" s="84">
        <f t="shared" si="1"/>
        <v>1.060390337137384E-3</v>
      </c>
      <c r="R88" s="84">
        <f>P88/'סכום נכסי הקרן'!$C$42</f>
        <v>6.9648487298323529E-6</v>
      </c>
    </row>
    <row r="89" spans="2:18">
      <c r="B89" s="76" t="s">
        <v>3413</v>
      </c>
      <c r="C89" s="86" t="s">
        <v>3059</v>
      </c>
      <c r="D89" s="73" t="s">
        <v>3097</v>
      </c>
      <c r="E89" s="73"/>
      <c r="F89" s="73" t="s">
        <v>383</v>
      </c>
      <c r="G89" s="94">
        <v>41269</v>
      </c>
      <c r="H89" s="73" t="s">
        <v>292</v>
      </c>
      <c r="I89" s="83">
        <v>3.6900000000110924</v>
      </c>
      <c r="J89" s="86" t="s">
        <v>302</v>
      </c>
      <c r="K89" s="86" t="s">
        <v>130</v>
      </c>
      <c r="L89" s="87">
        <v>5.0999999999999997E-2</v>
      </c>
      <c r="M89" s="87">
        <v>2.5100000000047532E-2</v>
      </c>
      <c r="N89" s="83">
        <v>29938.895369000005</v>
      </c>
      <c r="O89" s="85">
        <v>126.47</v>
      </c>
      <c r="P89" s="83">
        <v>37.863723282000009</v>
      </c>
      <c r="Q89" s="84">
        <f t="shared" si="1"/>
        <v>2.9364228462237601E-4</v>
      </c>
      <c r="R89" s="84">
        <f>P89/'סכום נכסי הקרן'!$C$42</f>
        <v>1.9286992925627287E-6</v>
      </c>
    </row>
    <row r="90" spans="2:18">
      <c r="B90" s="76" t="s">
        <v>3413</v>
      </c>
      <c r="C90" s="86" t="s">
        <v>3059</v>
      </c>
      <c r="D90" s="73" t="s">
        <v>3098</v>
      </c>
      <c r="E90" s="73"/>
      <c r="F90" s="73" t="s">
        <v>383</v>
      </c>
      <c r="G90" s="94">
        <v>41298</v>
      </c>
      <c r="H90" s="73" t="s">
        <v>292</v>
      </c>
      <c r="I90" s="83">
        <v>3.670000000002648</v>
      </c>
      <c r="J90" s="86" t="s">
        <v>302</v>
      </c>
      <c r="K90" s="86" t="s">
        <v>130</v>
      </c>
      <c r="L90" s="87">
        <v>5.0999999999999997E-2</v>
      </c>
      <c r="M90" s="87">
        <v>2.8499999999999998E-2</v>
      </c>
      <c r="N90" s="83">
        <v>60581.014957000007</v>
      </c>
      <c r="O90" s="85">
        <v>124.68</v>
      </c>
      <c r="P90" s="83">
        <v>75.532410840000011</v>
      </c>
      <c r="Q90" s="84">
        <f t="shared" si="1"/>
        <v>5.8577202027665918E-4</v>
      </c>
      <c r="R90" s="84">
        <f>P90/'סכום נכסי הקרן'!$C$42</f>
        <v>3.8474638710958392E-6</v>
      </c>
    </row>
    <row r="91" spans="2:18">
      <c r="B91" s="76" t="s">
        <v>3413</v>
      </c>
      <c r="C91" s="86" t="s">
        <v>3059</v>
      </c>
      <c r="D91" s="73" t="s">
        <v>3099</v>
      </c>
      <c r="E91" s="73"/>
      <c r="F91" s="73" t="s">
        <v>383</v>
      </c>
      <c r="G91" s="94">
        <v>41330</v>
      </c>
      <c r="H91" s="73" t="s">
        <v>292</v>
      </c>
      <c r="I91" s="83">
        <v>3.6699999999891735</v>
      </c>
      <c r="J91" s="86" t="s">
        <v>302</v>
      </c>
      <c r="K91" s="86" t="s">
        <v>130</v>
      </c>
      <c r="L91" s="87">
        <v>5.0999999999999997E-2</v>
      </c>
      <c r="M91" s="87">
        <v>2.8499999999927538E-2</v>
      </c>
      <c r="N91" s="83">
        <v>93910.901159000001</v>
      </c>
      <c r="O91" s="85">
        <v>124.91</v>
      </c>
      <c r="P91" s="83">
        <v>117.30411388100002</v>
      </c>
      <c r="Q91" s="84">
        <f t="shared" si="1"/>
        <v>9.0972162824766889E-4</v>
      </c>
      <c r="R91" s="84">
        <f>P91/'סכום נכסי הקרן'!$C$42</f>
        <v>5.9752275224485527E-6</v>
      </c>
    </row>
    <row r="92" spans="2:18">
      <c r="B92" s="76" t="s">
        <v>3413</v>
      </c>
      <c r="C92" s="86" t="s">
        <v>3059</v>
      </c>
      <c r="D92" s="73" t="s">
        <v>3100</v>
      </c>
      <c r="E92" s="73"/>
      <c r="F92" s="73" t="s">
        <v>383</v>
      </c>
      <c r="G92" s="94">
        <v>41389</v>
      </c>
      <c r="H92" s="73" t="s">
        <v>292</v>
      </c>
      <c r="I92" s="83">
        <v>3.6900000000233244</v>
      </c>
      <c r="J92" s="86" t="s">
        <v>302</v>
      </c>
      <c r="K92" s="86" t="s">
        <v>130</v>
      </c>
      <c r="L92" s="87">
        <v>5.0999999999999997E-2</v>
      </c>
      <c r="M92" s="87">
        <v>2.5100000000306502E-2</v>
      </c>
      <c r="N92" s="83">
        <v>41106.211320000009</v>
      </c>
      <c r="O92" s="85">
        <v>126.2</v>
      </c>
      <c r="P92" s="83">
        <v>51.876040791000008</v>
      </c>
      <c r="Q92" s="84">
        <f t="shared" si="1"/>
        <v>4.0231117847500249E-4</v>
      </c>
      <c r="R92" s="84">
        <f>P92/'סכום נכסי הקרן'!$C$42</f>
        <v>2.6424575953448611E-6</v>
      </c>
    </row>
    <row r="93" spans="2:18">
      <c r="B93" s="76" t="s">
        <v>3413</v>
      </c>
      <c r="C93" s="86" t="s">
        <v>3059</v>
      </c>
      <c r="D93" s="73" t="s">
        <v>3101</v>
      </c>
      <c r="E93" s="73"/>
      <c r="F93" s="73" t="s">
        <v>383</v>
      </c>
      <c r="G93" s="94">
        <v>41422</v>
      </c>
      <c r="H93" s="73" t="s">
        <v>292</v>
      </c>
      <c r="I93" s="83">
        <v>3.680000000063425</v>
      </c>
      <c r="J93" s="86" t="s">
        <v>302</v>
      </c>
      <c r="K93" s="86" t="s">
        <v>130</v>
      </c>
      <c r="L93" s="87">
        <v>5.0999999999999997E-2</v>
      </c>
      <c r="M93" s="87">
        <v>2.5100000000343549E-2</v>
      </c>
      <c r="N93" s="83">
        <v>15055.339056000003</v>
      </c>
      <c r="O93" s="85">
        <v>125.67</v>
      </c>
      <c r="P93" s="83">
        <v>18.920044485000002</v>
      </c>
      <c r="Q93" s="84">
        <f t="shared" si="1"/>
        <v>1.467294974230259E-4</v>
      </c>
      <c r="R93" s="84">
        <f>P93/'סכום נכסי הקרן'!$C$42</f>
        <v>9.6374770493905209E-7</v>
      </c>
    </row>
    <row r="94" spans="2:18">
      <c r="B94" s="76" t="s">
        <v>3413</v>
      </c>
      <c r="C94" s="86" t="s">
        <v>3059</v>
      </c>
      <c r="D94" s="73" t="s">
        <v>3102</v>
      </c>
      <c r="E94" s="73"/>
      <c r="F94" s="73" t="s">
        <v>383</v>
      </c>
      <c r="G94" s="94">
        <v>41450</v>
      </c>
      <c r="H94" s="73" t="s">
        <v>292</v>
      </c>
      <c r="I94" s="83">
        <v>3.6800000000282642</v>
      </c>
      <c r="J94" s="86" t="s">
        <v>302</v>
      </c>
      <c r="K94" s="86" t="s">
        <v>130</v>
      </c>
      <c r="L94" s="87">
        <v>5.0999999999999997E-2</v>
      </c>
      <c r="M94" s="87">
        <v>2.5200000000423967E-2</v>
      </c>
      <c r="N94" s="83">
        <v>24802.513664999999</v>
      </c>
      <c r="O94" s="85">
        <v>125.53</v>
      </c>
      <c r="P94" s="83">
        <v>31.134596509000001</v>
      </c>
      <c r="Q94" s="84">
        <f t="shared" si="1"/>
        <v>2.4145628737057731E-4</v>
      </c>
      <c r="R94" s="84">
        <f>P94/'סכום נכסי הקרן'!$C$42</f>
        <v>1.5859315739738954E-6</v>
      </c>
    </row>
    <row r="95" spans="2:18">
      <c r="B95" s="76" t="s">
        <v>3413</v>
      </c>
      <c r="C95" s="86" t="s">
        <v>3059</v>
      </c>
      <c r="D95" s="73" t="s">
        <v>3103</v>
      </c>
      <c r="E95" s="73"/>
      <c r="F95" s="73" t="s">
        <v>383</v>
      </c>
      <c r="G95" s="94">
        <v>41480</v>
      </c>
      <c r="H95" s="73" t="s">
        <v>292</v>
      </c>
      <c r="I95" s="83">
        <v>3.6799999999881789</v>
      </c>
      <c r="J95" s="86" t="s">
        <v>302</v>
      </c>
      <c r="K95" s="86" t="s">
        <v>130</v>
      </c>
      <c r="L95" s="87">
        <v>5.0999999999999997E-2</v>
      </c>
      <c r="M95" s="87">
        <v>2.5800000000029546E-2</v>
      </c>
      <c r="N95" s="83">
        <v>21781.491692000003</v>
      </c>
      <c r="O95" s="85">
        <v>124.28</v>
      </c>
      <c r="P95" s="83">
        <v>27.070038224000005</v>
      </c>
      <c r="Q95" s="84">
        <f t="shared" si="1"/>
        <v>2.0993465987771015E-4</v>
      </c>
      <c r="R95" s="84">
        <f>P95/'סכום נכסי הקרן'!$C$42</f>
        <v>1.3788914308143295E-6</v>
      </c>
    </row>
    <row r="96" spans="2:18">
      <c r="B96" s="76" t="s">
        <v>3413</v>
      </c>
      <c r="C96" s="86" t="s">
        <v>3059</v>
      </c>
      <c r="D96" s="73" t="s">
        <v>3104</v>
      </c>
      <c r="E96" s="73"/>
      <c r="F96" s="73" t="s">
        <v>383</v>
      </c>
      <c r="G96" s="94">
        <v>41512</v>
      </c>
      <c r="H96" s="73" t="s">
        <v>292</v>
      </c>
      <c r="I96" s="83">
        <v>3.6299999999924895</v>
      </c>
      <c r="J96" s="86" t="s">
        <v>302</v>
      </c>
      <c r="K96" s="86" t="s">
        <v>130</v>
      </c>
      <c r="L96" s="87">
        <v>5.0999999999999997E-2</v>
      </c>
      <c r="M96" s="87">
        <v>3.5799999999967989E-2</v>
      </c>
      <c r="N96" s="83">
        <v>67907.74654800001</v>
      </c>
      <c r="O96" s="85">
        <v>119.6</v>
      </c>
      <c r="P96" s="83">
        <v>81.217668347000014</v>
      </c>
      <c r="Q96" s="84">
        <f t="shared" si="1"/>
        <v>6.2986256020028115E-4</v>
      </c>
      <c r="R96" s="84">
        <f>P96/'סכום נכסי הקרן'!$C$42</f>
        <v>4.1370590609328762E-6</v>
      </c>
    </row>
    <row r="97" spans="2:18">
      <c r="B97" s="76" t="s">
        <v>3413</v>
      </c>
      <c r="C97" s="86" t="s">
        <v>3059</v>
      </c>
      <c r="D97" s="73" t="s">
        <v>3105</v>
      </c>
      <c r="E97" s="73"/>
      <c r="F97" s="73" t="s">
        <v>383</v>
      </c>
      <c r="G97" s="94">
        <v>40871</v>
      </c>
      <c r="H97" s="73" t="s">
        <v>292</v>
      </c>
      <c r="I97" s="83">
        <v>3.6600000000046062</v>
      </c>
      <c r="J97" s="86" t="s">
        <v>302</v>
      </c>
      <c r="K97" s="86" t="s">
        <v>130</v>
      </c>
      <c r="L97" s="87">
        <v>5.1879999999999996E-2</v>
      </c>
      <c r="M97" s="87">
        <v>2.8500000000115162E-2</v>
      </c>
      <c r="N97" s="83">
        <v>34175.334419000006</v>
      </c>
      <c r="O97" s="85">
        <v>127.04</v>
      </c>
      <c r="P97" s="83">
        <v>43.416344530000011</v>
      </c>
      <c r="Q97" s="84">
        <f t="shared" si="1"/>
        <v>3.3670419844321207E-4</v>
      </c>
      <c r="R97" s="84">
        <f>P97/'סכום נכסי הקרן'!$C$42</f>
        <v>2.2115382673018422E-6</v>
      </c>
    </row>
    <row r="98" spans="2:18">
      <c r="B98" s="76" t="s">
        <v>3413</v>
      </c>
      <c r="C98" s="86" t="s">
        <v>3059</v>
      </c>
      <c r="D98" s="73" t="s">
        <v>3106</v>
      </c>
      <c r="E98" s="73"/>
      <c r="F98" s="73" t="s">
        <v>383</v>
      </c>
      <c r="G98" s="94">
        <v>41547</v>
      </c>
      <c r="H98" s="73" t="s">
        <v>292</v>
      </c>
      <c r="I98" s="83">
        <v>3.6299999999983132</v>
      </c>
      <c r="J98" s="86" t="s">
        <v>302</v>
      </c>
      <c r="K98" s="86" t="s">
        <v>130</v>
      </c>
      <c r="L98" s="87">
        <v>5.0999999999999997E-2</v>
      </c>
      <c r="M98" s="87">
        <v>3.5799999999898829E-2</v>
      </c>
      <c r="N98" s="83">
        <v>49688.69513</v>
      </c>
      <c r="O98" s="85">
        <v>119.36</v>
      </c>
      <c r="P98" s="83">
        <v>59.308428470000017</v>
      </c>
      <c r="Q98" s="84">
        <f t="shared" si="1"/>
        <v>4.5995113326778114E-4</v>
      </c>
      <c r="R98" s="84">
        <f>P98/'סכום נכסי הקרן'!$C$42</f>
        <v>3.0210479614263153E-6</v>
      </c>
    </row>
    <row r="99" spans="2:18">
      <c r="B99" s="76" t="s">
        <v>3413</v>
      </c>
      <c r="C99" s="86" t="s">
        <v>3059</v>
      </c>
      <c r="D99" s="73" t="s">
        <v>3107</v>
      </c>
      <c r="E99" s="73"/>
      <c r="F99" s="73" t="s">
        <v>383</v>
      </c>
      <c r="G99" s="94">
        <v>41571</v>
      </c>
      <c r="H99" s="73" t="s">
        <v>292</v>
      </c>
      <c r="I99" s="83">
        <v>3.6800000000669111</v>
      </c>
      <c r="J99" s="86" t="s">
        <v>302</v>
      </c>
      <c r="K99" s="86" t="s">
        <v>130</v>
      </c>
      <c r="L99" s="87">
        <v>5.0999999999999997E-2</v>
      </c>
      <c r="M99" s="87">
        <v>2.650000000025092E-2</v>
      </c>
      <c r="N99" s="83">
        <v>24227.970875000003</v>
      </c>
      <c r="O99" s="85">
        <v>123.37</v>
      </c>
      <c r="P99" s="83">
        <v>29.890048425000007</v>
      </c>
      <c r="Q99" s="84">
        <f t="shared" si="1"/>
        <v>2.3180451752252617E-4</v>
      </c>
      <c r="R99" s="84">
        <f>P99/'סכום נכסי הקרן'!$C$42</f>
        <v>1.522536883723975E-6</v>
      </c>
    </row>
    <row r="100" spans="2:18">
      <c r="B100" s="76" t="s">
        <v>3413</v>
      </c>
      <c r="C100" s="86" t="s">
        <v>3059</v>
      </c>
      <c r="D100" s="73" t="s">
        <v>3108</v>
      </c>
      <c r="E100" s="73"/>
      <c r="F100" s="73" t="s">
        <v>383</v>
      </c>
      <c r="G100" s="94">
        <v>41597</v>
      </c>
      <c r="H100" s="73" t="s">
        <v>292</v>
      </c>
      <c r="I100" s="83">
        <v>3.6800000001976438</v>
      </c>
      <c r="J100" s="86" t="s">
        <v>302</v>
      </c>
      <c r="K100" s="86" t="s">
        <v>130</v>
      </c>
      <c r="L100" s="87">
        <v>5.0999999999999997E-2</v>
      </c>
      <c r="M100" s="87">
        <v>2.6700000001144253E-2</v>
      </c>
      <c r="N100" s="83">
        <v>6257.1040280000007</v>
      </c>
      <c r="O100" s="85">
        <v>122.91</v>
      </c>
      <c r="P100" s="83">
        <v>7.6906069360000009</v>
      </c>
      <c r="Q100" s="84">
        <f t="shared" si="1"/>
        <v>5.9642507262176615E-5</v>
      </c>
      <c r="R100" s="84">
        <f>P100/'סכום נכסי הקרן'!$C$42</f>
        <v>3.9174351783551609E-7</v>
      </c>
    </row>
    <row r="101" spans="2:18">
      <c r="B101" s="76" t="s">
        <v>3413</v>
      </c>
      <c r="C101" s="86" t="s">
        <v>3059</v>
      </c>
      <c r="D101" s="73" t="s">
        <v>3109</v>
      </c>
      <c r="E101" s="73"/>
      <c r="F101" s="73" t="s">
        <v>383</v>
      </c>
      <c r="G101" s="94">
        <v>41630</v>
      </c>
      <c r="H101" s="73" t="s">
        <v>292</v>
      </c>
      <c r="I101" s="83">
        <v>3.6700000000036677</v>
      </c>
      <c r="J101" s="86" t="s">
        <v>302</v>
      </c>
      <c r="K101" s="86" t="s">
        <v>130</v>
      </c>
      <c r="L101" s="87">
        <v>5.0999999999999997E-2</v>
      </c>
      <c r="M101" s="87">
        <v>2.8500000000068759E-2</v>
      </c>
      <c r="N101" s="83">
        <v>71185.64415800001</v>
      </c>
      <c r="O101" s="85">
        <v>122.58</v>
      </c>
      <c r="P101" s="83">
        <v>87.259367304000008</v>
      </c>
      <c r="Q101" s="84">
        <f t="shared" si="1"/>
        <v>6.7671738933372484E-4</v>
      </c>
      <c r="R101" s="84">
        <f>P101/'סכום נכסי הקרן'!$C$42</f>
        <v>4.4448106366946401E-6</v>
      </c>
    </row>
    <row r="102" spans="2:18">
      <c r="B102" s="76" t="s">
        <v>3413</v>
      </c>
      <c r="C102" s="86" t="s">
        <v>3059</v>
      </c>
      <c r="D102" s="73" t="s">
        <v>3110</v>
      </c>
      <c r="E102" s="73"/>
      <c r="F102" s="73" t="s">
        <v>383</v>
      </c>
      <c r="G102" s="94">
        <v>41666</v>
      </c>
      <c r="H102" s="73" t="s">
        <v>292</v>
      </c>
      <c r="I102" s="83">
        <v>3.6699999999187556</v>
      </c>
      <c r="J102" s="86" t="s">
        <v>302</v>
      </c>
      <c r="K102" s="86" t="s">
        <v>130</v>
      </c>
      <c r="L102" s="87">
        <v>5.0999999999999997E-2</v>
      </c>
      <c r="M102" s="87">
        <v>2.8499999999199416E-2</v>
      </c>
      <c r="N102" s="83">
        <v>13768.712362000002</v>
      </c>
      <c r="O102" s="85">
        <v>122.47</v>
      </c>
      <c r="P102" s="83">
        <v>16.862542411</v>
      </c>
      <c r="Q102" s="84">
        <f t="shared" si="1"/>
        <v>1.3077307377380034E-4</v>
      </c>
      <c r="R102" s="84">
        <f>P102/'סכום נכסי הקרן'!$C$42</f>
        <v>8.5894282970226737E-7</v>
      </c>
    </row>
    <row r="103" spans="2:18">
      <c r="B103" s="76" t="s">
        <v>3413</v>
      </c>
      <c r="C103" s="86" t="s">
        <v>3059</v>
      </c>
      <c r="D103" s="73" t="s">
        <v>3111</v>
      </c>
      <c r="E103" s="73"/>
      <c r="F103" s="73" t="s">
        <v>383</v>
      </c>
      <c r="G103" s="94">
        <v>41696</v>
      </c>
      <c r="H103" s="73" t="s">
        <v>292</v>
      </c>
      <c r="I103" s="83">
        <v>3.6700000000832977</v>
      </c>
      <c r="J103" s="86" t="s">
        <v>302</v>
      </c>
      <c r="K103" s="86" t="s">
        <v>130</v>
      </c>
      <c r="L103" s="87">
        <v>5.0999999999999997E-2</v>
      </c>
      <c r="M103" s="87">
        <v>2.8500000000489981E-2</v>
      </c>
      <c r="N103" s="83">
        <v>13252.380549000001</v>
      </c>
      <c r="O103" s="85">
        <v>123.2</v>
      </c>
      <c r="P103" s="83">
        <v>16.326933392000004</v>
      </c>
      <c r="Q103" s="84">
        <f t="shared" si="1"/>
        <v>1.2661929695602299E-4</v>
      </c>
      <c r="R103" s="84">
        <f>P103/'סכום נכסי הקרן'!$C$42</f>
        <v>8.316600205516258E-7</v>
      </c>
    </row>
    <row r="104" spans="2:18">
      <c r="B104" s="76" t="s">
        <v>3413</v>
      </c>
      <c r="C104" s="86" t="s">
        <v>3059</v>
      </c>
      <c r="D104" s="73" t="s">
        <v>3112</v>
      </c>
      <c r="E104" s="73"/>
      <c r="F104" s="73" t="s">
        <v>383</v>
      </c>
      <c r="G104" s="94">
        <v>41725</v>
      </c>
      <c r="H104" s="73" t="s">
        <v>292</v>
      </c>
      <c r="I104" s="83">
        <v>3.6699999999573336</v>
      </c>
      <c r="J104" s="86" t="s">
        <v>302</v>
      </c>
      <c r="K104" s="86" t="s">
        <v>130</v>
      </c>
      <c r="L104" s="87">
        <v>5.0999999999999997E-2</v>
      </c>
      <c r="M104" s="87">
        <v>2.8499999999554916E-2</v>
      </c>
      <c r="N104" s="83">
        <v>26392.520571000005</v>
      </c>
      <c r="O104" s="85">
        <v>123.44</v>
      </c>
      <c r="P104" s="83">
        <v>32.578927317000009</v>
      </c>
      <c r="Q104" s="84">
        <f t="shared" si="1"/>
        <v>2.5265742031391951E-4</v>
      </c>
      <c r="R104" s="84">
        <f>P104/'סכום נכסי הקרן'!$C$42</f>
        <v>1.6595027805578092E-6</v>
      </c>
    </row>
    <row r="105" spans="2:18">
      <c r="B105" s="76" t="s">
        <v>3413</v>
      </c>
      <c r="C105" s="86" t="s">
        <v>3059</v>
      </c>
      <c r="D105" s="73" t="s">
        <v>3113</v>
      </c>
      <c r="E105" s="73"/>
      <c r="F105" s="73" t="s">
        <v>383</v>
      </c>
      <c r="G105" s="94">
        <v>41787</v>
      </c>
      <c r="H105" s="73" t="s">
        <v>292</v>
      </c>
      <c r="I105" s="83">
        <v>3.670000000041604</v>
      </c>
      <c r="J105" s="86" t="s">
        <v>302</v>
      </c>
      <c r="K105" s="86" t="s">
        <v>130</v>
      </c>
      <c r="L105" s="87">
        <v>5.0999999999999997E-2</v>
      </c>
      <c r="M105" s="87">
        <v>2.8500000000367093E-2</v>
      </c>
      <c r="N105" s="83">
        <v>16615.860474000001</v>
      </c>
      <c r="O105" s="85">
        <v>122.96</v>
      </c>
      <c r="P105" s="83">
        <v>20.430862445000002</v>
      </c>
      <c r="Q105" s="84">
        <f t="shared" si="1"/>
        <v>1.5844625422791779E-4</v>
      </c>
      <c r="R105" s="84">
        <f>P105/'סכום נכסי הקרן'!$C$42</f>
        <v>1.0407056287264444E-6</v>
      </c>
    </row>
    <row r="106" spans="2:18">
      <c r="B106" s="76" t="s">
        <v>3413</v>
      </c>
      <c r="C106" s="86" t="s">
        <v>3059</v>
      </c>
      <c r="D106" s="73" t="s">
        <v>3114</v>
      </c>
      <c r="E106" s="73"/>
      <c r="F106" s="73" t="s">
        <v>383</v>
      </c>
      <c r="G106" s="94">
        <v>41815</v>
      </c>
      <c r="H106" s="73" t="s">
        <v>292</v>
      </c>
      <c r="I106" s="83">
        <v>3.6700000000609956</v>
      </c>
      <c r="J106" s="86" t="s">
        <v>302</v>
      </c>
      <c r="K106" s="86" t="s">
        <v>130</v>
      </c>
      <c r="L106" s="87">
        <v>5.0999999999999997E-2</v>
      </c>
      <c r="M106" s="87">
        <v>2.8500000000435687E-2</v>
      </c>
      <c r="N106" s="83">
        <v>9342.3317750000024</v>
      </c>
      <c r="O106" s="85">
        <v>122.84</v>
      </c>
      <c r="P106" s="83">
        <v>11.476120990000002</v>
      </c>
      <c r="Q106" s="84">
        <f t="shared" si="1"/>
        <v>8.9000079601479781E-5</v>
      </c>
      <c r="R106" s="84">
        <f>P106/'סכום נכסי הקרן'!$C$42</f>
        <v>5.8456972838958853E-7</v>
      </c>
    </row>
    <row r="107" spans="2:18">
      <c r="B107" s="76" t="s">
        <v>3413</v>
      </c>
      <c r="C107" s="86" t="s">
        <v>3059</v>
      </c>
      <c r="D107" s="73" t="s">
        <v>3115</v>
      </c>
      <c r="E107" s="73"/>
      <c r="F107" s="73" t="s">
        <v>383</v>
      </c>
      <c r="G107" s="94">
        <v>41836</v>
      </c>
      <c r="H107" s="73" t="s">
        <v>292</v>
      </c>
      <c r="I107" s="83">
        <v>3.6699999999459094</v>
      </c>
      <c r="J107" s="86" t="s">
        <v>302</v>
      </c>
      <c r="K107" s="86" t="s">
        <v>130</v>
      </c>
      <c r="L107" s="87">
        <v>5.0999999999999997E-2</v>
      </c>
      <c r="M107" s="87">
        <v>2.8499999999647235E-2</v>
      </c>
      <c r="N107" s="83">
        <v>27773.656966000002</v>
      </c>
      <c r="O107" s="85">
        <v>122.48</v>
      </c>
      <c r="P107" s="83">
        <v>34.017175952000002</v>
      </c>
      <c r="Q107" s="84">
        <f t="shared" si="1"/>
        <v>2.638113845421861E-4</v>
      </c>
      <c r="R107" s="84">
        <f>P107/'סכום נכסי הקרן'!$C$42</f>
        <v>1.7327641739024121E-6</v>
      </c>
    </row>
    <row r="108" spans="2:18">
      <c r="B108" s="76" t="s">
        <v>3413</v>
      </c>
      <c r="C108" s="86" t="s">
        <v>3059</v>
      </c>
      <c r="D108" s="73" t="s">
        <v>3116</v>
      </c>
      <c r="E108" s="73"/>
      <c r="F108" s="73" t="s">
        <v>383</v>
      </c>
      <c r="G108" s="94">
        <v>40903</v>
      </c>
      <c r="H108" s="73" t="s">
        <v>292</v>
      </c>
      <c r="I108" s="83">
        <v>3.6200000000233929</v>
      </c>
      <c r="J108" s="86" t="s">
        <v>302</v>
      </c>
      <c r="K108" s="86" t="s">
        <v>130</v>
      </c>
      <c r="L108" s="87">
        <v>5.2619999999999993E-2</v>
      </c>
      <c r="M108" s="87">
        <v>3.5600000000174305E-2</v>
      </c>
      <c r="N108" s="83">
        <v>35064.379736000003</v>
      </c>
      <c r="O108" s="85">
        <v>124.35</v>
      </c>
      <c r="P108" s="83">
        <v>43.602558529000007</v>
      </c>
      <c r="Q108" s="84">
        <f t="shared" si="1"/>
        <v>3.3814833281129261E-4</v>
      </c>
      <c r="R108" s="84">
        <f>P108/'סכום נכסי הקרן'!$C$42</f>
        <v>2.221023621012614E-6</v>
      </c>
    </row>
    <row r="109" spans="2:18">
      <c r="B109" s="76" t="s">
        <v>3413</v>
      </c>
      <c r="C109" s="86" t="s">
        <v>3059</v>
      </c>
      <c r="D109" s="73" t="s">
        <v>3117</v>
      </c>
      <c r="E109" s="73"/>
      <c r="F109" s="73" t="s">
        <v>383</v>
      </c>
      <c r="G109" s="94">
        <v>41911</v>
      </c>
      <c r="H109" s="73" t="s">
        <v>292</v>
      </c>
      <c r="I109" s="83">
        <v>3.6700000000793906</v>
      </c>
      <c r="J109" s="86" t="s">
        <v>302</v>
      </c>
      <c r="K109" s="86" t="s">
        <v>130</v>
      </c>
      <c r="L109" s="87">
        <v>5.0999999999999997E-2</v>
      </c>
      <c r="M109" s="87">
        <v>2.8500000000224679E-2</v>
      </c>
      <c r="N109" s="83">
        <v>10901.122341000002</v>
      </c>
      <c r="O109" s="85">
        <v>122.48</v>
      </c>
      <c r="P109" s="83">
        <v>13.351694882000004</v>
      </c>
      <c r="Q109" s="84">
        <f t="shared" si="1"/>
        <v>1.0354560642469057E-4</v>
      </c>
      <c r="R109" s="84">
        <f>P109/'סכום נכסי הקרן'!$C$42</f>
        <v>6.8010756051739743E-7</v>
      </c>
    </row>
    <row r="110" spans="2:18">
      <c r="B110" s="76" t="s">
        <v>3413</v>
      </c>
      <c r="C110" s="86" t="s">
        <v>3059</v>
      </c>
      <c r="D110" s="73" t="s">
        <v>3118</v>
      </c>
      <c r="E110" s="73"/>
      <c r="F110" s="73" t="s">
        <v>383</v>
      </c>
      <c r="G110" s="94">
        <v>40933</v>
      </c>
      <c r="H110" s="73" t="s">
        <v>292</v>
      </c>
      <c r="I110" s="83">
        <v>3.6699999999914059</v>
      </c>
      <c r="J110" s="86" t="s">
        <v>302</v>
      </c>
      <c r="K110" s="86" t="s">
        <v>130</v>
      </c>
      <c r="L110" s="87">
        <v>5.1330999999999995E-2</v>
      </c>
      <c r="M110" s="87">
        <v>2.8499999999905531E-2</v>
      </c>
      <c r="N110" s="83">
        <v>129301.81652800001</v>
      </c>
      <c r="O110" s="85">
        <v>126.89</v>
      </c>
      <c r="P110" s="83">
        <v>164.07107232300004</v>
      </c>
      <c r="Q110" s="84">
        <f t="shared" si="1"/>
        <v>1.2724106437855835E-3</v>
      </c>
      <c r="R110" s="84">
        <f>P110/'סכום נכסי הקרן'!$C$42</f>
        <v>8.3574390918341693E-6</v>
      </c>
    </row>
    <row r="111" spans="2:18">
      <c r="B111" s="76" t="s">
        <v>3413</v>
      </c>
      <c r="C111" s="86" t="s">
        <v>3059</v>
      </c>
      <c r="D111" s="73" t="s">
        <v>3119</v>
      </c>
      <c r="E111" s="73"/>
      <c r="F111" s="73" t="s">
        <v>383</v>
      </c>
      <c r="G111" s="94">
        <v>40993</v>
      </c>
      <c r="H111" s="73" t="s">
        <v>292</v>
      </c>
      <c r="I111" s="83">
        <v>3.6700000000010466</v>
      </c>
      <c r="J111" s="86" t="s">
        <v>302</v>
      </c>
      <c r="K111" s="86" t="s">
        <v>130</v>
      </c>
      <c r="L111" s="87">
        <v>5.1451999999999998E-2</v>
      </c>
      <c r="M111" s="87">
        <v>2.8500000000052327E-2</v>
      </c>
      <c r="N111" s="83">
        <v>75250.296764000013</v>
      </c>
      <c r="O111" s="85">
        <v>126.96</v>
      </c>
      <c r="P111" s="83">
        <v>95.537781270000025</v>
      </c>
      <c r="Q111" s="84">
        <f t="shared" si="1"/>
        <v>7.4091848154859551E-4</v>
      </c>
      <c r="R111" s="84">
        <f>P111/'סכום נכסי הקרן'!$C$42</f>
        <v>4.8664958217687653E-6</v>
      </c>
    </row>
    <row r="112" spans="2:18">
      <c r="B112" s="76" t="s">
        <v>3413</v>
      </c>
      <c r="C112" s="86" t="s">
        <v>3059</v>
      </c>
      <c r="D112" s="73" t="s">
        <v>3120</v>
      </c>
      <c r="E112" s="73"/>
      <c r="F112" s="73" t="s">
        <v>383</v>
      </c>
      <c r="G112" s="94">
        <v>41053</v>
      </c>
      <c r="H112" s="73" t="s">
        <v>292</v>
      </c>
      <c r="I112" s="83">
        <v>3.6700000000242685</v>
      </c>
      <c r="J112" s="86" t="s">
        <v>302</v>
      </c>
      <c r="K112" s="86" t="s">
        <v>130</v>
      </c>
      <c r="L112" s="87">
        <v>5.0999999999999997E-2</v>
      </c>
      <c r="M112" s="87">
        <v>2.8500000000233641E-2</v>
      </c>
      <c r="N112" s="83">
        <v>53004.541190000011</v>
      </c>
      <c r="O112" s="85">
        <v>125.16</v>
      </c>
      <c r="P112" s="83">
        <v>66.340487117000009</v>
      </c>
      <c r="Q112" s="84">
        <f t="shared" si="1"/>
        <v>5.1448644009232812E-4</v>
      </c>
      <c r="R112" s="84">
        <f>P112/'סכום נכסי הקרן'!$C$42</f>
        <v>3.3792463994593774E-6</v>
      </c>
    </row>
    <row r="113" spans="2:18">
      <c r="B113" s="76" t="s">
        <v>3413</v>
      </c>
      <c r="C113" s="86" t="s">
        <v>3059</v>
      </c>
      <c r="D113" s="73" t="s">
        <v>3121</v>
      </c>
      <c r="E113" s="73"/>
      <c r="F113" s="73" t="s">
        <v>383</v>
      </c>
      <c r="G113" s="94">
        <v>41085</v>
      </c>
      <c r="H113" s="73" t="s">
        <v>292</v>
      </c>
      <c r="I113" s="83">
        <v>3.6699999999875481</v>
      </c>
      <c r="J113" s="86" t="s">
        <v>302</v>
      </c>
      <c r="K113" s="86" t="s">
        <v>130</v>
      </c>
      <c r="L113" s="87">
        <v>5.0999999999999997E-2</v>
      </c>
      <c r="M113" s="87">
        <v>2.8499999999868922E-2</v>
      </c>
      <c r="N113" s="83">
        <v>97532.025166000021</v>
      </c>
      <c r="O113" s="85">
        <v>125.16</v>
      </c>
      <c r="P113" s="83">
        <v>122.07108905600002</v>
      </c>
      <c r="Q113" s="84">
        <f t="shared" si="1"/>
        <v>9.466906677343533E-4</v>
      </c>
      <c r="R113" s="84">
        <f>P113/'סכום נכסי הקרן'!$C$42</f>
        <v>6.2180473206815847E-6</v>
      </c>
    </row>
    <row r="114" spans="2:18">
      <c r="B114" s="76" t="s">
        <v>3413</v>
      </c>
      <c r="C114" s="86" t="s">
        <v>3059</v>
      </c>
      <c r="D114" s="73" t="s">
        <v>3122</v>
      </c>
      <c r="E114" s="73"/>
      <c r="F114" s="73" t="s">
        <v>383</v>
      </c>
      <c r="G114" s="94">
        <v>41115</v>
      </c>
      <c r="H114" s="73" t="s">
        <v>292</v>
      </c>
      <c r="I114" s="83">
        <v>3.6700000000245088</v>
      </c>
      <c r="J114" s="86" t="s">
        <v>302</v>
      </c>
      <c r="K114" s="86" t="s">
        <v>130</v>
      </c>
      <c r="L114" s="87">
        <v>5.0999999999999997E-2</v>
      </c>
      <c r="M114" s="87">
        <v>2.8600000000210075E-2</v>
      </c>
      <c r="N114" s="83">
        <v>43250.608778000009</v>
      </c>
      <c r="O114" s="85">
        <v>125.47</v>
      </c>
      <c r="P114" s="83">
        <v>54.266542001000012</v>
      </c>
      <c r="Q114" s="84">
        <f t="shared" si="1"/>
        <v>4.2085009054841329E-4</v>
      </c>
      <c r="R114" s="84">
        <f>P114/'סכום נכסי הקרן'!$C$42</f>
        <v>2.7642247538004364E-6</v>
      </c>
    </row>
    <row r="115" spans="2:18">
      <c r="B115" s="76" t="s">
        <v>3413</v>
      </c>
      <c r="C115" s="86" t="s">
        <v>3059</v>
      </c>
      <c r="D115" s="73" t="s">
        <v>3123</v>
      </c>
      <c r="E115" s="73"/>
      <c r="F115" s="73" t="s">
        <v>383</v>
      </c>
      <c r="G115" s="94">
        <v>41179</v>
      </c>
      <c r="H115" s="73" t="s">
        <v>292</v>
      </c>
      <c r="I115" s="83">
        <v>3.6700000000180251</v>
      </c>
      <c r="J115" s="86" t="s">
        <v>302</v>
      </c>
      <c r="K115" s="86" t="s">
        <v>130</v>
      </c>
      <c r="L115" s="87">
        <v>5.0999999999999997E-2</v>
      </c>
      <c r="M115" s="87">
        <v>2.850000000016252E-2</v>
      </c>
      <c r="N115" s="83">
        <v>54539.021352000011</v>
      </c>
      <c r="O115" s="85">
        <v>124.1</v>
      </c>
      <c r="P115" s="83">
        <v>67.682925134000016</v>
      </c>
      <c r="Q115" s="84">
        <f t="shared" si="1"/>
        <v>5.2489736992455645E-4</v>
      </c>
      <c r="R115" s="84">
        <f>P115/'סכום נכסי הקרן'!$C$42</f>
        <v>3.4476273992467939E-6</v>
      </c>
    </row>
    <row r="116" spans="2:18">
      <c r="B116" s="76" t="s">
        <v>3414</v>
      </c>
      <c r="C116" s="86" t="s">
        <v>3050</v>
      </c>
      <c r="D116" s="73">
        <v>9079</v>
      </c>
      <c r="E116" s="73"/>
      <c r="F116" s="73" t="s">
        <v>3089</v>
      </c>
      <c r="G116" s="94">
        <v>44705</v>
      </c>
      <c r="H116" s="73" t="s">
        <v>3049</v>
      </c>
      <c r="I116" s="83">
        <v>7.5200000000004499</v>
      </c>
      <c r="J116" s="86" t="s">
        <v>295</v>
      </c>
      <c r="K116" s="86" t="s">
        <v>130</v>
      </c>
      <c r="L116" s="87">
        <v>2.3671999999999999E-2</v>
      </c>
      <c r="M116" s="87">
        <v>2.6999999999998123E-2</v>
      </c>
      <c r="N116" s="83">
        <v>1535041.6036650003</v>
      </c>
      <c r="O116" s="85">
        <v>104.19</v>
      </c>
      <c r="P116" s="83">
        <v>1599.3598489890003</v>
      </c>
      <c r="Q116" s="84">
        <f t="shared" si="1"/>
        <v>1.2403420458486442E-2</v>
      </c>
      <c r="R116" s="84">
        <f>P116/'סכום נכסי הקרן'!$C$42</f>
        <v>8.1468063410571715E-5</v>
      </c>
    </row>
    <row r="117" spans="2:18">
      <c r="B117" s="76" t="s">
        <v>3414</v>
      </c>
      <c r="C117" s="86" t="s">
        <v>3050</v>
      </c>
      <c r="D117" s="73">
        <v>9017</v>
      </c>
      <c r="E117" s="73"/>
      <c r="F117" s="73" t="s">
        <v>3089</v>
      </c>
      <c r="G117" s="94">
        <v>44651</v>
      </c>
      <c r="H117" s="73" t="s">
        <v>3049</v>
      </c>
      <c r="I117" s="83">
        <v>7.6200000000001902</v>
      </c>
      <c r="J117" s="86" t="s">
        <v>295</v>
      </c>
      <c r="K117" s="86" t="s">
        <v>130</v>
      </c>
      <c r="L117" s="87">
        <v>1.797E-2</v>
      </c>
      <c r="M117" s="87">
        <v>3.859999999999994E-2</v>
      </c>
      <c r="N117" s="83">
        <v>3761023.4144240003</v>
      </c>
      <c r="O117" s="85">
        <v>92.56</v>
      </c>
      <c r="P117" s="83">
        <v>3481.2031441570002</v>
      </c>
      <c r="Q117" s="84">
        <f t="shared" si="1"/>
        <v>2.6997568011775958E-2</v>
      </c>
      <c r="R117" s="84">
        <f>P117/'סכום נכסי הקרן'!$C$42</f>
        <v>1.7732524589293642E-4</v>
      </c>
    </row>
    <row r="118" spans="2:18">
      <c r="B118" s="76" t="s">
        <v>3414</v>
      </c>
      <c r="C118" s="86" t="s">
        <v>3050</v>
      </c>
      <c r="D118" s="73">
        <v>9080</v>
      </c>
      <c r="E118" s="73"/>
      <c r="F118" s="73" t="s">
        <v>3089</v>
      </c>
      <c r="G118" s="94">
        <v>44705</v>
      </c>
      <c r="H118" s="73" t="s">
        <v>3049</v>
      </c>
      <c r="I118" s="83">
        <v>7.1600000000006059</v>
      </c>
      <c r="J118" s="86" t="s">
        <v>295</v>
      </c>
      <c r="K118" s="86" t="s">
        <v>130</v>
      </c>
      <c r="L118" s="87">
        <v>2.3184999999999997E-2</v>
      </c>
      <c r="M118" s="87">
        <v>2.8300000000003031E-2</v>
      </c>
      <c r="N118" s="83">
        <v>1090920.6165130003</v>
      </c>
      <c r="O118" s="85">
        <v>103.03</v>
      </c>
      <c r="P118" s="83">
        <v>1123.9754743020001</v>
      </c>
      <c r="Q118" s="84">
        <f t="shared" si="1"/>
        <v>8.7167002482943477E-3</v>
      </c>
      <c r="R118" s="84">
        <f>P118/'סכום נכסי הקרן'!$C$42</f>
        <v>5.7252972350309719E-5</v>
      </c>
    </row>
    <row r="119" spans="2:18">
      <c r="B119" s="76" t="s">
        <v>3414</v>
      </c>
      <c r="C119" s="86" t="s">
        <v>3050</v>
      </c>
      <c r="D119" s="73">
        <v>9019</v>
      </c>
      <c r="E119" s="73"/>
      <c r="F119" s="73" t="s">
        <v>3089</v>
      </c>
      <c r="G119" s="94">
        <v>44651</v>
      </c>
      <c r="H119" s="73" t="s">
        <v>3049</v>
      </c>
      <c r="I119" s="83">
        <v>7.2099999999992992</v>
      </c>
      <c r="J119" s="86" t="s">
        <v>295</v>
      </c>
      <c r="K119" s="86" t="s">
        <v>130</v>
      </c>
      <c r="L119" s="87">
        <v>1.8769999999999998E-2</v>
      </c>
      <c r="M119" s="87">
        <v>4.0099999999998553E-2</v>
      </c>
      <c r="N119" s="83">
        <v>2323291.1542360005</v>
      </c>
      <c r="O119" s="85">
        <v>92.91</v>
      </c>
      <c r="P119" s="83">
        <v>2158.5697195310004</v>
      </c>
      <c r="Q119" s="84">
        <f t="shared" si="1"/>
        <v>1.6740227558685129E-2</v>
      </c>
      <c r="R119" s="84">
        <f>P119/'סכום נכסי הקרן'!$C$42</f>
        <v>1.0995305083971819E-4</v>
      </c>
    </row>
    <row r="120" spans="2:18">
      <c r="B120" s="76" t="s">
        <v>3415</v>
      </c>
      <c r="C120" s="86" t="s">
        <v>3050</v>
      </c>
      <c r="D120" s="73">
        <v>4100</v>
      </c>
      <c r="E120" s="73"/>
      <c r="F120" s="73" t="s">
        <v>386</v>
      </c>
      <c r="G120" s="94">
        <v>42052</v>
      </c>
      <c r="H120" s="73" t="s">
        <v>128</v>
      </c>
      <c r="I120" s="83">
        <v>3.9100000000032962</v>
      </c>
      <c r="J120" s="86" t="s">
        <v>510</v>
      </c>
      <c r="K120" s="86" t="s">
        <v>130</v>
      </c>
      <c r="L120" s="87">
        <v>2.9779E-2</v>
      </c>
      <c r="M120" s="87">
        <v>2.3100000000008544E-2</v>
      </c>
      <c r="N120" s="83">
        <v>420051.40111200005</v>
      </c>
      <c r="O120" s="85">
        <v>117</v>
      </c>
      <c r="P120" s="83">
        <v>491.46017251800009</v>
      </c>
      <c r="Q120" s="84">
        <f t="shared" si="1"/>
        <v>3.8113918904456399E-3</v>
      </c>
      <c r="R120" s="84">
        <f>P120/'סכום נכסי הקרן'!$C$42</f>
        <v>2.5033958757796925E-5</v>
      </c>
    </row>
    <row r="121" spans="2:18">
      <c r="B121" s="76" t="s">
        <v>3416</v>
      </c>
      <c r="C121" s="86" t="s">
        <v>3059</v>
      </c>
      <c r="D121" s="73" t="s">
        <v>3124</v>
      </c>
      <c r="E121" s="73"/>
      <c r="F121" s="73" t="s">
        <v>386</v>
      </c>
      <c r="G121" s="94">
        <v>41767</v>
      </c>
      <c r="H121" s="73" t="s">
        <v>128</v>
      </c>
      <c r="I121" s="83">
        <v>4.4799999999776254</v>
      </c>
      <c r="J121" s="86" t="s">
        <v>510</v>
      </c>
      <c r="K121" s="86" t="s">
        <v>130</v>
      </c>
      <c r="L121" s="87">
        <v>5.3499999999999999E-2</v>
      </c>
      <c r="M121" s="87">
        <v>2.7899999999871666E-2</v>
      </c>
      <c r="N121" s="83">
        <v>24334.343098000005</v>
      </c>
      <c r="O121" s="85">
        <v>124.89</v>
      </c>
      <c r="P121" s="83">
        <v>30.391161441000008</v>
      </c>
      <c r="Q121" s="84">
        <f t="shared" si="1"/>
        <v>2.3569076953679129E-4</v>
      </c>
      <c r="R121" s="84">
        <f>P121/'סכום נכסי הקרן'!$C$42</f>
        <v>1.5480625382470379E-6</v>
      </c>
    </row>
    <row r="122" spans="2:18">
      <c r="B122" s="76" t="s">
        <v>3416</v>
      </c>
      <c r="C122" s="86" t="s">
        <v>3059</v>
      </c>
      <c r="D122" s="73" t="s">
        <v>3125</v>
      </c>
      <c r="E122" s="73"/>
      <c r="F122" s="73" t="s">
        <v>386</v>
      </c>
      <c r="G122" s="94">
        <v>41269</v>
      </c>
      <c r="H122" s="73" t="s">
        <v>128</v>
      </c>
      <c r="I122" s="83">
        <v>4.520000000006867</v>
      </c>
      <c r="J122" s="86" t="s">
        <v>510</v>
      </c>
      <c r="K122" s="86" t="s">
        <v>130</v>
      </c>
      <c r="L122" s="87">
        <v>5.3499999999999999E-2</v>
      </c>
      <c r="M122" s="87">
        <v>2.1900000000032428E-2</v>
      </c>
      <c r="N122" s="83">
        <v>120857.94132200001</v>
      </c>
      <c r="O122" s="85">
        <v>130.13</v>
      </c>
      <c r="P122" s="83">
        <v>157.27243357100002</v>
      </c>
      <c r="Q122" s="84">
        <f t="shared" si="1"/>
        <v>1.2196855644110319E-3</v>
      </c>
      <c r="R122" s="84">
        <f>P122/'סכום נכסי הקרן'!$C$42</f>
        <v>8.0111305776473057E-6</v>
      </c>
    </row>
    <row r="123" spans="2:18">
      <c r="B123" s="76" t="s">
        <v>3416</v>
      </c>
      <c r="C123" s="86" t="s">
        <v>3059</v>
      </c>
      <c r="D123" s="73" t="s">
        <v>3126</v>
      </c>
      <c r="E123" s="73"/>
      <c r="F123" s="73" t="s">
        <v>386</v>
      </c>
      <c r="G123" s="94">
        <v>41767</v>
      </c>
      <c r="H123" s="73" t="s">
        <v>128</v>
      </c>
      <c r="I123" s="83">
        <v>4.480000000023546</v>
      </c>
      <c r="J123" s="86" t="s">
        <v>510</v>
      </c>
      <c r="K123" s="86" t="s">
        <v>130</v>
      </c>
      <c r="L123" s="87">
        <v>5.3499999999999999E-2</v>
      </c>
      <c r="M123" s="87">
        <v>2.7900000000159769E-2</v>
      </c>
      <c r="N123" s="83">
        <v>19044.269744000005</v>
      </c>
      <c r="O123" s="85">
        <v>124.89</v>
      </c>
      <c r="P123" s="83">
        <v>23.784388578000002</v>
      </c>
      <c r="Q123" s="84">
        <f t="shared" si="1"/>
        <v>1.8445365629719858E-4</v>
      </c>
      <c r="R123" s="84">
        <f>P123/'סכום נכסי הקרן'!$C$42</f>
        <v>1.2115272732893948E-6</v>
      </c>
    </row>
    <row r="124" spans="2:18">
      <c r="B124" s="76" t="s">
        <v>3416</v>
      </c>
      <c r="C124" s="86" t="s">
        <v>3059</v>
      </c>
      <c r="D124" s="73" t="s">
        <v>3127</v>
      </c>
      <c r="E124" s="73"/>
      <c r="F124" s="73" t="s">
        <v>386</v>
      </c>
      <c r="G124" s="94">
        <v>41767</v>
      </c>
      <c r="H124" s="73" t="s">
        <v>128</v>
      </c>
      <c r="I124" s="83">
        <v>4.4800000000013158</v>
      </c>
      <c r="J124" s="86" t="s">
        <v>510</v>
      </c>
      <c r="K124" s="86" t="s">
        <v>130</v>
      </c>
      <c r="L124" s="87">
        <v>5.3499999999999999E-2</v>
      </c>
      <c r="M124" s="87">
        <v>2.7899999999973672E-2</v>
      </c>
      <c r="N124" s="83">
        <v>24334.342056000005</v>
      </c>
      <c r="O124" s="85">
        <v>124.89</v>
      </c>
      <c r="P124" s="83">
        <v>30.391160052000007</v>
      </c>
      <c r="Q124" s="84">
        <f t="shared" si="1"/>
        <v>2.3569075876476208E-4</v>
      </c>
      <c r="R124" s="84">
        <f>P124/'סכום נכסי הקרן'!$C$42</f>
        <v>1.5480624674942674E-6</v>
      </c>
    </row>
    <row r="125" spans="2:18">
      <c r="B125" s="76" t="s">
        <v>3416</v>
      </c>
      <c r="C125" s="86" t="s">
        <v>3059</v>
      </c>
      <c r="D125" s="73" t="s">
        <v>3128</v>
      </c>
      <c r="E125" s="73"/>
      <c r="F125" s="73" t="s">
        <v>386</v>
      </c>
      <c r="G125" s="94">
        <v>41269</v>
      </c>
      <c r="H125" s="73" t="s">
        <v>128</v>
      </c>
      <c r="I125" s="83">
        <v>4.5199999999923399</v>
      </c>
      <c r="J125" s="86" t="s">
        <v>510</v>
      </c>
      <c r="K125" s="86" t="s">
        <v>130</v>
      </c>
      <c r="L125" s="87">
        <v>5.3499999999999999E-2</v>
      </c>
      <c r="M125" s="87">
        <v>2.1899999999975467E-2</v>
      </c>
      <c r="N125" s="83">
        <v>128411.55547200002</v>
      </c>
      <c r="O125" s="85">
        <v>130.13</v>
      </c>
      <c r="P125" s="83">
        <v>167.10195133900001</v>
      </c>
      <c r="Q125" s="84">
        <f t="shared" si="1"/>
        <v>1.2959158398288724E-3</v>
      </c>
      <c r="R125" s="84">
        <f>P125/'סכום נכסי הקרן'!$C$42</f>
        <v>8.5118257634899221E-6</v>
      </c>
    </row>
    <row r="126" spans="2:18">
      <c r="B126" s="76" t="s">
        <v>3416</v>
      </c>
      <c r="C126" s="86" t="s">
        <v>3059</v>
      </c>
      <c r="D126" s="73" t="s">
        <v>3129</v>
      </c>
      <c r="E126" s="73"/>
      <c r="F126" s="73" t="s">
        <v>386</v>
      </c>
      <c r="G126" s="94">
        <v>41281</v>
      </c>
      <c r="H126" s="73" t="s">
        <v>128</v>
      </c>
      <c r="I126" s="83">
        <v>4.5199999999893556</v>
      </c>
      <c r="J126" s="86" t="s">
        <v>510</v>
      </c>
      <c r="K126" s="86" t="s">
        <v>130</v>
      </c>
      <c r="L126" s="87">
        <v>5.3499999999999999E-2</v>
      </c>
      <c r="M126" s="87">
        <v>2.1999999999933472E-2</v>
      </c>
      <c r="N126" s="83">
        <v>161780.03520000004</v>
      </c>
      <c r="O126" s="85">
        <v>130.08000000000001</v>
      </c>
      <c r="P126" s="83">
        <v>210.44346206200004</v>
      </c>
      <c r="Q126" s="84">
        <f t="shared" si="1"/>
        <v>1.6320396840926814E-3</v>
      </c>
      <c r="R126" s="84">
        <f>P126/'סכום נכסי הקרן'!$C$42</f>
        <v>1.0719552152346907E-5</v>
      </c>
    </row>
    <row r="127" spans="2:18">
      <c r="B127" s="76" t="s">
        <v>3416</v>
      </c>
      <c r="C127" s="86" t="s">
        <v>3059</v>
      </c>
      <c r="D127" s="73" t="s">
        <v>3130</v>
      </c>
      <c r="E127" s="73"/>
      <c r="F127" s="73" t="s">
        <v>386</v>
      </c>
      <c r="G127" s="94">
        <v>41767</v>
      </c>
      <c r="H127" s="73" t="s">
        <v>128</v>
      </c>
      <c r="I127" s="83">
        <v>4.4800000000437263</v>
      </c>
      <c r="J127" s="86" t="s">
        <v>510</v>
      </c>
      <c r="K127" s="86" t="s">
        <v>130</v>
      </c>
      <c r="L127" s="87">
        <v>5.3499999999999999E-2</v>
      </c>
      <c r="M127" s="87">
        <v>2.7900000000316734E-2</v>
      </c>
      <c r="N127" s="83">
        <v>28566.401781000008</v>
      </c>
      <c r="O127" s="85">
        <v>124.89</v>
      </c>
      <c r="P127" s="83">
        <v>35.676579453000002</v>
      </c>
      <c r="Q127" s="84">
        <f t="shared" si="1"/>
        <v>2.7668045796940639E-4</v>
      </c>
      <c r="R127" s="84">
        <f>P127/'סכום נכסי הקרן'!$C$42</f>
        <v>1.8172907360320348E-6</v>
      </c>
    </row>
    <row r="128" spans="2:18">
      <c r="B128" s="76" t="s">
        <v>3416</v>
      </c>
      <c r="C128" s="86" t="s">
        <v>3059</v>
      </c>
      <c r="D128" s="73" t="s">
        <v>3131</v>
      </c>
      <c r="E128" s="73"/>
      <c r="F128" s="73" t="s">
        <v>386</v>
      </c>
      <c r="G128" s="94">
        <v>41281</v>
      </c>
      <c r="H128" s="73" t="s">
        <v>128</v>
      </c>
      <c r="I128" s="83">
        <v>4.5200000000065961</v>
      </c>
      <c r="J128" s="86" t="s">
        <v>510</v>
      </c>
      <c r="K128" s="86" t="s">
        <v>130</v>
      </c>
      <c r="L128" s="87">
        <v>5.3499999999999999E-2</v>
      </c>
      <c r="M128" s="87">
        <v>2.2000000000065967E-2</v>
      </c>
      <c r="N128" s="83">
        <v>116536.46631600002</v>
      </c>
      <c r="O128" s="85">
        <v>130.08000000000001</v>
      </c>
      <c r="P128" s="83">
        <v>151.59062990000004</v>
      </c>
      <c r="Q128" s="84">
        <f t="shared" si="1"/>
        <v>1.1756218098166341E-3</v>
      </c>
      <c r="R128" s="84">
        <f>P128/'סכום נכסי הקרן'!$C$42</f>
        <v>7.7217113190307729E-6</v>
      </c>
    </row>
    <row r="129" spans="2:18">
      <c r="B129" s="76" t="s">
        <v>3416</v>
      </c>
      <c r="C129" s="86" t="s">
        <v>3059</v>
      </c>
      <c r="D129" s="73" t="s">
        <v>3132</v>
      </c>
      <c r="E129" s="73"/>
      <c r="F129" s="73" t="s">
        <v>386</v>
      </c>
      <c r="G129" s="94">
        <v>41767</v>
      </c>
      <c r="H129" s="73" t="s">
        <v>128</v>
      </c>
      <c r="I129" s="83">
        <v>4.4800000000316542</v>
      </c>
      <c r="J129" s="86" t="s">
        <v>510</v>
      </c>
      <c r="K129" s="86" t="s">
        <v>130</v>
      </c>
      <c r="L129" s="87">
        <v>5.3499999999999999E-2</v>
      </c>
      <c r="M129" s="87">
        <v>2.7899999999969033E-2</v>
      </c>
      <c r="N129" s="83">
        <v>23270.993173999999</v>
      </c>
      <c r="O129" s="85">
        <v>124.89</v>
      </c>
      <c r="P129" s="83">
        <v>29.063143571000008</v>
      </c>
      <c r="Q129" s="84">
        <f t="shared" si="1"/>
        <v>2.2539167141424809E-4</v>
      </c>
      <c r="R129" s="84">
        <f>P129/'סכום נכסי הקרן'!$C$42</f>
        <v>1.4804160707482301E-6</v>
      </c>
    </row>
    <row r="130" spans="2:18">
      <c r="B130" s="76" t="s">
        <v>3416</v>
      </c>
      <c r="C130" s="86" t="s">
        <v>3059</v>
      </c>
      <c r="D130" s="73" t="s">
        <v>3133</v>
      </c>
      <c r="E130" s="73"/>
      <c r="F130" s="73" t="s">
        <v>386</v>
      </c>
      <c r="G130" s="94">
        <v>41281</v>
      </c>
      <c r="H130" s="73" t="s">
        <v>128</v>
      </c>
      <c r="I130" s="83">
        <v>4.51999999999253</v>
      </c>
      <c r="J130" s="86" t="s">
        <v>510</v>
      </c>
      <c r="K130" s="86" t="s">
        <v>130</v>
      </c>
      <c r="L130" s="87">
        <v>5.3499999999999999E-2</v>
      </c>
      <c r="M130" s="87">
        <v>2.1999999999967042E-2</v>
      </c>
      <c r="N130" s="83">
        <v>139958.01498200002</v>
      </c>
      <c r="O130" s="85">
        <v>130.08000000000001</v>
      </c>
      <c r="P130" s="83">
        <v>182.05737924300004</v>
      </c>
      <c r="Q130" s="84">
        <f t="shared" si="1"/>
        <v>1.4118987817209998E-3</v>
      </c>
      <c r="R130" s="84">
        <f>P130/'סכום נכסי הקרן'!$C$42</f>
        <v>9.2736241477531538E-6</v>
      </c>
    </row>
    <row r="131" spans="2:18">
      <c r="B131" s="76" t="s">
        <v>3417</v>
      </c>
      <c r="C131" s="86" t="s">
        <v>3050</v>
      </c>
      <c r="D131" s="73">
        <v>9533</v>
      </c>
      <c r="E131" s="73"/>
      <c r="F131" s="73" t="s">
        <v>3089</v>
      </c>
      <c r="G131" s="94">
        <v>45015</v>
      </c>
      <c r="H131" s="73" t="s">
        <v>3049</v>
      </c>
      <c r="I131" s="83">
        <v>3.8700000000013133</v>
      </c>
      <c r="J131" s="86" t="s">
        <v>474</v>
      </c>
      <c r="K131" s="86" t="s">
        <v>130</v>
      </c>
      <c r="L131" s="87">
        <v>3.3593000000000005E-2</v>
      </c>
      <c r="M131" s="87">
        <v>3.4200000000010639E-2</v>
      </c>
      <c r="N131" s="83">
        <v>1169317.3459270003</v>
      </c>
      <c r="O131" s="85">
        <v>102.88</v>
      </c>
      <c r="P131" s="83">
        <v>1202.9936791660004</v>
      </c>
      <c r="Q131" s="84">
        <f t="shared" si="1"/>
        <v>9.3295054399606028E-3</v>
      </c>
      <c r="R131" s="84">
        <f>P131/'סכום נכסי הקרן'!$C$42</f>
        <v>6.1277995317166891E-5</v>
      </c>
    </row>
    <row r="132" spans="2:18">
      <c r="B132" s="76" t="s">
        <v>3418</v>
      </c>
      <c r="C132" s="86" t="s">
        <v>3059</v>
      </c>
      <c r="D132" s="73" t="s">
        <v>3134</v>
      </c>
      <c r="E132" s="73"/>
      <c r="F132" s="73" t="s">
        <v>3089</v>
      </c>
      <c r="G132" s="94">
        <v>44748</v>
      </c>
      <c r="H132" s="73" t="s">
        <v>3049</v>
      </c>
      <c r="I132" s="83">
        <v>1.6399999999573001</v>
      </c>
      <c r="J132" s="86" t="s">
        <v>295</v>
      </c>
      <c r="K132" s="86" t="s">
        <v>130</v>
      </c>
      <c r="L132" s="87">
        <v>7.5660000000000005E-2</v>
      </c>
      <c r="M132" s="87">
        <v>8.2099999986015776E-2</v>
      </c>
      <c r="N132" s="83">
        <v>926.57903600000009</v>
      </c>
      <c r="O132" s="85">
        <v>101.1</v>
      </c>
      <c r="P132" s="83">
        <v>0.93677041100000025</v>
      </c>
      <c r="Q132" s="84">
        <f t="shared" si="1"/>
        <v>7.2648799380870711E-6</v>
      </c>
      <c r="R132" s="84">
        <f>P132/'סכום נכסי הקרן'!$C$42</f>
        <v>4.7717135885796659E-8</v>
      </c>
    </row>
    <row r="133" spans="2:18">
      <c r="B133" s="76" t="s">
        <v>3419</v>
      </c>
      <c r="C133" s="86" t="s">
        <v>3059</v>
      </c>
      <c r="D133" s="73">
        <v>7127</v>
      </c>
      <c r="E133" s="73"/>
      <c r="F133" s="73" t="s">
        <v>3089</v>
      </c>
      <c r="G133" s="94">
        <v>43631</v>
      </c>
      <c r="H133" s="73" t="s">
        <v>3049</v>
      </c>
      <c r="I133" s="83">
        <v>4.8499999999982863</v>
      </c>
      <c r="J133" s="86" t="s">
        <v>295</v>
      </c>
      <c r="K133" s="86" t="s">
        <v>130</v>
      </c>
      <c r="L133" s="87">
        <v>3.1E-2</v>
      </c>
      <c r="M133" s="87">
        <v>2.9499999999986412E-2</v>
      </c>
      <c r="N133" s="83">
        <v>754340.55893699999</v>
      </c>
      <c r="O133" s="85">
        <v>112.17</v>
      </c>
      <c r="P133" s="83">
        <v>846.14381351700001</v>
      </c>
      <c r="Q133" s="84">
        <f t="shared" si="1"/>
        <v>6.5620488685099385E-3</v>
      </c>
      <c r="R133" s="84">
        <f>P133/'סכום נכסי הקרן'!$C$42</f>
        <v>4.310080554894562E-5</v>
      </c>
    </row>
    <row r="134" spans="2:18">
      <c r="B134" s="76" t="s">
        <v>3419</v>
      </c>
      <c r="C134" s="86" t="s">
        <v>3059</v>
      </c>
      <c r="D134" s="73">
        <v>7128</v>
      </c>
      <c r="E134" s="73"/>
      <c r="F134" s="73" t="s">
        <v>3089</v>
      </c>
      <c r="G134" s="94">
        <v>43634</v>
      </c>
      <c r="H134" s="73" t="s">
        <v>3049</v>
      </c>
      <c r="I134" s="83">
        <v>4.8599999999969263</v>
      </c>
      <c r="J134" s="86" t="s">
        <v>295</v>
      </c>
      <c r="K134" s="86" t="s">
        <v>130</v>
      </c>
      <c r="L134" s="87">
        <v>2.4900000000000002E-2</v>
      </c>
      <c r="M134" s="87">
        <v>2.9599999999974952E-2</v>
      </c>
      <c r="N134" s="83">
        <v>317104.70827300008</v>
      </c>
      <c r="O134" s="85">
        <v>110.8</v>
      </c>
      <c r="P134" s="83">
        <v>351.35200547800002</v>
      </c>
      <c r="Q134" s="84">
        <f t="shared" si="1"/>
        <v>2.7248193429582827E-3</v>
      </c>
      <c r="R134" s="84">
        <f>P134/'סכום נכסי הקרן'!$C$42</f>
        <v>1.7897140208819955E-5</v>
      </c>
    </row>
    <row r="135" spans="2:18">
      <c r="B135" s="76" t="s">
        <v>3419</v>
      </c>
      <c r="C135" s="86" t="s">
        <v>3059</v>
      </c>
      <c r="D135" s="73">
        <v>7130</v>
      </c>
      <c r="E135" s="73"/>
      <c r="F135" s="73" t="s">
        <v>3089</v>
      </c>
      <c r="G135" s="94">
        <v>43634</v>
      </c>
      <c r="H135" s="73" t="s">
        <v>3049</v>
      </c>
      <c r="I135" s="83">
        <v>5.1300000000010764</v>
      </c>
      <c r="J135" s="86" t="s">
        <v>295</v>
      </c>
      <c r="K135" s="86" t="s">
        <v>130</v>
      </c>
      <c r="L135" s="87">
        <v>3.6000000000000004E-2</v>
      </c>
      <c r="M135" s="87">
        <v>2.9799999999998342E-2</v>
      </c>
      <c r="N135" s="83">
        <v>210044.20758100002</v>
      </c>
      <c r="O135" s="85">
        <v>115.07</v>
      </c>
      <c r="P135" s="83">
        <v>241.697863998</v>
      </c>
      <c r="Q135" s="84">
        <f t="shared" si="1"/>
        <v>1.8744250913765967E-3</v>
      </c>
      <c r="R135" s="84">
        <f>P135/'סכום נכסי הקרן'!$C$42</f>
        <v>1.2311586365529817E-5</v>
      </c>
    </row>
    <row r="136" spans="2:18">
      <c r="B136" s="76" t="s">
        <v>3412</v>
      </c>
      <c r="C136" s="86" t="s">
        <v>3050</v>
      </c>
      <c r="D136" s="73">
        <v>9922</v>
      </c>
      <c r="E136" s="73"/>
      <c r="F136" s="73" t="s">
        <v>386</v>
      </c>
      <c r="G136" s="94">
        <v>40489</v>
      </c>
      <c r="H136" s="73" t="s">
        <v>128</v>
      </c>
      <c r="I136" s="83">
        <v>1.7299999999978339</v>
      </c>
      <c r="J136" s="86" t="s">
        <v>295</v>
      </c>
      <c r="K136" s="86" t="s">
        <v>130</v>
      </c>
      <c r="L136" s="87">
        <v>5.7000000000000002E-2</v>
      </c>
      <c r="M136" s="87">
        <v>2.6499999999975002E-2</v>
      </c>
      <c r="N136" s="83">
        <v>192621.420201</v>
      </c>
      <c r="O136" s="85">
        <v>124.64</v>
      </c>
      <c r="P136" s="83">
        <v>240.08333652400003</v>
      </c>
      <c r="Q136" s="84">
        <f t="shared" si="1"/>
        <v>1.861904042336596E-3</v>
      </c>
      <c r="R136" s="84">
        <f>P136/'סכום נכסי הקרן'!$C$42</f>
        <v>1.2229345694855807E-5</v>
      </c>
    </row>
    <row r="137" spans="2:18">
      <c r="B137" s="76" t="s">
        <v>3420</v>
      </c>
      <c r="C137" s="86" t="s">
        <v>3059</v>
      </c>
      <c r="D137" s="73">
        <v>9365</v>
      </c>
      <c r="E137" s="73"/>
      <c r="F137" s="73" t="s">
        <v>279</v>
      </c>
      <c r="G137" s="94">
        <v>44906</v>
      </c>
      <c r="H137" s="73" t="s">
        <v>3049</v>
      </c>
      <c r="I137" s="137">
        <v>1.9800000000045286</v>
      </c>
      <c r="J137" s="86" t="s">
        <v>295</v>
      </c>
      <c r="K137" s="86" t="s">
        <v>130</v>
      </c>
      <c r="L137" s="87">
        <v>7.6799999999999993E-2</v>
      </c>
      <c r="M137" s="87">
        <v>7.7000038240625318E-2</v>
      </c>
      <c r="N137" s="83">
        <v>0.64959800000000012</v>
      </c>
      <c r="O137" s="85">
        <v>100.64</v>
      </c>
      <c r="P137" s="83">
        <v>6.53755E-4</v>
      </c>
      <c r="Q137" s="84">
        <f t="shared" si="1"/>
        <v>5.0700273280985517E-9</v>
      </c>
      <c r="R137" s="84">
        <f>P137/'סכום נכסי הקרן'!$C$42</f>
        <v>3.3300919632717764E-11</v>
      </c>
    </row>
    <row r="138" spans="2:18">
      <c r="B138" s="76" t="s">
        <v>3420</v>
      </c>
      <c r="C138" s="86" t="s">
        <v>3059</v>
      </c>
      <c r="D138" s="73">
        <v>9509</v>
      </c>
      <c r="E138" s="73"/>
      <c r="F138" s="73" t="s">
        <v>279</v>
      </c>
      <c r="G138" s="94">
        <v>44991</v>
      </c>
      <c r="H138" s="73" t="s">
        <v>3049</v>
      </c>
      <c r="I138" s="83">
        <v>1.9799999956947312</v>
      </c>
      <c r="J138" s="86" t="s">
        <v>295</v>
      </c>
      <c r="K138" s="86" t="s">
        <v>130</v>
      </c>
      <c r="L138" s="87">
        <v>7.6799999999999993E-2</v>
      </c>
      <c r="M138" s="87">
        <v>7.390000053200825E-2</v>
      </c>
      <c r="N138" s="83">
        <v>32.126348</v>
      </c>
      <c r="O138" s="85">
        <v>101.22</v>
      </c>
      <c r="P138" s="83">
        <v>3.2518292999999997E-2</v>
      </c>
      <c r="Q138" s="84">
        <f t="shared" si="1"/>
        <v>2.5218718659607317E-7</v>
      </c>
      <c r="R138" s="84">
        <f>P138/'סכום נכסי הקרן'!$C$42</f>
        <v>1.6564141945930332E-9</v>
      </c>
    </row>
    <row r="139" spans="2:18">
      <c r="B139" s="76" t="s">
        <v>3420</v>
      </c>
      <c r="C139" s="86" t="s">
        <v>3059</v>
      </c>
      <c r="D139" s="73">
        <v>9316</v>
      </c>
      <c r="E139" s="73"/>
      <c r="F139" s="73" t="s">
        <v>279</v>
      </c>
      <c r="G139" s="94">
        <v>44885</v>
      </c>
      <c r="H139" s="73" t="s">
        <v>3049</v>
      </c>
      <c r="I139" s="83">
        <v>1.97999999888603</v>
      </c>
      <c r="J139" s="86" t="s">
        <v>295</v>
      </c>
      <c r="K139" s="86" t="s">
        <v>130</v>
      </c>
      <c r="L139" s="87">
        <v>7.6799999999999993E-2</v>
      </c>
      <c r="M139" s="87">
        <v>8.0399999902925443E-2</v>
      </c>
      <c r="N139" s="83">
        <v>251.32802500000003</v>
      </c>
      <c r="O139" s="85">
        <v>100.01</v>
      </c>
      <c r="P139" s="83">
        <v>0.25135318600000001</v>
      </c>
      <c r="Q139" s="84">
        <f t="shared" ref="Q139:Q202" si="2">IFERROR(P139/$P$10,0)</f>
        <v>1.9493044367150357E-6</v>
      </c>
      <c r="R139" s="84">
        <f>P139/'סכום נכסי הקרן'!$C$42</f>
        <v>1.2803408381448035E-8</v>
      </c>
    </row>
    <row r="140" spans="2:18">
      <c r="B140" s="76" t="s">
        <v>3421</v>
      </c>
      <c r="C140" s="86" t="s">
        <v>3059</v>
      </c>
      <c r="D140" s="73" t="s">
        <v>3135</v>
      </c>
      <c r="E140" s="73"/>
      <c r="F140" s="73" t="s">
        <v>438</v>
      </c>
      <c r="G140" s="94">
        <v>45015</v>
      </c>
      <c r="H140" s="73" t="s">
        <v>128</v>
      </c>
      <c r="I140" s="83">
        <v>5.0800000000024026</v>
      </c>
      <c r="J140" s="86" t="s">
        <v>302</v>
      </c>
      <c r="K140" s="86" t="s">
        <v>130</v>
      </c>
      <c r="L140" s="87">
        <v>4.4999999999999998E-2</v>
      </c>
      <c r="M140" s="87">
        <v>3.8200000000019427E-2</v>
      </c>
      <c r="N140" s="83">
        <v>738717.17461700004</v>
      </c>
      <c r="O140" s="85">
        <v>105.95</v>
      </c>
      <c r="P140" s="83">
        <v>782.67083066400005</v>
      </c>
      <c r="Q140" s="84">
        <f t="shared" si="2"/>
        <v>6.0698006139487636E-3</v>
      </c>
      <c r="R140" s="84">
        <f>P140/'סכום נכסי הקרן'!$C$42</f>
        <v>3.9867623851158798E-5</v>
      </c>
    </row>
    <row r="141" spans="2:18">
      <c r="B141" s="76" t="s">
        <v>3422</v>
      </c>
      <c r="C141" s="86" t="s">
        <v>3059</v>
      </c>
      <c r="D141" s="73" t="s">
        <v>3136</v>
      </c>
      <c r="E141" s="73"/>
      <c r="F141" s="73" t="s">
        <v>438</v>
      </c>
      <c r="G141" s="94">
        <v>44074</v>
      </c>
      <c r="H141" s="73" t="s">
        <v>128</v>
      </c>
      <c r="I141" s="83">
        <v>8.5899999999982128</v>
      </c>
      <c r="J141" s="86" t="s">
        <v>510</v>
      </c>
      <c r="K141" s="86" t="s">
        <v>130</v>
      </c>
      <c r="L141" s="87">
        <v>2.35E-2</v>
      </c>
      <c r="M141" s="87">
        <v>4.1099999999992337E-2</v>
      </c>
      <c r="N141" s="83">
        <v>897881.69554600015</v>
      </c>
      <c r="O141" s="85">
        <v>95.94</v>
      </c>
      <c r="P141" s="83">
        <v>861.42771390600012</v>
      </c>
      <c r="Q141" s="84">
        <f t="shared" si="2"/>
        <v>6.6805791935585675E-3</v>
      </c>
      <c r="R141" s="84">
        <f>P141/'סכום נכסי הקרן'!$C$42</f>
        <v>4.3879335638242918E-5</v>
      </c>
    </row>
    <row r="142" spans="2:18">
      <c r="B142" s="76" t="s">
        <v>3422</v>
      </c>
      <c r="C142" s="86" t="s">
        <v>3059</v>
      </c>
      <c r="D142" s="73" t="s">
        <v>3137</v>
      </c>
      <c r="E142" s="73"/>
      <c r="F142" s="73" t="s">
        <v>438</v>
      </c>
      <c r="G142" s="94">
        <v>44189</v>
      </c>
      <c r="H142" s="73" t="s">
        <v>128</v>
      </c>
      <c r="I142" s="83">
        <v>8.5000000000093632</v>
      </c>
      <c r="J142" s="86" t="s">
        <v>510</v>
      </c>
      <c r="K142" s="86" t="s">
        <v>130</v>
      </c>
      <c r="L142" s="87">
        <v>2.4700000000000003E-2</v>
      </c>
      <c r="M142" s="87">
        <v>4.3500000000009365E-2</v>
      </c>
      <c r="N142" s="83">
        <v>112329.92255100001</v>
      </c>
      <c r="O142" s="85">
        <v>95.08</v>
      </c>
      <c r="P142" s="83">
        <v>106.80327983400001</v>
      </c>
      <c r="Q142" s="84">
        <f t="shared" si="2"/>
        <v>8.2828513355758188E-4</v>
      </c>
      <c r="R142" s="84">
        <f>P142/'סכום נכסי הקרן'!$C$42</f>
        <v>5.4403368819553198E-6</v>
      </c>
    </row>
    <row r="143" spans="2:18">
      <c r="B143" s="76" t="s">
        <v>3422</v>
      </c>
      <c r="C143" s="86" t="s">
        <v>3059</v>
      </c>
      <c r="D143" s="73" t="s">
        <v>3138</v>
      </c>
      <c r="E143" s="73"/>
      <c r="F143" s="73" t="s">
        <v>438</v>
      </c>
      <c r="G143" s="94">
        <v>44322</v>
      </c>
      <c r="H143" s="73" t="s">
        <v>128</v>
      </c>
      <c r="I143" s="83">
        <v>8.4000000000058144</v>
      </c>
      <c r="J143" s="86" t="s">
        <v>510</v>
      </c>
      <c r="K143" s="86" t="s">
        <v>130</v>
      </c>
      <c r="L143" s="87">
        <v>2.5600000000000001E-2</v>
      </c>
      <c r="M143" s="87">
        <v>4.6300000000041745E-2</v>
      </c>
      <c r="N143" s="83">
        <v>517099.68764100008</v>
      </c>
      <c r="O143" s="85">
        <v>93.13</v>
      </c>
      <c r="P143" s="83">
        <v>481.57494897300006</v>
      </c>
      <c r="Q143" s="84">
        <f t="shared" si="2"/>
        <v>3.7347296033235322E-3</v>
      </c>
      <c r="R143" s="84">
        <f>P143/'סכום נכסי הקרן'!$C$42</f>
        <v>2.453042603556383E-5</v>
      </c>
    </row>
    <row r="144" spans="2:18">
      <c r="B144" s="76" t="s">
        <v>3422</v>
      </c>
      <c r="C144" s="86" t="s">
        <v>3059</v>
      </c>
      <c r="D144" s="73" t="s">
        <v>3139</v>
      </c>
      <c r="E144" s="73"/>
      <c r="F144" s="73" t="s">
        <v>438</v>
      </c>
      <c r="G144" s="94">
        <v>44418</v>
      </c>
      <c r="H144" s="73" t="s">
        <v>128</v>
      </c>
      <c r="I144" s="83">
        <v>8.5199999999930967</v>
      </c>
      <c r="J144" s="86" t="s">
        <v>510</v>
      </c>
      <c r="K144" s="86" t="s">
        <v>130</v>
      </c>
      <c r="L144" s="87">
        <v>2.2700000000000001E-2</v>
      </c>
      <c r="M144" s="87">
        <v>4.4699999999970395E-2</v>
      </c>
      <c r="N144" s="83">
        <v>515327.92672600009</v>
      </c>
      <c r="O144" s="85">
        <v>91.08</v>
      </c>
      <c r="P144" s="83">
        <v>469.36067643700005</v>
      </c>
      <c r="Q144" s="84">
        <f t="shared" si="2"/>
        <v>3.6400049808726696E-3</v>
      </c>
      <c r="R144" s="84">
        <f>P144/'סכום נכסי הקרן'!$C$42</f>
        <v>2.3908256403066261E-5</v>
      </c>
    </row>
    <row r="145" spans="2:18">
      <c r="B145" s="76" t="s">
        <v>3422</v>
      </c>
      <c r="C145" s="86" t="s">
        <v>3059</v>
      </c>
      <c r="D145" s="73" t="s">
        <v>3140</v>
      </c>
      <c r="E145" s="73"/>
      <c r="F145" s="73" t="s">
        <v>438</v>
      </c>
      <c r="G145" s="94">
        <v>44530</v>
      </c>
      <c r="H145" s="73" t="s">
        <v>128</v>
      </c>
      <c r="I145" s="83">
        <v>8.5700000000007002</v>
      </c>
      <c r="J145" s="86" t="s">
        <v>510</v>
      </c>
      <c r="K145" s="86" t="s">
        <v>130</v>
      </c>
      <c r="L145" s="87">
        <v>1.7899999999999999E-2</v>
      </c>
      <c r="M145" s="87">
        <v>4.7399999999986002E-2</v>
      </c>
      <c r="N145" s="83">
        <v>424636.14292500005</v>
      </c>
      <c r="O145" s="85">
        <v>84.11</v>
      </c>
      <c r="P145" s="83">
        <v>357.16144727500006</v>
      </c>
      <c r="Q145" s="84">
        <f t="shared" si="2"/>
        <v>2.7698729619314274E-3</v>
      </c>
      <c r="R145" s="84">
        <f>P145/'סכום נכסי הקרן'!$C$42</f>
        <v>1.8193061088037474E-5</v>
      </c>
    </row>
    <row r="146" spans="2:18">
      <c r="B146" s="76" t="s">
        <v>3422</v>
      </c>
      <c r="C146" s="86" t="s">
        <v>3059</v>
      </c>
      <c r="D146" s="73" t="s">
        <v>3141</v>
      </c>
      <c r="E146" s="73"/>
      <c r="F146" s="73" t="s">
        <v>438</v>
      </c>
      <c r="G146" s="94">
        <v>44612</v>
      </c>
      <c r="H146" s="73" t="s">
        <v>128</v>
      </c>
      <c r="I146" s="83">
        <v>8.3900000000056991</v>
      </c>
      <c r="J146" s="86" t="s">
        <v>510</v>
      </c>
      <c r="K146" s="86" t="s">
        <v>130</v>
      </c>
      <c r="L146" s="87">
        <v>2.3599999999999999E-2</v>
      </c>
      <c r="M146" s="87">
        <v>4.8100000000034192E-2</v>
      </c>
      <c r="N146" s="83">
        <v>497984.87604000012</v>
      </c>
      <c r="O146" s="85">
        <v>88.11</v>
      </c>
      <c r="P146" s="83">
        <v>438.77446955000005</v>
      </c>
      <c r="Q146" s="84">
        <f t="shared" si="2"/>
        <v>3.4028015869713366E-3</v>
      </c>
      <c r="R146" s="84">
        <f>P146/'סכום נכסי הקרן'!$C$42</f>
        <v>2.2350258655571152E-5</v>
      </c>
    </row>
    <row r="147" spans="2:18">
      <c r="B147" s="76" t="s">
        <v>3422</v>
      </c>
      <c r="C147" s="86" t="s">
        <v>3059</v>
      </c>
      <c r="D147" s="73" t="s">
        <v>3142</v>
      </c>
      <c r="E147" s="73"/>
      <c r="F147" s="73" t="s">
        <v>438</v>
      </c>
      <c r="G147" s="94">
        <v>44662</v>
      </c>
      <c r="H147" s="73" t="s">
        <v>128</v>
      </c>
      <c r="I147" s="83">
        <v>8.4399999999948676</v>
      </c>
      <c r="J147" s="86" t="s">
        <v>510</v>
      </c>
      <c r="K147" s="86" t="s">
        <v>130</v>
      </c>
      <c r="L147" s="87">
        <v>2.4E-2</v>
      </c>
      <c r="M147" s="87">
        <v>4.5999999999980272E-2</v>
      </c>
      <c r="N147" s="83">
        <v>567165.75890700007</v>
      </c>
      <c r="O147" s="85">
        <v>89.35</v>
      </c>
      <c r="P147" s="83">
        <v>506.76261291500015</v>
      </c>
      <c r="Q147" s="84">
        <f t="shared" si="2"/>
        <v>3.930065997717308E-3</v>
      </c>
      <c r="R147" s="84">
        <f>P147/'סכום נכסי הקרן'!$C$42</f>
        <v>2.5813433236531239E-5</v>
      </c>
    </row>
    <row r="148" spans="2:18">
      <c r="B148" s="76" t="s">
        <v>3422</v>
      </c>
      <c r="C148" s="86" t="s">
        <v>3059</v>
      </c>
      <c r="D148" s="73">
        <v>9796</v>
      </c>
      <c r="E148" s="73"/>
      <c r="F148" s="73" t="s">
        <v>438</v>
      </c>
      <c r="G148" s="94">
        <v>45197</v>
      </c>
      <c r="H148" s="73" t="s">
        <v>128</v>
      </c>
      <c r="I148" s="83">
        <v>8.2000000000456481</v>
      </c>
      <c r="J148" s="86" t="s">
        <v>510</v>
      </c>
      <c r="K148" s="86" t="s">
        <v>130</v>
      </c>
      <c r="L148" s="87">
        <v>4.1200000000000001E-2</v>
      </c>
      <c r="M148" s="87">
        <v>4.1800000000296704E-2</v>
      </c>
      <c r="N148" s="83">
        <v>8763.022312000001</v>
      </c>
      <c r="O148" s="85">
        <v>100</v>
      </c>
      <c r="P148" s="83">
        <v>8.7630225430000017</v>
      </c>
      <c r="Q148" s="84">
        <f t="shared" si="2"/>
        <v>6.7959348333479172E-5</v>
      </c>
      <c r="R148" s="84">
        <f>P148/'סכום נכסי הקרן'!$C$42</f>
        <v>4.4637013781024558E-7</v>
      </c>
    </row>
    <row r="149" spans="2:18">
      <c r="B149" s="76" t="s">
        <v>3422</v>
      </c>
      <c r="C149" s="86" t="s">
        <v>3059</v>
      </c>
      <c r="D149" s="73">
        <v>9797</v>
      </c>
      <c r="E149" s="73"/>
      <c r="F149" s="73" t="s">
        <v>438</v>
      </c>
      <c r="G149" s="94">
        <v>45197</v>
      </c>
      <c r="H149" s="73" t="s">
        <v>128</v>
      </c>
      <c r="I149" s="83">
        <v>8.1999999999992479</v>
      </c>
      <c r="J149" s="86" t="s">
        <v>510</v>
      </c>
      <c r="K149" s="86" t="s">
        <v>130</v>
      </c>
      <c r="L149" s="87">
        <v>4.1200000000000001E-2</v>
      </c>
      <c r="M149" s="87">
        <v>4.1800000000012008E-2</v>
      </c>
      <c r="N149" s="83">
        <v>266541.92912500002</v>
      </c>
      <c r="O149" s="85">
        <v>100</v>
      </c>
      <c r="P149" s="83">
        <v>266.54193722600007</v>
      </c>
      <c r="Q149" s="84">
        <f t="shared" si="2"/>
        <v>2.0670968571103072E-3</v>
      </c>
      <c r="R149" s="84">
        <f>P149/'סכום נכסי הקרן'!$C$42</f>
        <v>1.3577091770329758E-5</v>
      </c>
    </row>
    <row r="150" spans="2:18">
      <c r="B150" s="76" t="s">
        <v>3423</v>
      </c>
      <c r="C150" s="86" t="s">
        <v>3050</v>
      </c>
      <c r="D150" s="73">
        <v>7490</v>
      </c>
      <c r="E150" s="73"/>
      <c r="F150" s="73" t="s">
        <v>279</v>
      </c>
      <c r="G150" s="94">
        <v>43899</v>
      </c>
      <c r="H150" s="73" t="s">
        <v>3049</v>
      </c>
      <c r="I150" s="83">
        <v>2.9700000095353976</v>
      </c>
      <c r="J150" s="86" t="s">
        <v>126</v>
      </c>
      <c r="K150" s="86" t="s">
        <v>130</v>
      </c>
      <c r="L150" s="87">
        <v>2.3889999999999998E-2</v>
      </c>
      <c r="M150" s="87">
        <v>5.4400000251058574E-2</v>
      </c>
      <c r="N150" s="83">
        <v>89.985000000000014</v>
      </c>
      <c r="O150" s="85">
        <v>92.07</v>
      </c>
      <c r="P150" s="83">
        <v>8.2849193000000015E-2</v>
      </c>
      <c r="Q150" s="84">
        <f t="shared" si="2"/>
        <v>6.425154264531993E-7</v>
      </c>
      <c r="R150" s="84">
        <f>P150/'סכום נכסי הקרן'!$C$42</f>
        <v>4.2201655325443373E-9</v>
      </c>
    </row>
    <row r="151" spans="2:18">
      <c r="B151" s="76" t="s">
        <v>3423</v>
      </c>
      <c r="C151" s="86" t="s">
        <v>3050</v>
      </c>
      <c r="D151" s="73">
        <v>7491</v>
      </c>
      <c r="E151" s="73"/>
      <c r="F151" s="73" t="s">
        <v>279</v>
      </c>
      <c r="G151" s="94">
        <v>43899</v>
      </c>
      <c r="H151" s="73" t="s">
        <v>3049</v>
      </c>
      <c r="I151" s="83">
        <v>3.1199999999998158</v>
      </c>
      <c r="J151" s="86" t="s">
        <v>126</v>
      </c>
      <c r="K151" s="86" t="s">
        <v>130</v>
      </c>
      <c r="L151" s="87">
        <v>1.2969999999999999E-2</v>
      </c>
      <c r="M151" s="87">
        <v>2.5499999999995394E-2</v>
      </c>
      <c r="N151" s="83">
        <v>810107.62104200001</v>
      </c>
      <c r="O151" s="85">
        <v>107.24</v>
      </c>
      <c r="P151" s="83">
        <v>868.75939976800009</v>
      </c>
      <c r="Q151" s="84">
        <f t="shared" si="2"/>
        <v>6.7374381815301677E-3</v>
      </c>
      <c r="R151" s="84">
        <f>P151/'סכום נכסי הקרן'!$C$42</f>
        <v>4.4252796463265738E-5</v>
      </c>
    </row>
    <row r="152" spans="2:18">
      <c r="B152" s="76" t="s">
        <v>3424</v>
      </c>
      <c r="C152" s="86" t="s">
        <v>3059</v>
      </c>
      <c r="D152" s="73" t="s">
        <v>3143</v>
      </c>
      <c r="E152" s="73"/>
      <c r="F152" s="73" t="s">
        <v>438</v>
      </c>
      <c r="G152" s="94">
        <v>43924</v>
      </c>
      <c r="H152" s="73" t="s">
        <v>128</v>
      </c>
      <c r="I152" s="83">
        <v>7.8900000000037736</v>
      </c>
      <c r="J152" s="86" t="s">
        <v>510</v>
      </c>
      <c r="K152" s="86" t="s">
        <v>130</v>
      </c>
      <c r="L152" s="87">
        <v>3.1400000000000004E-2</v>
      </c>
      <c r="M152" s="87">
        <v>3.2100000000046987E-2</v>
      </c>
      <c r="N152" s="83">
        <v>120216.61626800001</v>
      </c>
      <c r="O152" s="85">
        <v>108</v>
      </c>
      <c r="P152" s="83">
        <v>129.83393895900002</v>
      </c>
      <c r="Q152" s="84">
        <f t="shared" si="2"/>
        <v>1.0068934365883386E-3</v>
      </c>
      <c r="R152" s="84">
        <f>P152/'סכום נכסי הקרן'!$C$42</f>
        <v>6.6134707449623226E-6</v>
      </c>
    </row>
    <row r="153" spans="2:18">
      <c r="B153" s="76" t="s">
        <v>3424</v>
      </c>
      <c r="C153" s="86" t="s">
        <v>3059</v>
      </c>
      <c r="D153" s="73" t="s">
        <v>3144</v>
      </c>
      <c r="E153" s="73"/>
      <c r="F153" s="73" t="s">
        <v>438</v>
      </c>
      <c r="G153" s="94">
        <v>44015</v>
      </c>
      <c r="H153" s="73" t="s">
        <v>128</v>
      </c>
      <c r="I153" s="83">
        <v>7.6600000000412933</v>
      </c>
      <c r="J153" s="86" t="s">
        <v>510</v>
      </c>
      <c r="K153" s="86" t="s">
        <v>130</v>
      </c>
      <c r="L153" s="87">
        <v>3.1E-2</v>
      </c>
      <c r="M153" s="87">
        <v>4.2000000000201432E-2</v>
      </c>
      <c r="N153" s="83">
        <v>99104.278563000014</v>
      </c>
      <c r="O153" s="85">
        <v>100.19</v>
      </c>
      <c r="P153" s="83">
        <v>99.292573265000001</v>
      </c>
      <c r="Q153" s="84">
        <f t="shared" si="2"/>
        <v>7.7003779692817287E-4</v>
      </c>
      <c r="R153" s="84">
        <f>P153/'סכום נכסי הקרן'!$C$42</f>
        <v>5.0577571145513305E-6</v>
      </c>
    </row>
    <row r="154" spans="2:18">
      <c r="B154" s="76" t="s">
        <v>3424</v>
      </c>
      <c r="C154" s="86" t="s">
        <v>3059</v>
      </c>
      <c r="D154" s="73" t="s">
        <v>3145</v>
      </c>
      <c r="E154" s="73"/>
      <c r="F154" s="73" t="s">
        <v>438</v>
      </c>
      <c r="G154" s="94">
        <v>44108</v>
      </c>
      <c r="H154" s="73" t="s">
        <v>128</v>
      </c>
      <c r="I154" s="83">
        <v>7.5800000000214327</v>
      </c>
      <c r="J154" s="86" t="s">
        <v>510</v>
      </c>
      <c r="K154" s="86" t="s">
        <v>130</v>
      </c>
      <c r="L154" s="87">
        <v>3.1E-2</v>
      </c>
      <c r="M154" s="87">
        <v>4.5500000000133961E-2</v>
      </c>
      <c r="N154" s="83">
        <v>160747.61055600003</v>
      </c>
      <c r="O154" s="85">
        <v>97.52</v>
      </c>
      <c r="P154" s="83">
        <v>156.76107095800003</v>
      </c>
      <c r="Q154" s="84">
        <f t="shared" si="2"/>
        <v>1.2157198243058277E-3</v>
      </c>
      <c r="R154" s="84">
        <f>P154/'סכום נכסי הקרן'!$C$42</f>
        <v>7.9850828299762532E-6</v>
      </c>
    </row>
    <row r="155" spans="2:18">
      <c r="B155" s="76" t="s">
        <v>3424</v>
      </c>
      <c r="C155" s="86" t="s">
        <v>3059</v>
      </c>
      <c r="D155" s="73" t="s">
        <v>3146</v>
      </c>
      <c r="E155" s="73"/>
      <c r="F155" s="73" t="s">
        <v>438</v>
      </c>
      <c r="G155" s="94">
        <v>44200</v>
      </c>
      <c r="H155" s="73" t="s">
        <v>128</v>
      </c>
      <c r="I155" s="83">
        <v>7.4599999999949009</v>
      </c>
      <c r="J155" s="86" t="s">
        <v>510</v>
      </c>
      <c r="K155" s="86" t="s">
        <v>130</v>
      </c>
      <c r="L155" s="87">
        <v>3.1E-2</v>
      </c>
      <c r="M155" s="87">
        <v>5.0599999999949005E-2</v>
      </c>
      <c r="N155" s="83">
        <v>83398.023474000016</v>
      </c>
      <c r="O155" s="85">
        <v>94.06</v>
      </c>
      <c r="P155" s="83">
        <v>78.444180890000013</v>
      </c>
      <c r="Q155" s="84">
        <f t="shared" si="2"/>
        <v>6.0835349762924376E-4</v>
      </c>
      <c r="R155" s="84">
        <f>P155/'סכום נכסי הקרן'!$C$42</f>
        <v>3.995783379817003E-6</v>
      </c>
    </row>
    <row r="156" spans="2:18">
      <c r="B156" s="76" t="s">
        <v>3424</v>
      </c>
      <c r="C156" s="86" t="s">
        <v>3059</v>
      </c>
      <c r="D156" s="73" t="s">
        <v>3147</v>
      </c>
      <c r="E156" s="73"/>
      <c r="F156" s="73" t="s">
        <v>438</v>
      </c>
      <c r="G156" s="94">
        <v>44290</v>
      </c>
      <c r="H156" s="73" t="s">
        <v>128</v>
      </c>
      <c r="I156" s="83">
        <v>7.3900000000089845</v>
      </c>
      <c r="J156" s="86" t="s">
        <v>510</v>
      </c>
      <c r="K156" s="86" t="s">
        <v>130</v>
      </c>
      <c r="L156" s="87">
        <v>3.1E-2</v>
      </c>
      <c r="M156" s="87">
        <v>5.400000000008167E-2</v>
      </c>
      <c r="N156" s="83">
        <v>160186.56774700002</v>
      </c>
      <c r="O156" s="85">
        <v>91.72</v>
      </c>
      <c r="P156" s="83">
        <v>146.92311071200001</v>
      </c>
      <c r="Q156" s="84">
        <f t="shared" si="2"/>
        <v>1.1394240754397122E-3</v>
      </c>
      <c r="R156" s="84">
        <f>P156/'סכום נכסי הקרן'!$C$42</f>
        <v>7.4839576018679882E-6</v>
      </c>
    </row>
    <row r="157" spans="2:18">
      <c r="B157" s="76" t="s">
        <v>3424</v>
      </c>
      <c r="C157" s="86" t="s">
        <v>3059</v>
      </c>
      <c r="D157" s="73" t="s">
        <v>3148</v>
      </c>
      <c r="E157" s="73"/>
      <c r="F157" s="73" t="s">
        <v>438</v>
      </c>
      <c r="G157" s="94">
        <v>44496</v>
      </c>
      <c r="H157" s="73" t="s">
        <v>128</v>
      </c>
      <c r="I157" s="83">
        <v>6.8499999999821011</v>
      </c>
      <c r="J157" s="86" t="s">
        <v>510</v>
      </c>
      <c r="K157" s="86" t="s">
        <v>130</v>
      </c>
      <c r="L157" s="87">
        <v>3.1E-2</v>
      </c>
      <c r="M157" s="87">
        <v>7.8199999999829031E-2</v>
      </c>
      <c r="N157" s="83">
        <v>179443.222943</v>
      </c>
      <c r="O157" s="85">
        <v>76.28</v>
      </c>
      <c r="P157" s="83">
        <v>136.87928973700005</v>
      </c>
      <c r="Q157" s="84">
        <f t="shared" si="2"/>
        <v>1.0615318270870736E-3</v>
      </c>
      <c r="R157" s="84">
        <f>P157/'סכום נכסי הקרן'!$C$42</f>
        <v>6.972346256495672E-6</v>
      </c>
    </row>
    <row r="158" spans="2:18">
      <c r="B158" s="76" t="s">
        <v>3424</v>
      </c>
      <c r="C158" s="86" t="s">
        <v>3059</v>
      </c>
      <c r="D158" s="73" t="s">
        <v>3149</v>
      </c>
      <c r="E158" s="73"/>
      <c r="F158" s="73" t="s">
        <v>438</v>
      </c>
      <c r="G158" s="94">
        <v>44615</v>
      </c>
      <c r="H158" s="73" t="s">
        <v>128</v>
      </c>
      <c r="I158" s="83">
        <v>7.0800000000049597</v>
      </c>
      <c r="J158" s="86" t="s">
        <v>510</v>
      </c>
      <c r="K158" s="86" t="s">
        <v>130</v>
      </c>
      <c r="L158" s="87">
        <v>3.1E-2</v>
      </c>
      <c r="M158" s="87">
        <v>6.7400000000007884E-2</v>
      </c>
      <c r="N158" s="83">
        <v>217827.69682700004</v>
      </c>
      <c r="O158" s="85">
        <v>81.45</v>
      </c>
      <c r="P158" s="83">
        <v>177.42065918900002</v>
      </c>
      <c r="Q158" s="84">
        <f t="shared" si="2"/>
        <v>1.375939902038974E-3</v>
      </c>
      <c r="R158" s="84">
        <f>P158/'סכום נכסי הקרן'!$C$42</f>
        <v>9.0374392744020281E-6</v>
      </c>
    </row>
    <row r="159" spans="2:18">
      <c r="B159" s="76" t="s">
        <v>3424</v>
      </c>
      <c r="C159" s="86" t="s">
        <v>3059</v>
      </c>
      <c r="D159" s="73" t="s">
        <v>3150</v>
      </c>
      <c r="E159" s="73"/>
      <c r="F159" s="73" t="s">
        <v>438</v>
      </c>
      <c r="G159" s="94">
        <v>44753</v>
      </c>
      <c r="H159" s="73" t="s">
        <v>128</v>
      </c>
      <c r="I159" s="83">
        <v>7.6499999999887374</v>
      </c>
      <c r="J159" s="86" t="s">
        <v>510</v>
      </c>
      <c r="K159" s="86" t="s">
        <v>130</v>
      </c>
      <c r="L159" s="87">
        <v>3.2599999999999997E-2</v>
      </c>
      <c r="M159" s="87">
        <v>4.1099999999951738E-2</v>
      </c>
      <c r="N159" s="83">
        <v>321555.17833500006</v>
      </c>
      <c r="O159" s="85">
        <v>96.65</v>
      </c>
      <c r="P159" s="83">
        <v>310.78308415000009</v>
      </c>
      <c r="Q159" s="84">
        <f t="shared" si="2"/>
        <v>2.4101975965786148E-3</v>
      </c>
      <c r="R159" s="84">
        <f>P159/'סכום נכסי הקרן'!$C$42</f>
        <v>1.5830643755668888E-5</v>
      </c>
    </row>
    <row r="160" spans="2:18">
      <c r="B160" s="76" t="s">
        <v>3424</v>
      </c>
      <c r="C160" s="86" t="s">
        <v>3059</v>
      </c>
      <c r="D160" s="73" t="s">
        <v>3151</v>
      </c>
      <c r="E160" s="73"/>
      <c r="F160" s="73" t="s">
        <v>438</v>
      </c>
      <c r="G160" s="94">
        <v>44959</v>
      </c>
      <c r="H160" s="73" t="s">
        <v>128</v>
      </c>
      <c r="I160" s="83">
        <v>7.5299999999857228</v>
      </c>
      <c r="J160" s="86" t="s">
        <v>510</v>
      </c>
      <c r="K160" s="86" t="s">
        <v>130</v>
      </c>
      <c r="L160" s="87">
        <v>3.8100000000000002E-2</v>
      </c>
      <c r="M160" s="87">
        <v>4.239999999991053E-2</v>
      </c>
      <c r="N160" s="83">
        <v>155591.21190400003</v>
      </c>
      <c r="O160" s="85">
        <v>97.69</v>
      </c>
      <c r="P160" s="83">
        <v>151.99705938900004</v>
      </c>
      <c r="Q160" s="84">
        <f t="shared" si="2"/>
        <v>1.1787737682967606E-3</v>
      </c>
      <c r="R160" s="84">
        <f>P160/'סכום נכסי הקרן'!$C$42</f>
        <v>7.742413991667397E-6</v>
      </c>
    </row>
    <row r="161" spans="2:18">
      <c r="B161" s="76" t="s">
        <v>3424</v>
      </c>
      <c r="C161" s="86" t="s">
        <v>3059</v>
      </c>
      <c r="D161" s="73" t="s">
        <v>3152</v>
      </c>
      <c r="E161" s="73"/>
      <c r="F161" s="73" t="s">
        <v>438</v>
      </c>
      <c r="G161" s="94">
        <v>45153</v>
      </c>
      <c r="H161" s="73" t="s">
        <v>128</v>
      </c>
      <c r="I161" s="83">
        <v>7.419999999985972</v>
      </c>
      <c r="J161" s="86" t="s">
        <v>510</v>
      </c>
      <c r="K161" s="86" t="s">
        <v>130</v>
      </c>
      <c r="L161" s="87">
        <v>4.3205999999999994E-2</v>
      </c>
      <c r="M161" s="87">
        <v>4.3799999999933309E-2</v>
      </c>
      <c r="N161" s="83">
        <v>176783.29128000003</v>
      </c>
      <c r="O161" s="85">
        <v>98.39</v>
      </c>
      <c r="P161" s="83">
        <v>173.93707803200002</v>
      </c>
      <c r="Q161" s="84">
        <f t="shared" si="2"/>
        <v>1.3489238919654157E-3</v>
      </c>
      <c r="R161" s="84">
        <f>P161/'סכום נכסי הקרן'!$C$42</f>
        <v>8.85999289748207E-6</v>
      </c>
    </row>
    <row r="162" spans="2:18">
      <c r="B162" s="76" t="s">
        <v>3424</v>
      </c>
      <c r="C162" s="86" t="s">
        <v>3059</v>
      </c>
      <c r="D162" s="73" t="s">
        <v>3153</v>
      </c>
      <c r="E162" s="73"/>
      <c r="F162" s="73" t="s">
        <v>438</v>
      </c>
      <c r="G162" s="94">
        <v>43011</v>
      </c>
      <c r="H162" s="73" t="s">
        <v>128</v>
      </c>
      <c r="I162" s="83">
        <v>7.6499999999656758</v>
      </c>
      <c r="J162" s="86" t="s">
        <v>510</v>
      </c>
      <c r="K162" s="86" t="s">
        <v>130</v>
      </c>
      <c r="L162" s="87">
        <v>3.9E-2</v>
      </c>
      <c r="M162" s="87">
        <v>3.6799999999895222E-2</v>
      </c>
      <c r="N162" s="83">
        <v>98951.815267000013</v>
      </c>
      <c r="O162" s="85">
        <v>111.88</v>
      </c>
      <c r="P162" s="83">
        <v>110.70729261200002</v>
      </c>
      <c r="Q162" s="84">
        <f t="shared" si="2"/>
        <v>8.5856169201404652E-4</v>
      </c>
      <c r="R162" s="84">
        <f>P162/'סכום נכסי הקרן'!$C$42</f>
        <v>5.6391991709860441E-6</v>
      </c>
    </row>
    <row r="163" spans="2:18">
      <c r="B163" s="76" t="s">
        <v>3424</v>
      </c>
      <c r="C163" s="86" t="s">
        <v>3059</v>
      </c>
      <c r="D163" s="73" t="s">
        <v>3154</v>
      </c>
      <c r="E163" s="73"/>
      <c r="F163" s="73" t="s">
        <v>438</v>
      </c>
      <c r="G163" s="94">
        <v>43104</v>
      </c>
      <c r="H163" s="73" t="s">
        <v>128</v>
      </c>
      <c r="I163" s="83">
        <v>7.5000000000107727</v>
      </c>
      <c r="J163" s="86" t="s">
        <v>510</v>
      </c>
      <c r="K163" s="86" t="s">
        <v>130</v>
      </c>
      <c r="L163" s="87">
        <v>3.8199999999999998E-2</v>
      </c>
      <c r="M163" s="87">
        <v>4.3700000000042011E-2</v>
      </c>
      <c r="N163" s="83">
        <v>175826.63415000003</v>
      </c>
      <c r="O163" s="85">
        <v>105.59</v>
      </c>
      <c r="P163" s="83">
        <v>185.65534840600003</v>
      </c>
      <c r="Q163" s="84">
        <f t="shared" si="2"/>
        <v>1.43980189830453E-3</v>
      </c>
      <c r="R163" s="84">
        <f>P163/'סכום נכסי הקרן'!$C$42</f>
        <v>9.4568972117267519E-6</v>
      </c>
    </row>
    <row r="164" spans="2:18">
      <c r="B164" s="76" t="s">
        <v>3424</v>
      </c>
      <c r="C164" s="86" t="s">
        <v>3059</v>
      </c>
      <c r="D164" s="73" t="s">
        <v>3155</v>
      </c>
      <c r="E164" s="73"/>
      <c r="F164" s="73" t="s">
        <v>438</v>
      </c>
      <c r="G164" s="94">
        <v>43194</v>
      </c>
      <c r="H164" s="73" t="s">
        <v>128</v>
      </c>
      <c r="I164" s="83">
        <v>7.6500000000227137</v>
      </c>
      <c r="J164" s="86" t="s">
        <v>510</v>
      </c>
      <c r="K164" s="86" t="s">
        <v>130</v>
      </c>
      <c r="L164" s="87">
        <v>3.7900000000000003E-2</v>
      </c>
      <c r="M164" s="87">
        <v>3.7500000000139463E-2</v>
      </c>
      <c r="N164" s="83">
        <v>113442.89943600002</v>
      </c>
      <c r="O164" s="85">
        <v>110.61</v>
      </c>
      <c r="P164" s="83">
        <v>125.47919017100001</v>
      </c>
      <c r="Q164" s="84">
        <f t="shared" si="2"/>
        <v>9.7312131192058991E-4</v>
      </c>
      <c r="R164" s="84">
        <f>P164/'סכום נכסי הקרן'!$C$42</f>
        <v>6.3916489012902081E-6</v>
      </c>
    </row>
    <row r="165" spans="2:18">
      <c r="B165" s="76" t="s">
        <v>3424</v>
      </c>
      <c r="C165" s="86" t="s">
        <v>3059</v>
      </c>
      <c r="D165" s="73" t="s">
        <v>3156</v>
      </c>
      <c r="E165" s="73"/>
      <c r="F165" s="73" t="s">
        <v>438</v>
      </c>
      <c r="G165" s="94">
        <v>43285</v>
      </c>
      <c r="H165" s="73" t="s">
        <v>128</v>
      </c>
      <c r="I165" s="83">
        <v>7.6100000000039856</v>
      </c>
      <c r="J165" s="86" t="s">
        <v>510</v>
      </c>
      <c r="K165" s="86" t="s">
        <v>130</v>
      </c>
      <c r="L165" s="87">
        <v>4.0099999999999997E-2</v>
      </c>
      <c r="M165" s="87">
        <v>3.7500000000014876E-2</v>
      </c>
      <c r="N165" s="83">
        <v>151340.51530600002</v>
      </c>
      <c r="O165" s="85">
        <v>111.07</v>
      </c>
      <c r="P165" s="83">
        <v>168.09391365300002</v>
      </c>
      <c r="Q165" s="84">
        <f t="shared" si="2"/>
        <v>1.3036087462547105E-3</v>
      </c>
      <c r="R165" s="84">
        <f>P165/'סכום נכסי הקרן'!$C$42</f>
        <v>8.5623542600936929E-6</v>
      </c>
    </row>
    <row r="166" spans="2:18">
      <c r="B166" s="76" t="s">
        <v>3424</v>
      </c>
      <c r="C166" s="86" t="s">
        <v>3059</v>
      </c>
      <c r="D166" s="73" t="s">
        <v>3157</v>
      </c>
      <c r="E166" s="73"/>
      <c r="F166" s="73" t="s">
        <v>438</v>
      </c>
      <c r="G166" s="94">
        <v>43377</v>
      </c>
      <c r="H166" s="73" t="s">
        <v>128</v>
      </c>
      <c r="I166" s="83">
        <v>7.5700000000116052</v>
      </c>
      <c r="J166" s="86" t="s">
        <v>510</v>
      </c>
      <c r="K166" s="86" t="s">
        <v>130</v>
      </c>
      <c r="L166" s="87">
        <v>3.9699999999999999E-2</v>
      </c>
      <c r="M166" s="87">
        <v>3.9400000000056369E-2</v>
      </c>
      <c r="N166" s="83">
        <v>302578.59829100006</v>
      </c>
      <c r="O166" s="85">
        <v>109.05</v>
      </c>
      <c r="P166" s="83">
        <v>329.96195038100007</v>
      </c>
      <c r="Q166" s="84">
        <f t="shared" si="2"/>
        <v>2.558934318918201E-3</v>
      </c>
      <c r="R166" s="84">
        <f>P166/'סכום נכסי הקרן'!$C$42</f>
        <v>1.680757530189825E-5</v>
      </c>
    </row>
    <row r="167" spans="2:18">
      <c r="B167" s="76" t="s">
        <v>3424</v>
      </c>
      <c r="C167" s="86" t="s">
        <v>3059</v>
      </c>
      <c r="D167" s="73" t="s">
        <v>3158</v>
      </c>
      <c r="E167" s="73"/>
      <c r="F167" s="73" t="s">
        <v>438</v>
      </c>
      <c r="G167" s="94">
        <v>43469</v>
      </c>
      <c r="H167" s="73" t="s">
        <v>128</v>
      </c>
      <c r="I167" s="83">
        <v>7.6599999999904664</v>
      </c>
      <c r="J167" s="86" t="s">
        <v>510</v>
      </c>
      <c r="K167" s="86" t="s">
        <v>130</v>
      </c>
      <c r="L167" s="87">
        <v>4.1700000000000001E-2</v>
      </c>
      <c r="M167" s="87">
        <v>3.4299999999976773E-2</v>
      </c>
      <c r="N167" s="83">
        <v>213743.44563600005</v>
      </c>
      <c r="O167" s="85">
        <v>114.83</v>
      </c>
      <c r="P167" s="83">
        <v>245.44158679900005</v>
      </c>
      <c r="Q167" s="84">
        <f t="shared" si="2"/>
        <v>1.9034585624932933E-3</v>
      </c>
      <c r="R167" s="84">
        <f>P167/'סכום נכסי הקרן'!$C$42</f>
        <v>1.25022838165983E-5</v>
      </c>
    </row>
    <row r="168" spans="2:18">
      <c r="B168" s="76" t="s">
        <v>3424</v>
      </c>
      <c r="C168" s="86" t="s">
        <v>3059</v>
      </c>
      <c r="D168" s="73" t="s">
        <v>3159</v>
      </c>
      <c r="E168" s="73"/>
      <c r="F168" s="73" t="s">
        <v>438</v>
      </c>
      <c r="G168" s="94">
        <v>43559</v>
      </c>
      <c r="H168" s="73" t="s">
        <v>128</v>
      </c>
      <c r="I168" s="83">
        <v>7.6699999999983746</v>
      </c>
      <c r="J168" s="86" t="s">
        <v>510</v>
      </c>
      <c r="K168" s="86" t="s">
        <v>130</v>
      </c>
      <c r="L168" s="87">
        <v>3.7200000000000004E-2</v>
      </c>
      <c r="M168" s="87">
        <v>3.6799999999989168E-2</v>
      </c>
      <c r="N168" s="83">
        <v>507536.77212500008</v>
      </c>
      <c r="O168" s="85">
        <v>109.2</v>
      </c>
      <c r="P168" s="83">
        <v>554.23017997000022</v>
      </c>
      <c r="Q168" s="84">
        <f t="shared" si="2"/>
        <v>4.2981884016258069E-3</v>
      </c>
      <c r="R168" s="84">
        <f>P168/'סכום נכסי הקרן'!$C$42</f>
        <v>2.8231332351121871E-5</v>
      </c>
    </row>
    <row r="169" spans="2:18">
      <c r="B169" s="76" t="s">
        <v>3424</v>
      </c>
      <c r="C169" s="86" t="s">
        <v>3059</v>
      </c>
      <c r="D169" s="73" t="s">
        <v>3160</v>
      </c>
      <c r="E169" s="73"/>
      <c r="F169" s="73" t="s">
        <v>438</v>
      </c>
      <c r="G169" s="94">
        <v>43742</v>
      </c>
      <c r="H169" s="73" t="s">
        <v>128</v>
      </c>
      <c r="I169" s="83">
        <v>7.5700000000026293</v>
      </c>
      <c r="J169" s="86" t="s">
        <v>510</v>
      </c>
      <c r="K169" s="86" t="s">
        <v>130</v>
      </c>
      <c r="L169" s="87">
        <v>3.1E-2</v>
      </c>
      <c r="M169" s="87">
        <v>4.5900000000026288E-2</v>
      </c>
      <c r="N169" s="83">
        <v>590880.74186200008</v>
      </c>
      <c r="O169" s="85">
        <v>96.51</v>
      </c>
      <c r="P169" s="83">
        <v>570.25900915000022</v>
      </c>
      <c r="Q169" s="84">
        <f t="shared" si="2"/>
        <v>4.4224958286894983E-3</v>
      </c>
      <c r="R169" s="84">
        <f>P169/'סכום נכסי הקרן'!$C$42</f>
        <v>2.9047807563288114E-5</v>
      </c>
    </row>
    <row r="170" spans="2:18">
      <c r="B170" s="76" t="s">
        <v>3424</v>
      </c>
      <c r="C170" s="86" t="s">
        <v>3059</v>
      </c>
      <c r="D170" s="73" t="s">
        <v>3161</v>
      </c>
      <c r="E170" s="73"/>
      <c r="F170" s="73" t="s">
        <v>438</v>
      </c>
      <c r="G170" s="94">
        <v>42935</v>
      </c>
      <c r="H170" s="73" t="s">
        <v>128</v>
      </c>
      <c r="I170" s="83">
        <v>7.6200000000011769</v>
      </c>
      <c r="J170" s="86" t="s">
        <v>510</v>
      </c>
      <c r="K170" s="86" t="s">
        <v>130</v>
      </c>
      <c r="L170" s="87">
        <v>4.0800000000000003E-2</v>
      </c>
      <c r="M170" s="87">
        <v>3.6600000000012525E-2</v>
      </c>
      <c r="N170" s="83">
        <v>463493.23683600011</v>
      </c>
      <c r="O170" s="85">
        <v>113.81</v>
      </c>
      <c r="P170" s="83">
        <v>527.501644349</v>
      </c>
      <c r="Q170" s="84">
        <f t="shared" si="2"/>
        <v>4.0909021766049256E-3</v>
      </c>
      <c r="R170" s="84">
        <f>P170/'סכום נכסי הקרן'!$C$42</f>
        <v>2.6869836352444748E-5</v>
      </c>
    </row>
    <row r="171" spans="2:18">
      <c r="B171" s="76" t="s">
        <v>3406</v>
      </c>
      <c r="C171" s="86" t="s">
        <v>3059</v>
      </c>
      <c r="D171" s="73" t="s">
        <v>3162</v>
      </c>
      <c r="E171" s="73"/>
      <c r="F171" s="73" t="s">
        <v>279</v>
      </c>
      <c r="G171" s="94">
        <v>40742</v>
      </c>
      <c r="H171" s="73" t="s">
        <v>3049</v>
      </c>
      <c r="I171" s="83">
        <v>5.1099999999993821</v>
      </c>
      <c r="J171" s="86" t="s">
        <v>295</v>
      </c>
      <c r="K171" s="86" t="s">
        <v>130</v>
      </c>
      <c r="L171" s="87">
        <v>0.06</v>
      </c>
      <c r="M171" s="87">
        <v>2.159999999999818E-2</v>
      </c>
      <c r="N171" s="83">
        <v>1713729.9490000003</v>
      </c>
      <c r="O171" s="85">
        <v>140.91999999999999</v>
      </c>
      <c r="P171" s="83">
        <v>2414.9881643590006</v>
      </c>
      <c r="Q171" s="84">
        <f t="shared" si="2"/>
        <v>1.8728814296387317E-2</v>
      </c>
      <c r="R171" s="84">
        <f>P171/'סכום נכסי הקרן'!$C$42</f>
        <v>1.2301447296813589E-4</v>
      </c>
    </row>
    <row r="172" spans="2:18">
      <c r="B172" s="76" t="s">
        <v>3406</v>
      </c>
      <c r="C172" s="86" t="s">
        <v>3059</v>
      </c>
      <c r="D172" s="73" t="s">
        <v>3163</v>
      </c>
      <c r="E172" s="73"/>
      <c r="F172" s="73" t="s">
        <v>279</v>
      </c>
      <c r="G172" s="94">
        <v>42201</v>
      </c>
      <c r="H172" s="73" t="s">
        <v>3049</v>
      </c>
      <c r="I172" s="83">
        <v>4.7100000000093738</v>
      </c>
      <c r="J172" s="86" t="s">
        <v>295</v>
      </c>
      <c r="K172" s="86" t="s">
        <v>130</v>
      </c>
      <c r="L172" s="87">
        <v>4.2030000000000005E-2</v>
      </c>
      <c r="M172" s="87">
        <v>3.3000000000113612E-2</v>
      </c>
      <c r="N172" s="83">
        <v>119872.46403400002</v>
      </c>
      <c r="O172" s="85">
        <v>117.48</v>
      </c>
      <c r="P172" s="83">
        <v>140.82616530800001</v>
      </c>
      <c r="Q172" s="84">
        <f t="shared" si="2"/>
        <v>1.0921407968166733E-3</v>
      </c>
      <c r="R172" s="84">
        <f>P172/'סכום נכסי הקרן'!$C$42</f>
        <v>7.1733918870303624E-6</v>
      </c>
    </row>
    <row r="173" spans="2:18">
      <c r="B173" s="76" t="s">
        <v>3425</v>
      </c>
      <c r="C173" s="86" t="s">
        <v>3059</v>
      </c>
      <c r="D173" s="73" t="s">
        <v>3164</v>
      </c>
      <c r="E173" s="73"/>
      <c r="F173" s="73" t="s">
        <v>279</v>
      </c>
      <c r="G173" s="94">
        <v>42521</v>
      </c>
      <c r="H173" s="73" t="s">
        <v>3049</v>
      </c>
      <c r="I173" s="83">
        <v>1.3599999999942223</v>
      </c>
      <c r="J173" s="86" t="s">
        <v>126</v>
      </c>
      <c r="K173" s="86" t="s">
        <v>130</v>
      </c>
      <c r="L173" s="87">
        <v>2.3E-2</v>
      </c>
      <c r="M173" s="87">
        <v>3.8999999999903709E-2</v>
      </c>
      <c r="N173" s="83">
        <v>93675.633176000032</v>
      </c>
      <c r="O173" s="85">
        <v>110.86</v>
      </c>
      <c r="P173" s="83">
        <v>103.84880716000002</v>
      </c>
      <c r="Q173" s="84">
        <f t="shared" si="2"/>
        <v>8.0537248708099614E-4</v>
      </c>
      <c r="R173" s="84">
        <f>P173/'סכום נכסי הקרן'!$C$42</f>
        <v>5.2898421904058335E-6</v>
      </c>
    </row>
    <row r="174" spans="2:18">
      <c r="B174" s="76" t="s">
        <v>3426</v>
      </c>
      <c r="C174" s="86" t="s">
        <v>3059</v>
      </c>
      <c r="D174" s="73" t="s">
        <v>3165</v>
      </c>
      <c r="E174" s="73"/>
      <c r="F174" s="73" t="s">
        <v>438</v>
      </c>
      <c r="G174" s="94">
        <v>44592</v>
      </c>
      <c r="H174" s="73" t="s">
        <v>128</v>
      </c>
      <c r="I174" s="83">
        <v>11.33000000003201</v>
      </c>
      <c r="J174" s="86" t="s">
        <v>510</v>
      </c>
      <c r="K174" s="86" t="s">
        <v>130</v>
      </c>
      <c r="L174" s="87">
        <v>2.7473999999999998E-2</v>
      </c>
      <c r="M174" s="87">
        <v>4.260000000009663E-2</v>
      </c>
      <c r="N174" s="83">
        <v>193054.45755800002</v>
      </c>
      <c r="O174" s="85">
        <v>85.77</v>
      </c>
      <c r="P174" s="83">
        <v>165.58281149000001</v>
      </c>
      <c r="Q174" s="84">
        <f t="shared" si="2"/>
        <v>1.2841345447724161E-3</v>
      </c>
      <c r="R174" s="84">
        <f>P174/'סכום נכסי הקרן'!$C$42</f>
        <v>8.4344439399896677E-6</v>
      </c>
    </row>
    <row r="175" spans="2:18">
      <c r="B175" s="76" t="s">
        <v>3426</v>
      </c>
      <c r="C175" s="86" t="s">
        <v>3059</v>
      </c>
      <c r="D175" s="73" t="s">
        <v>3166</v>
      </c>
      <c r="E175" s="73"/>
      <c r="F175" s="73" t="s">
        <v>438</v>
      </c>
      <c r="G175" s="94">
        <v>44837</v>
      </c>
      <c r="H175" s="73" t="s">
        <v>128</v>
      </c>
      <c r="I175" s="83">
        <v>11.159999999992156</v>
      </c>
      <c r="J175" s="86" t="s">
        <v>510</v>
      </c>
      <c r="K175" s="86" t="s">
        <v>130</v>
      </c>
      <c r="L175" s="87">
        <v>3.9636999999999999E-2</v>
      </c>
      <c r="M175" s="87">
        <v>3.9099999999980983E-2</v>
      </c>
      <c r="N175" s="83">
        <v>169552.30040600002</v>
      </c>
      <c r="O175" s="85">
        <v>99.24</v>
      </c>
      <c r="P175" s="83">
        <v>168.26370295200002</v>
      </c>
      <c r="Q175" s="84">
        <f t="shared" si="2"/>
        <v>1.304925503122266E-3</v>
      </c>
      <c r="R175" s="84">
        <f>P175/'סכום נכסי הקרן'!$C$42</f>
        <v>8.5710029737562948E-6</v>
      </c>
    </row>
    <row r="176" spans="2:18">
      <c r="B176" s="76" t="s">
        <v>3426</v>
      </c>
      <c r="C176" s="86" t="s">
        <v>3059</v>
      </c>
      <c r="D176" s="73" t="s">
        <v>3167</v>
      </c>
      <c r="E176" s="73"/>
      <c r="F176" s="73" t="s">
        <v>438</v>
      </c>
      <c r="G176" s="94">
        <v>45076</v>
      </c>
      <c r="H176" s="73" t="s">
        <v>128</v>
      </c>
      <c r="I176" s="83">
        <v>10.980000000015458</v>
      </c>
      <c r="J176" s="86" t="s">
        <v>510</v>
      </c>
      <c r="K176" s="86" t="s">
        <v>130</v>
      </c>
      <c r="L176" s="87">
        <v>4.4936999999999998E-2</v>
      </c>
      <c r="M176" s="87">
        <v>4.1500000000055895E-2</v>
      </c>
      <c r="N176" s="83">
        <v>206257.01371100004</v>
      </c>
      <c r="O176" s="85">
        <v>99.74</v>
      </c>
      <c r="P176" s="83">
        <v>205.72074595900003</v>
      </c>
      <c r="Q176" s="84">
        <f t="shared" si="2"/>
        <v>1.5954138843587427E-3</v>
      </c>
      <c r="R176" s="84">
        <f>P176/'סכום נכסי הקרן'!$C$42</f>
        <v>1.0478986819165295E-5</v>
      </c>
    </row>
    <row r="177" spans="2:18">
      <c r="B177" s="76" t="s">
        <v>3427</v>
      </c>
      <c r="C177" s="86" t="s">
        <v>3050</v>
      </c>
      <c r="D177" s="73" t="s">
        <v>3168</v>
      </c>
      <c r="E177" s="73"/>
      <c r="F177" s="73" t="s">
        <v>438</v>
      </c>
      <c r="G177" s="94">
        <v>42432</v>
      </c>
      <c r="H177" s="73" t="s">
        <v>128</v>
      </c>
      <c r="I177" s="83">
        <v>4.2400000000016211</v>
      </c>
      <c r="J177" s="86" t="s">
        <v>510</v>
      </c>
      <c r="K177" s="86" t="s">
        <v>130</v>
      </c>
      <c r="L177" s="87">
        <v>2.5399999999999999E-2</v>
      </c>
      <c r="M177" s="87">
        <v>2.3800000000005869E-2</v>
      </c>
      <c r="N177" s="83">
        <v>621281.75617900013</v>
      </c>
      <c r="O177" s="85">
        <v>115.24</v>
      </c>
      <c r="P177" s="83">
        <v>715.96505734099992</v>
      </c>
      <c r="Q177" s="84">
        <f t="shared" si="2"/>
        <v>5.552481291435654E-3</v>
      </c>
      <c r="R177" s="84">
        <f>P177/'סכום נכסי הקרן'!$C$42</f>
        <v>3.6469770532304614E-5</v>
      </c>
    </row>
    <row r="178" spans="2:18">
      <c r="B178" s="76" t="s">
        <v>3428</v>
      </c>
      <c r="C178" s="86" t="s">
        <v>3059</v>
      </c>
      <c r="D178" s="73" t="s">
        <v>3169</v>
      </c>
      <c r="E178" s="73"/>
      <c r="F178" s="73" t="s">
        <v>438</v>
      </c>
      <c r="G178" s="94">
        <v>42242</v>
      </c>
      <c r="H178" s="73" t="s">
        <v>128</v>
      </c>
      <c r="I178" s="83">
        <v>2.9000000000003636</v>
      </c>
      <c r="J178" s="86" t="s">
        <v>435</v>
      </c>
      <c r="K178" s="86" t="s">
        <v>130</v>
      </c>
      <c r="L178" s="87">
        <v>2.3599999999999999E-2</v>
      </c>
      <c r="M178" s="87">
        <v>3.2400000000004002E-2</v>
      </c>
      <c r="N178" s="83">
        <v>1006118.2834000001</v>
      </c>
      <c r="O178" s="85">
        <v>109.24</v>
      </c>
      <c r="P178" s="83">
        <v>1099.0836434940002</v>
      </c>
      <c r="Q178" s="84">
        <f t="shared" si="2"/>
        <v>8.5236581110365601E-3</v>
      </c>
      <c r="R178" s="84">
        <f>P178/'סכום נכסי הקרן'!$C$42</f>
        <v>5.598503427373912E-5</v>
      </c>
    </row>
    <row r="179" spans="2:18">
      <c r="B179" s="76" t="s">
        <v>3429</v>
      </c>
      <c r="C179" s="86" t="s">
        <v>3050</v>
      </c>
      <c r="D179" s="73">
        <v>7134</v>
      </c>
      <c r="E179" s="73"/>
      <c r="F179" s="73" t="s">
        <v>438</v>
      </c>
      <c r="G179" s="94">
        <v>43705</v>
      </c>
      <c r="H179" s="73" t="s">
        <v>128</v>
      </c>
      <c r="I179" s="83">
        <v>5.1199999999739934</v>
      </c>
      <c r="J179" s="86" t="s">
        <v>510</v>
      </c>
      <c r="K179" s="86" t="s">
        <v>130</v>
      </c>
      <c r="L179" s="87">
        <v>0.04</v>
      </c>
      <c r="M179" s="87">
        <v>3.6699999999776058E-2</v>
      </c>
      <c r="N179" s="83">
        <v>60817.055899000006</v>
      </c>
      <c r="O179" s="85">
        <v>113.81</v>
      </c>
      <c r="P179" s="83">
        <v>69.215887965000022</v>
      </c>
      <c r="Q179" s="84">
        <f t="shared" si="2"/>
        <v>5.3678586553243611E-4</v>
      </c>
      <c r="R179" s="84">
        <f>P179/'סכום נכסי הקרן'!$C$42</f>
        <v>3.5257133366928929E-6</v>
      </c>
    </row>
    <row r="180" spans="2:18">
      <c r="B180" s="76" t="s">
        <v>3429</v>
      </c>
      <c r="C180" s="86" t="s">
        <v>3050</v>
      </c>
      <c r="D180" s="73" t="s">
        <v>3170</v>
      </c>
      <c r="E180" s="73"/>
      <c r="F180" s="73" t="s">
        <v>438</v>
      </c>
      <c r="G180" s="94">
        <v>43256</v>
      </c>
      <c r="H180" s="73" t="s">
        <v>128</v>
      </c>
      <c r="I180" s="83">
        <v>5.1200000000012835</v>
      </c>
      <c r="J180" s="86" t="s">
        <v>510</v>
      </c>
      <c r="K180" s="86" t="s">
        <v>130</v>
      </c>
      <c r="L180" s="87">
        <v>0.04</v>
      </c>
      <c r="M180" s="87">
        <v>3.600000000001214E-2</v>
      </c>
      <c r="N180" s="83">
        <v>999219.03958200011</v>
      </c>
      <c r="O180" s="85">
        <v>115.45</v>
      </c>
      <c r="P180" s="83">
        <v>1153.5983796710002</v>
      </c>
      <c r="Q180" s="84">
        <f t="shared" si="2"/>
        <v>8.9464330071390343E-3</v>
      </c>
      <c r="R180" s="84">
        <f>P180/'סכום נכסי הקרן'!$C$42</f>
        <v>5.8761901522523587E-5</v>
      </c>
    </row>
    <row r="181" spans="2:18">
      <c r="B181" s="76" t="s">
        <v>3430</v>
      </c>
      <c r="C181" s="86" t="s">
        <v>3059</v>
      </c>
      <c r="D181" s="73" t="s">
        <v>3171</v>
      </c>
      <c r="E181" s="73"/>
      <c r="F181" s="73" t="s">
        <v>438</v>
      </c>
      <c r="G181" s="94">
        <v>44294</v>
      </c>
      <c r="H181" s="73" t="s">
        <v>128</v>
      </c>
      <c r="I181" s="83">
        <v>7.6699999999964552</v>
      </c>
      <c r="J181" s="86" t="s">
        <v>510</v>
      </c>
      <c r="K181" s="86" t="s">
        <v>130</v>
      </c>
      <c r="L181" s="87">
        <v>0.03</v>
      </c>
      <c r="M181" s="87">
        <v>4.2999999999984134E-2</v>
      </c>
      <c r="N181" s="83">
        <v>557378.98392200016</v>
      </c>
      <c r="O181" s="85">
        <v>101.78</v>
      </c>
      <c r="P181" s="83">
        <v>567.30034000300009</v>
      </c>
      <c r="Q181" s="84">
        <f t="shared" si="2"/>
        <v>4.3995506375550629E-3</v>
      </c>
      <c r="R181" s="84">
        <f>P181/'סכום נכסי הקרן'!$C$42</f>
        <v>2.8897099112134313E-5</v>
      </c>
    </row>
    <row r="182" spans="2:18">
      <c r="B182" s="76" t="s">
        <v>3431</v>
      </c>
      <c r="C182" s="86" t="s">
        <v>3059</v>
      </c>
      <c r="D182" s="73" t="s">
        <v>3172</v>
      </c>
      <c r="E182" s="73"/>
      <c r="F182" s="73" t="s">
        <v>438</v>
      </c>
      <c r="G182" s="94">
        <v>42326</v>
      </c>
      <c r="H182" s="73" t="s">
        <v>128</v>
      </c>
      <c r="I182" s="83">
        <v>6.31000001816916</v>
      </c>
      <c r="J182" s="86" t="s">
        <v>510</v>
      </c>
      <c r="K182" s="86" t="s">
        <v>130</v>
      </c>
      <c r="L182" s="87">
        <v>8.0500000000000002E-2</v>
      </c>
      <c r="M182" s="87">
        <v>7.430000054507481E-2</v>
      </c>
      <c r="N182" s="83">
        <v>12.338079000000002</v>
      </c>
      <c r="O182" s="85">
        <v>107.06</v>
      </c>
      <c r="P182" s="83">
        <v>1.3209196000000003E-2</v>
      </c>
      <c r="Q182" s="84">
        <f t="shared" si="2"/>
        <v>1.0244049330744711E-7</v>
      </c>
      <c r="R182" s="84">
        <f>P182/'סכום נכסי הקרן'!$C$42</f>
        <v>6.7284896392198457E-10</v>
      </c>
    </row>
    <row r="183" spans="2:18">
      <c r="B183" s="76" t="s">
        <v>3431</v>
      </c>
      <c r="C183" s="86" t="s">
        <v>3059</v>
      </c>
      <c r="D183" s="73" t="s">
        <v>3173</v>
      </c>
      <c r="E183" s="73"/>
      <c r="F183" s="73" t="s">
        <v>438</v>
      </c>
      <c r="G183" s="94">
        <v>42606</v>
      </c>
      <c r="H183" s="73" t="s">
        <v>128</v>
      </c>
      <c r="I183" s="83">
        <v>6.3100000442710931</v>
      </c>
      <c r="J183" s="86" t="s">
        <v>510</v>
      </c>
      <c r="K183" s="86" t="s">
        <v>130</v>
      </c>
      <c r="L183" s="87">
        <v>8.0500000000000002E-2</v>
      </c>
      <c r="M183" s="87">
        <v>7.43000006082776E-2</v>
      </c>
      <c r="N183" s="83">
        <v>51.897386000000004</v>
      </c>
      <c r="O183" s="85">
        <v>107.07</v>
      </c>
      <c r="P183" s="83">
        <v>5.5566734000000007E-2</v>
      </c>
      <c r="Q183" s="84">
        <f t="shared" si="2"/>
        <v>4.3093339234603634E-7</v>
      </c>
      <c r="R183" s="84">
        <f>P183/'סכום נכסי הקרן'!$C$42</f>
        <v>2.8304538293192492E-9</v>
      </c>
    </row>
    <row r="184" spans="2:18">
      <c r="B184" s="76" t="s">
        <v>3431</v>
      </c>
      <c r="C184" s="86" t="s">
        <v>3059</v>
      </c>
      <c r="D184" s="73" t="s">
        <v>3174</v>
      </c>
      <c r="E184" s="73"/>
      <c r="F184" s="73" t="s">
        <v>438</v>
      </c>
      <c r="G184" s="94">
        <v>42648</v>
      </c>
      <c r="H184" s="73" t="s">
        <v>128</v>
      </c>
      <c r="I184" s="83">
        <v>6.3100000231522717</v>
      </c>
      <c r="J184" s="86" t="s">
        <v>510</v>
      </c>
      <c r="K184" s="86" t="s">
        <v>130</v>
      </c>
      <c r="L184" s="87">
        <v>8.0500000000000002E-2</v>
      </c>
      <c r="M184" s="87">
        <v>7.4300000302156763E-2</v>
      </c>
      <c r="N184" s="83">
        <v>47.605769000000009</v>
      </c>
      <c r="O184" s="85">
        <v>107.06</v>
      </c>
      <c r="P184" s="83">
        <v>5.0966922000000005E-2</v>
      </c>
      <c r="Q184" s="84">
        <f t="shared" si="2"/>
        <v>3.9526074350340312E-7</v>
      </c>
      <c r="R184" s="84">
        <f>P184/'סכום נכסי הקרן'!$C$42</f>
        <v>2.5961489754556293E-9</v>
      </c>
    </row>
    <row r="185" spans="2:18">
      <c r="B185" s="76" t="s">
        <v>3431</v>
      </c>
      <c r="C185" s="86" t="s">
        <v>3059</v>
      </c>
      <c r="D185" s="73" t="s">
        <v>3175</v>
      </c>
      <c r="E185" s="73"/>
      <c r="F185" s="73" t="s">
        <v>438</v>
      </c>
      <c r="G185" s="94">
        <v>42718</v>
      </c>
      <c r="H185" s="73" t="s">
        <v>128</v>
      </c>
      <c r="I185" s="83">
        <v>6.3099999390608748</v>
      </c>
      <c r="J185" s="86" t="s">
        <v>510</v>
      </c>
      <c r="K185" s="86" t="s">
        <v>130</v>
      </c>
      <c r="L185" s="87">
        <v>8.0500000000000002E-2</v>
      </c>
      <c r="M185" s="87">
        <v>7.4299999435540831E-2</v>
      </c>
      <c r="N185" s="83">
        <v>33.260953000000001</v>
      </c>
      <c r="O185" s="85">
        <v>107.06</v>
      </c>
      <c r="P185" s="83">
        <v>3.5609307000000007E-2</v>
      </c>
      <c r="Q185" s="84">
        <f t="shared" si="2"/>
        <v>2.7615874390964668E-7</v>
      </c>
      <c r="R185" s="84">
        <f>P185/'סכום נכסי הקרן'!$C$42</f>
        <v>1.8138640172293508E-9</v>
      </c>
    </row>
    <row r="186" spans="2:18">
      <c r="B186" s="76" t="s">
        <v>3431</v>
      </c>
      <c r="C186" s="86" t="s">
        <v>3059</v>
      </c>
      <c r="D186" s="73" t="s">
        <v>3176</v>
      </c>
      <c r="E186" s="73"/>
      <c r="F186" s="73" t="s">
        <v>438</v>
      </c>
      <c r="G186" s="94">
        <v>42900</v>
      </c>
      <c r="H186" s="73" t="s">
        <v>128</v>
      </c>
      <c r="I186" s="83">
        <v>6.3100000030819876</v>
      </c>
      <c r="J186" s="86" t="s">
        <v>510</v>
      </c>
      <c r="K186" s="86" t="s">
        <v>130</v>
      </c>
      <c r="L186" s="87">
        <v>8.0500000000000002E-2</v>
      </c>
      <c r="M186" s="87">
        <v>7.4300000210997599E-2</v>
      </c>
      <c r="N186" s="83">
        <v>39.398863000000006</v>
      </c>
      <c r="O186" s="85">
        <v>107.06</v>
      </c>
      <c r="P186" s="83">
        <v>4.2180576999999997E-2</v>
      </c>
      <c r="Q186" s="84">
        <f t="shared" si="2"/>
        <v>3.2712052390416164E-7</v>
      </c>
      <c r="R186" s="84">
        <f>P186/'סכום נכסי הקרן'!$C$42</f>
        <v>2.1485908402056784E-9</v>
      </c>
    </row>
    <row r="187" spans="2:18">
      <c r="B187" s="76" t="s">
        <v>3431</v>
      </c>
      <c r="C187" s="86" t="s">
        <v>3059</v>
      </c>
      <c r="D187" s="73" t="s">
        <v>3177</v>
      </c>
      <c r="E187" s="73"/>
      <c r="F187" s="73" t="s">
        <v>438</v>
      </c>
      <c r="G187" s="94">
        <v>43075</v>
      </c>
      <c r="H187" s="73" t="s">
        <v>128</v>
      </c>
      <c r="I187" s="83">
        <v>6.3100000511972398</v>
      </c>
      <c r="J187" s="86" t="s">
        <v>510</v>
      </c>
      <c r="K187" s="86" t="s">
        <v>130</v>
      </c>
      <c r="L187" s="87">
        <v>8.0500000000000002E-2</v>
      </c>
      <c r="M187" s="87">
        <v>7.4300000389710338E-2</v>
      </c>
      <c r="N187" s="83">
        <v>24.447218000000003</v>
      </c>
      <c r="O187" s="85">
        <v>107.06</v>
      </c>
      <c r="P187" s="83">
        <v>2.6173286000000004E-2</v>
      </c>
      <c r="Q187" s="84">
        <f t="shared" si="2"/>
        <v>2.0298013060877431E-7</v>
      </c>
      <c r="R187" s="84">
        <f>P187/'סכום נכסי הקרן'!$C$42</f>
        <v>1.3332127381207594E-9</v>
      </c>
    </row>
    <row r="188" spans="2:18">
      <c r="B188" s="76" t="s">
        <v>3431</v>
      </c>
      <c r="C188" s="86" t="s">
        <v>3059</v>
      </c>
      <c r="D188" s="73" t="s">
        <v>3178</v>
      </c>
      <c r="E188" s="73"/>
      <c r="F188" s="73" t="s">
        <v>438</v>
      </c>
      <c r="G188" s="94">
        <v>43292</v>
      </c>
      <c r="H188" s="73" t="s">
        <v>128</v>
      </c>
      <c r="I188" s="83">
        <v>6.3100000430161147</v>
      </c>
      <c r="J188" s="86" t="s">
        <v>510</v>
      </c>
      <c r="K188" s="86" t="s">
        <v>130</v>
      </c>
      <c r="L188" s="87">
        <v>8.0500000000000002E-2</v>
      </c>
      <c r="M188" s="87">
        <v>7.4300000379718803E-2</v>
      </c>
      <c r="N188" s="83">
        <v>66.662004999999994</v>
      </c>
      <c r="O188" s="85">
        <v>107.06</v>
      </c>
      <c r="P188" s="83">
        <v>7.1368603000000003E-2</v>
      </c>
      <c r="Q188" s="84">
        <f t="shared" si="2"/>
        <v>5.5348068860385965E-7</v>
      </c>
      <c r="R188" s="84">
        <f>P188/'סכום נכסי הקרן'!$C$42</f>
        <v>3.6353681620826453E-9</v>
      </c>
    </row>
    <row r="189" spans="2:18">
      <c r="B189" s="76" t="s">
        <v>3432</v>
      </c>
      <c r="C189" s="86" t="s">
        <v>3059</v>
      </c>
      <c r="D189" s="73" t="s">
        <v>3179</v>
      </c>
      <c r="E189" s="73"/>
      <c r="F189" s="73" t="s">
        <v>427</v>
      </c>
      <c r="G189" s="94">
        <v>44376</v>
      </c>
      <c r="H189" s="73" t="s">
        <v>292</v>
      </c>
      <c r="I189" s="83">
        <v>4.4799999970300668</v>
      </c>
      <c r="J189" s="86" t="s">
        <v>126</v>
      </c>
      <c r="K189" s="86" t="s">
        <v>130</v>
      </c>
      <c r="L189" s="87">
        <v>7.400000000000001E-2</v>
      </c>
      <c r="M189" s="87">
        <v>7.8299999956747385E-2</v>
      </c>
      <c r="N189" s="83">
        <v>856.55523400000015</v>
      </c>
      <c r="O189" s="85">
        <v>99.06</v>
      </c>
      <c r="P189" s="83">
        <v>0.84850364900000008</v>
      </c>
      <c r="Q189" s="84">
        <f t="shared" si="2"/>
        <v>6.5803499604918385E-6</v>
      </c>
      <c r="R189" s="84">
        <f>P189/'סכום נכסי הקרן'!$C$42</f>
        <v>4.3221010659064581E-8</v>
      </c>
    </row>
    <row r="190" spans="2:18">
      <c r="B190" s="76" t="s">
        <v>3432</v>
      </c>
      <c r="C190" s="86" t="s">
        <v>3059</v>
      </c>
      <c r="D190" s="73" t="s">
        <v>3180</v>
      </c>
      <c r="E190" s="73"/>
      <c r="F190" s="73" t="s">
        <v>427</v>
      </c>
      <c r="G190" s="94">
        <v>44431</v>
      </c>
      <c r="H190" s="73" t="s">
        <v>292</v>
      </c>
      <c r="I190" s="83">
        <v>4.4800000013648917</v>
      </c>
      <c r="J190" s="86" t="s">
        <v>126</v>
      </c>
      <c r="K190" s="86" t="s">
        <v>130</v>
      </c>
      <c r="L190" s="87">
        <v>7.400000000000001E-2</v>
      </c>
      <c r="M190" s="87">
        <v>7.8100000010236703E-2</v>
      </c>
      <c r="N190" s="83">
        <v>147.84772400000003</v>
      </c>
      <c r="O190" s="85">
        <v>99.11</v>
      </c>
      <c r="P190" s="83">
        <v>0.146531885</v>
      </c>
      <c r="Q190" s="84">
        <f t="shared" si="2"/>
        <v>1.1363900259084737E-6</v>
      </c>
      <c r="R190" s="84">
        <f>P190/'סכום נכסי הקרן'!$C$42</f>
        <v>7.4640293780019134E-9</v>
      </c>
    </row>
    <row r="191" spans="2:18">
      <c r="B191" s="76" t="s">
        <v>3432</v>
      </c>
      <c r="C191" s="86" t="s">
        <v>3059</v>
      </c>
      <c r="D191" s="73" t="s">
        <v>3181</v>
      </c>
      <c r="E191" s="73"/>
      <c r="F191" s="73" t="s">
        <v>427</v>
      </c>
      <c r="G191" s="94">
        <v>44859</v>
      </c>
      <c r="H191" s="73" t="s">
        <v>292</v>
      </c>
      <c r="I191" s="83">
        <v>4.4899999973547118</v>
      </c>
      <c r="J191" s="86" t="s">
        <v>126</v>
      </c>
      <c r="K191" s="86" t="s">
        <v>130</v>
      </c>
      <c r="L191" s="87">
        <v>7.400000000000001E-2</v>
      </c>
      <c r="M191" s="87">
        <v>7.2099999954308672E-2</v>
      </c>
      <c r="N191" s="83">
        <v>449.99233700000013</v>
      </c>
      <c r="O191" s="85">
        <v>101.65</v>
      </c>
      <c r="P191" s="83">
        <v>0.45741722900000009</v>
      </c>
      <c r="Q191" s="84">
        <f t="shared" si="2"/>
        <v>3.5473806722290672E-6</v>
      </c>
      <c r="R191" s="84">
        <f>P191/'סכום נכסי הקרן'!$C$42</f>
        <v>2.3299882037689134E-8</v>
      </c>
    </row>
    <row r="192" spans="2:18">
      <c r="B192" s="76" t="s">
        <v>3433</v>
      </c>
      <c r="C192" s="86" t="s">
        <v>3059</v>
      </c>
      <c r="D192" s="73" t="s">
        <v>3182</v>
      </c>
      <c r="E192" s="73"/>
      <c r="F192" s="73" t="s">
        <v>427</v>
      </c>
      <c r="G192" s="94">
        <v>42516</v>
      </c>
      <c r="H192" s="73" t="s">
        <v>292</v>
      </c>
      <c r="I192" s="83">
        <v>3.4500000000016877</v>
      </c>
      <c r="J192" s="86" t="s">
        <v>302</v>
      </c>
      <c r="K192" s="86" t="s">
        <v>130</v>
      </c>
      <c r="L192" s="87">
        <v>2.3269999999999999E-2</v>
      </c>
      <c r="M192" s="87">
        <v>3.4700000000025127E-2</v>
      </c>
      <c r="N192" s="83">
        <v>734693.52144299995</v>
      </c>
      <c r="O192" s="85">
        <v>108.87</v>
      </c>
      <c r="P192" s="83">
        <v>799.86084831700009</v>
      </c>
      <c r="Q192" s="84">
        <f t="shared" si="2"/>
        <v>6.2031133370196488E-3</v>
      </c>
      <c r="R192" s="84">
        <f>P192/'סכום נכסי הקרן'!$C$42</f>
        <v>4.0743247588411368E-5</v>
      </c>
    </row>
    <row r="193" spans="2:18">
      <c r="B193" s="76" t="s">
        <v>3434</v>
      </c>
      <c r="C193" s="86" t="s">
        <v>3050</v>
      </c>
      <c r="D193" s="73" t="s">
        <v>3183</v>
      </c>
      <c r="E193" s="73"/>
      <c r="F193" s="73" t="s">
        <v>279</v>
      </c>
      <c r="G193" s="94">
        <v>42978</v>
      </c>
      <c r="H193" s="73" t="s">
        <v>3049</v>
      </c>
      <c r="I193" s="83">
        <v>0.80999998903799286</v>
      </c>
      <c r="J193" s="86" t="s">
        <v>126</v>
      </c>
      <c r="K193" s="86" t="s">
        <v>130</v>
      </c>
      <c r="L193" s="87">
        <v>2.76E-2</v>
      </c>
      <c r="M193" s="87">
        <v>6.2899999769419845E-2</v>
      </c>
      <c r="N193" s="83">
        <v>27.124996000000007</v>
      </c>
      <c r="O193" s="85">
        <v>97.53</v>
      </c>
      <c r="P193" s="83">
        <v>2.6455009000000005E-2</v>
      </c>
      <c r="Q193" s="84">
        <f t="shared" si="2"/>
        <v>2.0516496026048467E-7</v>
      </c>
      <c r="R193" s="84">
        <f>P193/'סכום נכסי הקרן'!$C$42</f>
        <v>1.347563121646221E-9</v>
      </c>
    </row>
    <row r="194" spans="2:18">
      <c r="B194" s="76" t="s">
        <v>3435</v>
      </c>
      <c r="C194" s="86" t="s">
        <v>3059</v>
      </c>
      <c r="D194" s="73" t="s">
        <v>3184</v>
      </c>
      <c r="E194" s="73"/>
      <c r="F194" s="73" t="s">
        <v>438</v>
      </c>
      <c r="G194" s="94">
        <v>42794</v>
      </c>
      <c r="H194" s="73" t="s">
        <v>128</v>
      </c>
      <c r="I194" s="83">
        <v>5.0000000000010765</v>
      </c>
      <c r="J194" s="86" t="s">
        <v>510</v>
      </c>
      <c r="K194" s="86" t="s">
        <v>130</v>
      </c>
      <c r="L194" s="87">
        <v>2.8999999999999998E-2</v>
      </c>
      <c r="M194" s="87">
        <v>2.850000000000592E-2</v>
      </c>
      <c r="N194" s="83">
        <v>1618132.6780560003</v>
      </c>
      <c r="O194" s="85">
        <v>114.82</v>
      </c>
      <c r="P194" s="83">
        <v>1857.9399745740004</v>
      </c>
      <c r="Q194" s="84">
        <f t="shared" si="2"/>
        <v>1.4408771550591445E-2</v>
      </c>
      <c r="R194" s="84">
        <f>P194/'סכום נכסי הקרן'!$C$42</f>
        <v>9.4639597059605613E-5</v>
      </c>
    </row>
    <row r="195" spans="2:18">
      <c r="B195" s="76" t="s">
        <v>3436</v>
      </c>
      <c r="C195" s="86" t="s">
        <v>3059</v>
      </c>
      <c r="D195" s="73" t="s">
        <v>3185</v>
      </c>
      <c r="E195" s="73"/>
      <c r="F195" s="73" t="s">
        <v>438</v>
      </c>
      <c r="G195" s="94">
        <v>44728</v>
      </c>
      <c r="H195" s="73" t="s">
        <v>128</v>
      </c>
      <c r="I195" s="83">
        <v>9.6199999999912524</v>
      </c>
      <c r="J195" s="86" t="s">
        <v>510</v>
      </c>
      <c r="K195" s="86" t="s">
        <v>130</v>
      </c>
      <c r="L195" s="87">
        <v>2.6314999999999998E-2</v>
      </c>
      <c r="M195" s="87">
        <v>3.1999999999960692E-2</v>
      </c>
      <c r="N195" s="83">
        <v>203406.64333700002</v>
      </c>
      <c r="O195" s="85">
        <v>100.05</v>
      </c>
      <c r="P195" s="83">
        <v>203.50833961900003</v>
      </c>
      <c r="Q195" s="84">
        <f t="shared" si="2"/>
        <v>1.5782561408544352E-3</v>
      </c>
      <c r="R195" s="84">
        <f>P195/'סכום נכסי הקרן'!$C$42</f>
        <v>1.0366291442880211E-5</v>
      </c>
    </row>
    <row r="196" spans="2:18">
      <c r="B196" s="76" t="s">
        <v>3436</v>
      </c>
      <c r="C196" s="86" t="s">
        <v>3059</v>
      </c>
      <c r="D196" s="73" t="s">
        <v>3186</v>
      </c>
      <c r="E196" s="73"/>
      <c r="F196" s="73" t="s">
        <v>438</v>
      </c>
      <c r="G196" s="94">
        <v>44923</v>
      </c>
      <c r="H196" s="73" t="s">
        <v>128</v>
      </c>
      <c r="I196" s="83">
        <v>9.3499999999745924</v>
      </c>
      <c r="J196" s="86" t="s">
        <v>510</v>
      </c>
      <c r="K196" s="86" t="s">
        <v>130</v>
      </c>
      <c r="L196" s="87">
        <v>3.0750000000000003E-2</v>
      </c>
      <c r="M196" s="87">
        <v>3.6599999999855255E-2</v>
      </c>
      <c r="N196" s="83">
        <v>66197.457294000022</v>
      </c>
      <c r="O196" s="85">
        <v>98.1</v>
      </c>
      <c r="P196" s="83">
        <v>64.939708159000006</v>
      </c>
      <c r="Q196" s="84">
        <f t="shared" si="2"/>
        <v>5.0362306222495351E-4</v>
      </c>
      <c r="R196" s="84">
        <f>P196/'סכום נכסי הקרן'!$C$42</f>
        <v>3.3078936335095028E-6</v>
      </c>
    </row>
    <row r="197" spans="2:18">
      <c r="B197" s="76" t="s">
        <v>3425</v>
      </c>
      <c r="C197" s="86" t="s">
        <v>3059</v>
      </c>
      <c r="D197" s="73" t="s">
        <v>3187</v>
      </c>
      <c r="E197" s="73"/>
      <c r="F197" s="73" t="s">
        <v>279</v>
      </c>
      <c r="G197" s="94">
        <v>42474</v>
      </c>
      <c r="H197" s="73" t="s">
        <v>3049</v>
      </c>
      <c r="I197" s="83">
        <v>0.3600000091840968</v>
      </c>
      <c r="J197" s="86" t="s">
        <v>126</v>
      </c>
      <c r="K197" s="86" t="s">
        <v>130</v>
      </c>
      <c r="L197" s="87">
        <v>6.8499999999999991E-2</v>
      </c>
      <c r="M197" s="87">
        <v>6.4399998645345707E-2</v>
      </c>
      <c r="N197" s="83">
        <v>17.336475000000004</v>
      </c>
      <c r="O197" s="85">
        <v>100.49</v>
      </c>
      <c r="P197" s="83">
        <v>1.7421419000000004E-2</v>
      </c>
      <c r="Q197" s="84">
        <f t="shared" si="2"/>
        <v>1.3510729619544839E-7</v>
      </c>
      <c r="R197" s="84">
        <f>P197/'סכום נכסי הקרן'!$C$42</f>
        <v>8.8741084046302113E-10</v>
      </c>
    </row>
    <row r="198" spans="2:18">
      <c r="B198" s="76" t="s">
        <v>3425</v>
      </c>
      <c r="C198" s="86" t="s">
        <v>3059</v>
      </c>
      <c r="D198" s="73" t="s">
        <v>3188</v>
      </c>
      <c r="E198" s="73"/>
      <c r="F198" s="73" t="s">
        <v>279</v>
      </c>
      <c r="G198" s="94">
        <v>42562</v>
      </c>
      <c r="H198" s="73" t="s">
        <v>3049</v>
      </c>
      <c r="I198" s="83">
        <v>1.3500000482857126</v>
      </c>
      <c r="J198" s="86" t="s">
        <v>126</v>
      </c>
      <c r="K198" s="86" t="s">
        <v>130</v>
      </c>
      <c r="L198" s="87">
        <v>3.3700000000000001E-2</v>
      </c>
      <c r="M198" s="87">
        <v>6.8300000096571431E-2</v>
      </c>
      <c r="N198" s="83">
        <v>10.807881000000002</v>
      </c>
      <c r="O198" s="85">
        <v>95.81</v>
      </c>
      <c r="P198" s="83">
        <v>1.0355030000000001E-2</v>
      </c>
      <c r="Q198" s="84">
        <f t="shared" si="2"/>
        <v>8.0305749222996915E-8</v>
      </c>
      <c r="R198" s="84">
        <f>P198/'סכום נכסי הקרן'!$C$42</f>
        <v>5.2746368566876191E-10</v>
      </c>
    </row>
    <row r="199" spans="2:18">
      <c r="B199" s="76" t="s">
        <v>3425</v>
      </c>
      <c r="C199" s="86" t="s">
        <v>3059</v>
      </c>
      <c r="D199" s="73" t="s">
        <v>3189</v>
      </c>
      <c r="E199" s="73"/>
      <c r="F199" s="73" t="s">
        <v>279</v>
      </c>
      <c r="G199" s="94">
        <v>42717</v>
      </c>
      <c r="H199" s="73" t="s">
        <v>3049</v>
      </c>
      <c r="I199" s="83">
        <v>1.5300002388871043</v>
      </c>
      <c r="J199" s="86" t="s">
        <v>126</v>
      </c>
      <c r="K199" s="86" t="s">
        <v>130</v>
      </c>
      <c r="L199" s="87">
        <v>3.85E-2</v>
      </c>
      <c r="M199" s="87">
        <v>6.7600007432043252E-2</v>
      </c>
      <c r="N199" s="83">
        <v>2.3534430000000004</v>
      </c>
      <c r="O199" s="85">
        <v>96.05</v>
      </c>
      <c r="P199" s="83">
        <v>2.2604820000000007E-3</v>
      </c>
      <c r="Q199" s="84">
        <f t="shared" si="2"/>
        <v>1.7530581815320532E-8</v>
      </c>
      <c r="R199" s="84">
        <f>P199/'סכום נכסי הקרן'!$C$42</f>
        <v>1.1514425038922095E-10</v>
      </c>
    </row>
    <row r="200" spans="2:18">
      <c r="B200" s="76" t="s">
        <v>3425</v>
      </c>
      <c r="C200" s="86" t="s">
        <v>3059</v>
      </c>
      <c r="D200" s="73" t="s">
        <v>3190</v>
      </c>
      <c r="E200" s="73"/>
      <c r="F200" s="73" t="s">
        <v>279</v>
      </c>
      <c r="G200" s="94">
        <v>42710</v>
      </c>
      <c r="H200" s="73" t="s">
        <v>3049</v>
      </c>
      <c r="I200" s="83">
        <v>1.5300000340397371</v>
      </c>
      <c r="J200" s="86" t="s">
        <v>126</v>
      </c>
      <c r="K200" s="86" t="s">
        <v>130</v>
      </c>
      <c r="L200" s="87">
        <v>3.8399999999999997E-2</v>
      </c>
      <c r="M200" s="87">
        <v>6.760000171678672E-2</v>
      </c>
      <c r="N200" s="83">
        <v>7.036144000000002</v>
      </c>
      <c r="O200" s="85">
        <v>96.03</v>
      </c>
      <c r="P200" s="83">
        <v>6.7568090000000008E-3</v>
      </c>
      <c r="Q200" s="84">
        <f t="shared" si="2"/>
        <v>5.2400679582935884E-8</v>
      </c>
      <c r="R200" s="84">
        <f>P200/'סכום נכסי הקרן'!$C$42</f>
        <v>3.4417779364230348E-10</v>
      </c>
    </row>
    <row r="201" spans="2:18">
      <c r="B201" s="76" t="s">
        <v>3425</v>
      </c>
      <c r="C201" s="86" t="s">
        <v>3059</v>
      </c>
      <c r="D201" s="73" t="s">
        <v>3191</v>
      </c>
      <c r="E201" s="73"/>
      <c r="F201" s="73" t="s">
        <v>279</v>
      </c>
      <c r="G201" s="94">
        <v>42474</v>
      </c>
      <c r="H201" s="73" t="s">
        <v>3049</v>
      </c>
      <c r="I201" s="83">
        <v>0.36000001821113908</v>
      </c>
      <c r="J201" s="86" t="s">
        <v>126</v>
      </c>
      <c r="K201" s="86" t="s">
        <v>130</v>
      </c>
      <c r="L201" s="87">
        <v>3.1800000000000002E-2</v>
      </c>
      <c r="M201" s="87">
        <v>7.1100000608934955E-2</v>
      </c>
      <c r="N201" s="83">
        <v>17.781485000000004</v>
      </c>
      <c r="O201" s="85">
        <v>98.82</v>
      </c>
      <c r="P201" s="83">
        <v>1.7571663000000005E-2</v>
      </c>
      <c r="Q201" s="84">
        <f t="shared" si="2"/>
        <v>1.3627247456637151E-7</v>
      </c>
      <c r="R201" s="84">
        <f>P201/'סכום נכסי הקרן'!$C$42</f>
        <v>8.9506395725646522E-10</v>
      </c>
    </row>
    <row r="202" spans="2:18">
      <c r="B202" s="76" t="s">
        <v>3437</v>
      </c>
      <c r="C202" s="86" t="s">
        <v>3050</v>
      </c>
      <c r="D202" s="73">
        <v>7355</v>
      </c>
      <c r="E202" s="73"/>
      <c r="F202" s="73" t="s">
        <v>279</v>
      </c>
      <c r="G202" s="94">
        <v>43842</v>
      </c>
      <c r="H202" s="73" t="s">
        <v>3049</v>
      </c>
      <c r="I202" s="83">
        <v>0.1600000024945423</v>
      </c>
      <c r="J202" s="86" t="s">
        <v>126</v>
      </c>
      <c r="K202" s="86" t="s">
        <v>130</v>
      </c>
      <c r="L202" s="87">
        <v>2.0838000000000002E-2</v>
      </c>
      <c r="M202" s="87">
        <v>6.5000000000000016E-2</v>
      </c>
      <c r="N202" s="83">
        <v>16.068750000000005</v>
      </c>
      <c r="O202" s="85">
        <v>99.79</v>
      </c>
      <c r="P202" s="83">
        <v>1.6035005999999997E-2</v>
      </c>
      <c r="Q202" s="84">
        <f t="shared" si="2"/>
        <v>1.2435532978902528E-7</v>
      </c>
      <c r="R202" s="84">
        <f>P202/'סכום נכסי הקרן'!$C$42</f>
        <v>8.1678984652682886E-10</v>
      </c>
    </row>
    <row r="203" spans="2:18">
      <c r="B203" s="76" t="s">
        <v>3438</v>
      </c>
      <c r="C203" s="86" t="s">
        <v>3059</v>
      </c>
      <c r="D203" s="73" t="s">
        <v>3192</v>
      </c>
      <c r="E203" s="73"/>
      <c r="F203" s="73" t="s">
        <v>438</v>
      </c>
      <c r="G203" s="94">
        <v>45015</v>
      </c>
      <c r="H203" s="73" t="s">
        <v>128</v>
      </c>
      <c r="I203" s="83">
        <v>5.2200000000005655</v>
      </c>
      <c r="J203" s="86" t="s">
        <v>302</v>
      </c>
      <c r="K203" s="86" t="s">
        <v>130</v>
      </c>
      <c r="L203" s="87">
        <v>4.5499999999999999E-2</v>
      </c>
      <c r="M203" s="87">
        <v>3.8700000000005966E-2</v>
      </c>
      <c r="N203" s="83">
        <v>1563658.2495930002</v>
      </c>
      <c r="O203" s="85">
        <v>106.06</v>
      </c>
      <c r="P203" s="83">
        <v>1658.4159016230001</v>
      </c>
      <c r="Q203" s="84">
        <f t="shared" ref="Q203:Q246" si="3">IFERROR(P203/$P$10,0)</f>
        <v>1.2861414356420691E-2</v>
      </c>
      <c r="R203" s="84">
        <f>P203/'סכום נכסי הקרן'!$C$42</f>
        <v>8.4476255871953083E-5</v>
      </c>
    </row>
    <row r="204" spans="2:18">
      <c r="B204" s="76" t="s">
        <v>3436</v>
      </c>
      <c r="C204" s="86" t="s">
        <v>3059</v>
      </c>
      <c r="D204" s="73" t="s">
        <v>3193</v>
      </c>
      <c r="E204" s="73"/>
      <c r="F204" s="73" t="s">
        <v>438</v>
      </c>
      <c r="G204" s="94">
        <v>44143</v>
      </c>
      <c r="H204" s="73" t="s">
        <v>128</v>
      </c>
      <c r="I204" s="83">
        <v>6.7899999999958256</v>
      </c>
      <c r="J204" s="86" t="s">
        <v>510</v>
      </c>
      <c r="K204" s="86" t="s">
        <v>130</v>
      </c>
      <c r="L204" s="87">
        <v>2.5243000000000002E-2</v>
      </c>
      <c r="M204" s="87">
        <v>3.2899999999968434E-2</v>
      </c>
      <c r="N204" s="83">
        <v>463244.19771800004</v>
      </c>
      <c r="O204" s="85">
        <v>106</v>
      </c>
      <c r="P204" s="83">
        <v>491.03883149500007</v>
      </c>
      <c r="Q204" s="84">
        <f t="shared" si="3"/>
        <v>3.8081242894314081E-3</v>
      </c>
      <c r="R204" s="84">
        <f>P204/'סכום נכסי הקרן'!$C$42</f>
        <v>2.501249652264019E-5</v>
      </c>
    </row>
    <row r="205" spans="2:18">
      <c r="B205" s="76" t="s">
        <v>3436</v>
      </c>
      <c r="C205" s="86" t="s">
        <v>3059</v>
      </c>
      <c r="D205" s="73" t="s">
        <v>3194</v>
      </c>
      <c r="E205" s="73"/>
      <c r="F205" s="73" t="s">
        <v>438</v>
      </c>
      <c r="G205" s="94">
        <v>43779</v>
      </c>
      <c r="H205" s="73" t="s">
        <v>128</v>
      </c>
      <c r="I205" s="83">
        <v>7.0900000000050953</v>
      </c>
      <c r="J205" s="86" t="s">
        <v>510</v>
      </c>
      <c r="K205" s="86" t="s">
        <v>130</v>
      </c>
      <c r="L205" s="87">
        <v>2.5243000000000002E-2</v>
      </c>
      <c r="M205" s="87">
        <v>3.6300000000025812E-2</v>
      </c>
      <c r="N205" s="83">
        <v>147302.80468199999</v>
      </c>
      <c r="O205" s="85">
        <v>102.57</v>
      </c>
      <c r="P205" s="83">
        <v>151.08847994700005</v>
      </c>
      <c r="Q205" s="84">
        <f t="shared" si="3"/>
        <v>1.1717275161064317E-3</v>
      </c>
      <c r="R205" s="84">
        <f>P205/'סכום נכסי הקרן'!$C$42</f>
        <v>7.6961328450941684E-6</v>
      </c>
    </row>
    <row r="206" spans="2:18">
      <c r="B206" s="76" t="s">
        <v>3436</v>
      </c>
      <c r="C206" s="86" t="s">
        <v>3059</v>
      </c>
      <c r="D206" s="73" t="s">
        <v>3195</v>
      </c>
      <c r="E206" s="73"/>
      <c r="F206" s="73" t="s">
        <v>438</v>
      </c>
      <c r="G206" s="94">
        <v>43835</v>
      </c>
      <c r="H206" s="73" t="s">
        <v>128</v>
      </c>
      <c r="I206" s="83">
        <v>7.0800000000433823</v>
      </c>
      <c r="J206" s="86" t="s">
        <v>510</v>
      </c>
      <c r="K206" s="86" t="s">
        <v>130</v>
      </c>
      <c r="L206" s="87">
        <v>2.5243000000000002E-2</v>
      </c>
      <c r="M206" s="87">
        <v>3.6700000000251476E-2</v>
      </c>
      <c r="N206" s="83">
        <v>82026.926395000017</v>
      </c>
      <c r="O206" s="85">
        <v>102.29</v>
      </c>
      <c r="P206" s="83">
        <v>83.90533936700001</v>
      </c>
      <c r="Q206" s="84">
        <f t="shared" si="3"/>
        <v>6.5070609565368259E-4</v>
      </c>
      <c r="R206" s="84">
        <f>P206/'סכום נכסי הקרן'!$C$42</f>
        <v>4.2739634312798784E-6</v>
      </c>
    </row>
    <row r="207" spans="2:18">
      <c r="B207" s="76" t="s">
        <v>3436</v>
      </c>
      <c r="C207" s="86" t="s">
        <v>3059</v>
      </c>
      <c r="D207" s="73" t="s">
        <v>3196</v>
      </c>
      <c r="E207" s="73"/>
      <c r="F207" s="73" t="s">
        <v>438</v>
      </c>
      <c r="G207" s="94">
        <v>43227</v>
      </c>
      <c r="H207" s="73" t="s">
        <v>128</v>
      </c>
      <c r="I207" s="83">
        <v>7.1200000000584129</v>
      </c>
      <c r="J207" s="86" t="s">
        <v>510</v>
      </c>
      <c r="K207" s="86" t="s">
        <v>130</v>
      </c>
      <c r="L207" s="87">
        <v>2.7806000000000001E-2</v>
      </c>
      <c r="M207" s="87">
        <v>3.2500000000284482E-2</v>
      </c>
      <c r="N207" s="83">
        <v>48450.955885000003</v>
      </c>
      <c r="O207" s="85">
        <v>108.83</v>
      </c>
      <c r="P207" s="83">
        <v>52.729178666000003</v>
      </c>
      <c r="Q207" s="84">
        <f t="shared" si="3"/>
        <v>4.0892746797318739E-4</v>
      </c>
      <c r="R207" s="84">
        <f>P207/'סכום נכסי הקרן'!$C$42</f>
        <v>2.6859146638353544E-6</v>
      </c>
    </row>
    <row r="208" spans="2:18">
      <c r="B208" s="76" t="s">
        <v>3436</v>
      </c>
      <c r="C208" s="86" t="s">
        <v>3059</v>
      </c>
      <c r="D208" s="73" t="s">
        <v>3197</v>
      </c>
      <c r="E208" s="73"/>
      <c r="F208" s="73" t="s">
        <v>438</v>
      </c>
      <c r="G208" s="94">
        <v>43279</v>
      </c>
      <c r="H208" s="73" t="s">
        <v>128</v>
      </c>
      <c r="I208" s="83">
        <v>7.1400000000078014</v>
      </c>
      <c r="J208" s="86" t="s">
        <v>510</v>
      </c>
      <c r="K208" s="86" t="s">
        <v>130</v>
      </c>
      <c r="L208" s="87">
        <v>2.7797000000000002E-2</v>
      </c>
      <c r="M208" s="87">
        <v>3.1600000000019501E-2</v>
      </c>
      <c r="N208" s="83">
        <v>56664.884706000004</v>
      </c>
      <c r="O208" s="85">
        <v>108.59</v>
      </c>
      <c r="P208" s="83">
        <v>61.532398518000008</v>
      </c>
      <c r="Q208" s="84">
        <f t="shared" si="3"/>
        <v>4.7719855611002724E-4</v>
      </c>
      <c r="R208" s="84">
        <f>P208/'סכום נכסי הקרן'!$C$42</f>
        <v>3.1343323689398626E-6</v>
      </c>
    </row>
    <row r="209" spans="2:18">
      <c r="B209" s="76" t="s">
        <v>3436</v>
      </c>
      <c r="C209" s="86" t="s">
        <v>3059</v>
      </c>
      <c r="D209" s="73" t="s">
        <v>3198</v>
      </c>
      <c r="E209" s="73"/>
      <c r="F209" s="73" t="s">
        <v>438</v>
      </c>
      <c r="G209" s="94">
        <v>43321</v>
      </c>
      <c r="H209" s="73" t="s">
        <v>128</v>
      </c>
      <c r="I209" s="83">
        <v>7.1300000000039772</v>
      </c>
      <c r="J209" s="86" t="s">
        <v>510</v>
      </c>
      <c r="K209" s="86" t="s">
        <v>130</v>
      </c>
      <c r="L209" s="87">
        <v>2.8528999999999999E-2</v>
      </c>
      <c r="M209" s="87">
        <v>3.1200000000003461E-2</v>
      </c>
      <c r="N209" s="83">
        <v>317428.54497500008</v>
      </c>
      <c r="O209" s="85">
        <v>109.32</v>
      </c>
      <c r="P209" s="83">
        <v>347.01286827400008</v>
      </c>
      <c r="Q209" s="84">
        <f t="shared" si="3"/>
        <v>2.6911682898808319E-3</v>
      </c>
      <c r="R209" s="84">
        <f>P209/'סכום נכסי הקרן'!$C$42</f>
        <v>1.7676113586758575E-5</v>
      </c>
    </row>
    <row r="210" spans="2:18">
      <c r="B210" s="76" t="s">
        <v>3436</v>
      </c>
      <c r="C210" s="86" t="s">
        <v>3059</v>
      </c>
      <c r="D210" s="73" t="s">
        <v>3199</v>
      </c>
      <c r="E210" s="73"/>
      <c r="F210" s="73" t="s">
        <v>438</v>
      </c>
      <c r="G210" s="94">
        <v>43138</v>
      </c>
      <c r="H210" s="73" t="s">
        <v>128</v>
      </c>
      <c r="I210" s="83">
        <v>7.0700000000034349</v>
      </c>
      <c r="J210" s="86" t="s">
        <v>510</v>
      </c>
      <c r="K210" s="86" t="s">
        <v>130</v>
      </c>
      <c r="L210" s="87">
        <v>2.6242999999999999E-2</v>
      </c>
      <c r="M210" s="87">
        <v>3.6700000000009142E-2</v>
      </c>
      <c r="N210" s="83">
        <v>303794.82327600004</v>
      </c>
      <c r="O210" s="85">
        <v>104.49</v>
      </c>
      <c r="P210" s="83">
        <v>317.43521181300002</v>
      </c>
      <c r="Q210" s="84">
        <f t="shared" si="3"/>
        <v>2.4617864472052408E-3</v>
      </c>
      <c r="R210" s="84">
        <f>P210/'סכום נכסי הקרן'!$C$42</f>
        <v>1.6169489299782722E-5</v>
      </c>
    </row>
    <row r="211" spans="2:18">
      <c r="B211" s="76" t="s">
        <v>3436</v>
      </c>
      <c r="C211" s="86" t="s">
        <v>3059</v>
      </c>
      <c r="D211" s="73" t="s">
        <v>3200</v>
      </c>
      <c r="E211" s="73"/>
      <c r="F211" s="73" t="s">
        <v>438</v>
      </c>
      <c r="G211" s="94">
        <v>43417</v>
      </c>
      <c r="H211" s="73" t="s">
        <v>128</v>
      </c>
      <c r="I211" s="83">
        <v>7.080000000004822</v>
      </c>
      <c r="J211" s="86" t="s">
        <v>510</v>
      </c>
      <c r="K211" s="86" t="s">
        <v>130</v>
      </c>
      <c r="L211" s="87">
        <v>3.0796999999999998E-2</v>
      </c>
      <c r="M211" s="87">
        <v>3.2200000000019595E-2</v>
      </c>
      <c r="N211" s="83">
        <v>361406.80040300003</v>
      </c>
      <c r="O211" s="85">
        <v>110.14</v>
      </c>
      <c r="P211" s="83">
        <v>398.05345445100011</v>
      </c>
      <c r="Q211" s="84">
        <f t="shared" si="3"/>
        <v>3.087000316801558E-3</v>
      </c>
      <c r="R211" s="84">
        <f>P211/'סכום נכסי הקרן'!$C$42</f>
        <v>2.0276014862140151E-5</v>
      </c>
    </row>
    <row r="212" spans="2:18">
      <c r="B212" s="76" t="s">
        <v>3436</v>
      </c>
      <c r="C212" s="86" t="s">
        <v>3059</v>
      </c>
      <c r="D212" s="73" t="s">
        <v>3201</v>
      </c>
      <c r="E212" s="73"/>
      <c r="F212" s="73" t="s">
        <v>438</v>
      </c>
      <c r="G212" s="94">
        <v>43485</v>
      </c>
      <c r="H212" s="73" t="s">
        <v>128</v>
      </c>
      <c r="I212" s="83">
        <v>7.1200000000045707</v>
      </c>
      <c r="J212" s="86" t="s">
        <v>510</v>
      </c>
      <c r="K212" s="86" t="s">
        <v>130</v>
      </c>
      <c r="L212" s="87">
        <v>3.0190999999999999E-2</v>
      </c>
      <c r="M212" s="87">
        <v>3.0600000000022859E-2</v>
      </c>
      <c r="N212" s="83">
        <v>456709.21335200005</v>
      </c>
      <c r="O212" s="85">
        <v>111.15</v>
      </c>
      <c r="P212" s="83">
        <v>507.63229191400006</v>
      </c>
      <c r="Q212" s="84">
        <f t="shared" si="3"/>
        <v>3.9368105676121506E-3</v>
      </c>
      <c r="R212" s="84">
        <f>P212/'סכום נכסי הקרן'!$C$42</f>
        <v>2.585773287546625E-5</v>
      </c>
    </row>
    <row r="213" spans="2:18">
      <c r="B213" s="76" t="s">
        <v>3436</v>
      </c>
      <c r="C213" s="86" t="s">
        <v>3059</v>
      </c>
      <c r="D213" s="73" t="s">
        <v>3202</v>
      </c>
      <c r="E213" s="73"/>
      <c r="F213" s="73" t="s">
        <v>438</v>
      </c>
      <c r="G213" s="94">
        <v>43613</v>
      </c>
      <c r="H213" s="73" t="s">
        <v>128</v>
      </c>
      <c r="I213" s="83">
        <v>7.1599999999867201</v>
      </c>
      <c r="J213" s="86" t="s">
        <v>510</v>
      </c>
      <c r="K213" s="86" t="s">
        <v>130</v>
      </c>
      <c r="L213" s="87">
        <v>2.5243000000000002E-2</v>
      </c>
      <c r="M213" s="87">
        <v>3.2699999999943878E-2</v>
      </c>
      <c r="N213" s="83">
        <v>120541.35543000001</v>
      </c>
      <c r="O213" s="85">
        <v>104.95</v>
      </c>
      <c r="P213" s="83">
        <v>126.50815357300002</v>
      </c>
      <c r="Q213" s="84">
        <f t="shared" si="3"/>
        <v>9.8110117068687572E-4</v>
      </c>
      <c r="R213" s="84">
        <f>P213/'סכום נכסי הקרן'!$C$42</f>
        <v>6.4440621563398976E-6</v>
      </c>
    </row>
    <row r="214" spans="2:18">
      <c r="B214" s="76" t="s">
        <v>3436</v>
      </c>
      <c r="C214" s="86" t="s">
        <v>3059</v>
      </c>
      <c r="D214" s="73" t="s">
        <v>3203</v>
      </c>
      <c r="E214" s="73"/>
      <c r="F214" s="73" t="s">
        <v>438</v>
      </c>
      <c r="G214" s="94">
        <v>43657</v>
      </c>
      <c r="H214" s="73" t="s">
        <v>128</v>
      </c>
      <c r="I214" s="83">
        <v>7.0800000000076322</v>
      </c>
      <c r="J214" s="86" t="s">
        <v>510</v>
      </c>
      <c r="K214" s="86" t="s">
        <v>130</v>
      </c>
      <c r="L214" s="87">
        <v>2.5243000000000002E-2</v>
      </c>
      <c r="M214" s="87">
        <v>3.6700000000068858E-2</v>
      </c>
      <c r="N214" s="83">
        <v>118926.67982200002</v>
      </c>
      <c r="O214" s="85">
        <v>101.36</v>
      </c>
      <c r="P214" s="83">
        <v>120.544074151</v>
      </c>
      <c r="Q214" s="84">
        <f t="shared" si="3"/>
        <v>9.3484829972376225E-4</v>
      </c>
      <c r="R214" s="84">
        <f>P214/'סכום נכסי הקרן'!$C$42</f>
        <v>6.1402643582119014E-6</v>
      </c>
    </row>
    <row r="215" spans="2:18">
      <c r="B215" s="76" t="s">
        <v>3436</v>
      </c>
      <c r="C215" s="86" t="s">
        <v>3059</v>
      </c>
      <c r="D215" s="73" t="s">
        <v>3204</v>
      </c>
      <c r="E215" s="73"/>
      <c r="F215" s="73" t="s">
        <v>438</v>
      </c>
      <c r="G215" s="94">
        <v>43541</v>
      </c>
      <c r="H215" s="73" t="s">
        <v>128</v>
      </c>
      <c r="I215" s="83">
        <v>7.1400000000759221</v>
      </c>
      <c r="J215" s="86" t="s">
        <v>510</v>
      </c>
      <c r="K215" s="86" t="s">
        <v>130</v>
      </c>
      <c r="L215" s="87">
        <v>2.7271E-2</v>
      </c>
      <c r="M215" s="87">
        <v>3.160000000039611E-2</v>
      </c>
      <c r="N215" s="83">
        <v>39219.773653000004</v>
      </c>
      <c r="O215" s="85">
        <v>108.14</v>
      </c>
      <c r="P215" s="83">
        <v>42.412266477000003</v>
      </c>
      <c r="Q215" s="84">
        <f t="shared" si="3"/>
        <v>3.2891733154620322E-4</v>
      </c>
      <c r="R215" s="84">
        <f>P215/'סכום נכסי הקרן'!$C$42</f>
        <v>2.1603926201589076E-6</v>
      </c>
    </row>
    <row r="216" spans="2:18">
      <c r="B216" s="76" t="s">
        <v>3439</v>
      </c>
      <c r="C216" s="86" t="s">
        <v>3050</v>
      </c>
      <c r="D216" s="73">
        <v>22333</v>
      </c>
      <c r="E216" s="73"/>
      <c r="F216" s="73" t="s">
        <v>427</v>
      </c>
      <c r="G216" s="94">
        <v>41639</v>
      </c>
      <c r="H216" s="73" t="s">
        <v>292</v>
      </c>
      <c r="I216" s="83">
        <v>0.26000000000161888</v>
      </c>
      <c r="J216" s="86" t="s">
        <v>125</v>
      </c>
      <c r="K216" s="86" t="s">
        <v>130</v>
      </c>
      <c r="L216" s="87">
        <v>3.7000000000000005E-2</v>
      </c>
      <c r="M216" s="87">
        <v>6.9699999999891904E-2</v>
      </c>
      <c r="N216" s="83">
        <v>188667.12091800003</v>
      </c>
      <c r="O216" s="85">
        <v>111.32</v>
      </c>
      <c r="P216" s="83">
        <v>210.02423889100001</v>
      </c>
      <c r="Q216" s="84">
        <f t="shared" si="3"/>
        <v>1.6287885075302959E-3</v>
      </c>
      <c r="R216" s="84">
        <f>P216/'סכום נכסי הקרן'!$C$42</f>
        <v>1.0698197796165089E-5</v>
      </c>
    </row>
    <row r="217" spans="2:18">
      <c r="B217" s="76" t="s">
        <v>3439</v>
      </c>
      <c r="C217" s="86" t="s">
        <v>3050</v>
      </c>
      <c r="D217" s="73">
        <v>22334</v>
      </c>
      <c r="E217" s="73"/>
      <c r="F217" s="73" t="s">
        <v>427</v>
      </c>
      <c r="G217" s="94">
        <v>42004</v>
      </c>
      <c r="H217" s="73" t="s">
        <v>292</v>
      </c>
      <c r="I217" s="83">
        <v>0.72999999999955367</v>
      </c>
      <c r="J217" s="86" t="s">
        <v>125</v>
      </c>
      <c r="K217" s="86" t="s">
        <v>130</v>
      </c>
      <c r="L217" s="87">
        <v>3.7000000000000005E-2</v>
      </c>
      <c r="M217" s="87">
        <v>0.10880000000009715</v>
      </c>
      <c r="N217" s="83">
        <v>188667.12138100003</v>
      </c>
      <c r="O217" s="85">
        <v>106.92</v>
      </c>
      <c r="P217" s="83">
        <v>201.72287573300005</v>
      </c>
      <c r="Q217" s="84">
        <f t="shared" si="3"/>
        <v>1.5644094388095515E-3</v>
      </c>
      <c r="R217" s="84">
        <f>P217/'סכום נכסי הקרן'!$C$42</f>
        <v>1.0275343626993824E-5</v>
      </c>
    </row>
    <row r="218" spans="2:18">
      <c r="B218" s="76" t="s">
        <v>3439</v>
      </c>
      <c r="C218" s="86" t="s">
        <v>3050</v>
      </c>
      <c r="D218" s="73" t="s">
        <v>3205</v>
      </c>
      <c r="E218" s="73"/>
      <c r="F218" s="73" t="s">
        <v>427</v>
      </c>
      <c r="G218" s="94">
        <v>42759</v>
      </c>
      <c r="H218" s="73" t="s">
        <v>292</v>
      </c>
      <c r="I218" s="83">
        <v>1.6900000014937422</v>
      </c>
      <c r="J218" s="86" t="s">
        <v>125</v>
      </c>
      <c r="K218" s="86" t="s">
        <v>130</v>
      </c>
      <c r="L218" s="87">
        <v>7.0499999999999993E-2</v>
      </c>
      <c r="M218" s="87">
        <v>7.1699999895438057E-2</v>
      </c>
      <c r="N218" s="83">
        <v>52.874852000000004</v>
      </c>
      <c r="O218" s="85">
        <v>101.29</v>
      </c>
      <c r="P218" s="83">
        <v>5.3556768000000005E-2</v>
      </c>
      <c r="Q218" s="84">
        <f t="shared" si="3"/>
        <v>4.1534562238856151E-7</v>
      </c>
      <c r="R218" s="84">
        <f>P218/'סכום נכסי הקרן'!$C$42</f>
        <v>2.7280703427983122E-9</v>
      </c>
    </row>
    <row r="219" spans="2:18">
      <c r="B219" s="76" t="s">
        <v>3439</v>
      </c>
      <c r="C219" s="86" t="s">
        <v>3050</v>
      </c>
      <c r="D219" s="73" t="s">
        <v>3206</v>
      </c>
      <c r="E219" s="73"/>
      <c r="F219" s="73" t="s">
        <v>427</v>
      </c>
      <c r="G219" s="94">
        <v>42759</v>
      </c>
      <c r="H219" s="73" t="s">
        <v>292</v>
      </c>
      <c r="I219" s="83">
        <v>1.7300000164709997</v>
      </c>
      <c r="J219" s="86" t="s">
        <v>125</v>
      </c>
      <c r="K219" s="86" t="s">
        <v>130</v>
      </c>
      <c r="L219" s="87">
        <v>3.8800000000000001E-2</v>
      </c>
      <c r="M219" s="87">
        <v>5.810000028097588E-2</v>
      </c>
      <c r="N219" s="83">
        <v>52.874852000000004</v>
      </c>
      <c r="O219" s="85">
        <v>97.6</v>
      </c>
      <c r="P219" s="83">
        <v>5.1605854999999999E-2</v>
      </c>
      <c r="Q219" s="84">
        <f t="shared" si="3"/>
        <v>4.0021582265510974E-7</v>
      </c>
      <c r="R219" s="84">
        <f>P219/'סכום נכסי הקרן'!$C$42</f>
        <v>2.6286948932439311E-9</v>
      </c>
    </row>
    <row r="220" spans="2:18">
      <c r="B220" s="76" t="s">
        <v>3440</v>
      </c>
      <c r="C220" s="86" t="s">
        <v>3050</v>
      </c>
      <c r="D220" s="73">
        <v>7561</v>
      </c>
      <c r="E220" s="73"/>
      <c r="F220" s="73" t="s">
        <v>467</v>
      </c>
      <c r="G220" s="94">
        <v>43920</v>
      </c>
      <c r="H220" s="73" t="s">
        <v>128</v>
      </c>
      <c r="I220" s="83">
        <v>4.1700000061115885</v>
      </c>
      <c r="J220" s="86" t="s">
        <v>154</v>
      </c>
      <c r="K220" s="86" t="s">
        <v>130</v>
      </c>
      <c r="L220" s="87">
        <v>4.8917999999999996E-2</v>
      </c>
      <c r="M220" s="87">
        <v>5.8700000054248927E-2</v>
      </c>
      <c r="N220" s="83">
        <v>149.38960299999999</v>
      </c>
      <c r="O220" s="85">
        <v>97.48</v>
      </c>
      <c r="P220" s="83">
        <v>0.14562498300000001</v>
      </c>
      <c r="Q220" s="84">
        <f t="shared" si="3"/>
        <v>1.1293567826844722E-6</v>
      </c>
      <c r="R220" s="84">
        <f>P220/'סכום נכסי הקרן'!$C$42</f>
        <v>7.417833676834427E-9</v>
      </c>
    </row>
    <row r="221" spans="2:18">
      <c r="B221" s="76" t="s">
        <v>3440</v>
      </c>
      <c r="C221" s="86" t="s">
        <v>3050</v>
      </c>
      <c r="D221" s="73">
        <v>8991</v>
      </c>
      <c r="E221" s="73"/>
      <c r="F221" s="73" t="s">
        <v>467</v>
      </c>
      <c r="G221" s="94">
        <v>44636</v>
      </c>
      <c r="H221" s="73" t="s">
        <v>128</v>
      </c>
      <c r="I221" s="83">
        <v>4.48999997907399</v>
      </c>
      <c r="J221" s="86" t="s">
        <v>154</v>
      </c>
      <c r="K221" s="86" t="s">
        <v>130</v>
      </c>
      <c r="L221" s="87">
        <v>4.2824000000000001E-2</v>
      </c>
      <c r="M221" s="87">
        <v>7.5799999748887903E-2</v>
      </c>
      <c r="N221" s="83">
        <v>136.05346399999999</v>
      </c>
      <c r="O221" s="85">
        <v>87.81</v>
      </c>
      <c r="P221" s="83">
        <v>0.11946855000000001</v>
      </c>
      <c r="Q221" s="84">
        <f t="shared" si="3"/>
        <v>9.2650735114577821E-7</v>
      </c>
      <c r="R221" s="84">
        <f>P221/'סכום נכסי הקרן'!$C$42</f>
        <v>6.0854793954728051E-9</v>
      </c>
    </row>
    <row r="222" spans="2:18">
      <c r="B222" s="76" t="s">
        <v>3440</v>
      </c>
      <c r="C222" s="86" t="s">
        <v>3050</v>
      </c>
      <c r="D222" s="73">
        <v>9112</v>
      </c>
      <c r="E222" s="73"/>
      <c r="F222" s="73" t="s">
        <v>467</v>
      </c>
      <c r="G222" s="94">
        <v>44722</v>
      </c>
      <c r="H222" s="73" t="s">
        <v>128</v>
      </c>
      <c r="I222" s="83">
        <v>4.4299999956546259</v>
      </c>
      <c r="J222" s="86" t="s">
        <v>154</v>
      </c>
      <c r="K222" s="86" t="s">
        <v>130</v>
      </c>
      <c r="L222" s="87">
        <v>5.2750000000000005E-2</v>
      </c>
      <c r="M222" s="87">
        <v>7.0999999936528238E-2</v>
      </c>
      <c r="N222" s="83">
        <v>217.84249900000003</v>
      </c>
      <c r="O222" s="85">
        <v>94.02</v>
      </c>
      <c r="P222" s="83">
        <v>0.20481552300000005</v>
      </c>
      <c r="Q222" s="84">
        <f t="shared" si="3"/>
        <v>1.5883936625016982E-6</v>
      </c>
      <c r="R222" s="84">
        <f>P222/'סכום נכסי הקרן'!$C$42</f>
        <v>1.0432876644853283E-8</v>
      </c>
    </row>
    <row r="223" spans="2:18">
      <c r="B223" s="76" t="s">
        <v>3440</v>
      </c>
      <c r="C223" s="86" t="s">
        <v>3050</v>
      </c>
      <c r="D223" s="73">
        <v>9247</v>
      </c>
      <c r="E223" s="73"/>
      <c r="F223" s="73" t="s">
        <v>467</v>
      </c>
      <c r="G223" s="94">
        <v>44816</v>
      </c>
      <c r="H223" s="73" t="s">
        <v>128</v>
      </c>
      <c r="I223" s="83">
        <v>4.3599999999999994</v>
      </c>
      <c r="J223" s="86" t="s">
        <v>154</v>
      </c>
      <c r="K223" s="86" t="s">
        <v>130</v>
      </c>
      <c r="L223" s="87">
        <v>5.6036999999999997E-2</v>
      </c>
      <c r="M223" s="87">
        <v>8.2199999959327683E-2</v>
      </c>
      <c r="N223" s="83">
        <v>269.38489300000003</v>
      </c>
      <c r="O223" s="85">
        <v>91.27</v>
      </c>
      <c r="P223" s="83">
        <v>0.24586760000000007</v>
      </c>
      <c r="Q223" s="84">
        <f t="shared" si="3"/>
        <v>1.90676239737211E-6</v>
      </c>
      <c r="R223" s="84">
        <f>P223/'סכום נכסי הקרן'!$C$42</f>
        <v>1.2523984042782388E-8</v>
      </c>
    </row>
    <row r="224" spans="2:18">
      <c r="B224" s="76" t="s">
        <v>3440</v>
      </c>
      <c r="C224" s="86" t="s">
        <v>3050</v>
      </c>
      <c r="D224" s="73">
        <v>9486</v>
      </c>
      <c r="E224" s="73"/>
      <c r="F224" s="73" t="s">
        <v>467</v>
      </c>
      <c r="G224" s="94">
        <v>44976</v>
      </c>
      <c r="H224" s="73" t="s">
        <v>128</v>
      </c>
      <c r="I224" s="83">
        <v>4.3800000028965629</v>
      </c>
      <c r="J224" s="86" t="s">
        <v>154</v>
      </c>
      <c r="K224" s="86" t="s">
        <v>130</v>
      </c>
      <c r="L224" s="87">
        <v>6.1999000000000005E-2</v>
      </c>
      <c r="M224" s="87">
        <v>6.7600000057931237E-2</v>
      </c>
      <c r="N224" s="83">
        <v>263.513104</v>
      </c>
      <c r="O224" s="85">
        <v>99.57</v>
      </c>
      <c r="P224" s="83">
        <v>0.26237999800000006</v>
      </c>
      <c r="Q224" s="84">
        <f t="shared" si="3"/>
        <v>2.0348200169886939E-6</v>
      </c>
      <c r="R224" s="84">
        <f>P224/'סכום נכסי הקרן'!$C$42</f>
        <v>1.3365091244626273E-8</v>
      </c>
    </row>
    <row r="225" spans="2:18">
      <c r="B225" s="76" t="s">
        <v>3440</v>
      </c>
      <c r="C225" s="86" t="s">
        <v>3050</v>
      </c>
      <c r="D225" s="73">
        <v>9567</v>
      </c>
      <c r="E225" s="73"/>
      <c r="F225" s="73" t="s">
        <v>467</v>
      </c>
      <c r="G225" s="94">
        <v>45056</v>
      </c>
      <c r="H225" s="73" t="s">
        <v>128</v>
      </c>
      <c r="I225" s="83">
        <v>4.369999996159164</v>
      </c>
      <c r="J225" s="86" t="s">
        <v>154</v>
      </c>
      <c r="K225" s="86" t="s">
        <v>130</v>
      </c>
      <c r="L225" s="87">
        <v>6.3411999999999996E-2</v>
      </c>
      <c r="M225" s="87">
        <v>6.7799999916199963E-2</v>
      </c>
      <c r="N225" s="83">
        <v>286.05277800000005</v>
      </c>
      <c r="O225" s="85">
        <v>100.12</v>
      </c>
      <c r="P225" s="83">
        <v>0.28639603000000008</v>
      </c>
      <c r="Q225" s="84">
        <f t="shared" si="3"/>
        <v>2.2210701237603276E-6</v>
      </c>
      <c r="R225" s="84">
        <f>P225/'סכום נכסי הקרן'!$C$42</f>
        <v>1.4588417951923011E-8</v>
      </c>
    </row>
    <row r="226" spans="2:18">
      <c r="B226" s="76" t="s">
        <v>3440</v>
      </c>
      <c r="C226" s="86" t="s">
        <v>3050</v>
      </c>
      <c r="D226" s="73">
        <v>7894</v>
      </c>
      <c r="E226" s="73"/>
      <c r="F226" s="73" t="s">
        <v>467</v>
      </c>
      <c r="G226" s="94">
        <v>44068</v>
      </c>
      <c r="H226" s="73" t="s">
        <v>128</v>
      </c>
      <c r="I226" s="83">
        <v>4.1299999990615692</v>
      </c>
      <c r="J226" s="86" t="s">
        <v>154</v>
      </c>
      <c r="K226" s="86" t="s">
        <v>130</v>
      </c>
      <c r="L226" s="87">
        <v>4.5102999999999997E-2</v>
      </c>
      <c r="M226" s="87">
        <v>6.8899999971847065E-2</v>
      </c>
      <c r="N226" s="83">
        <v>185.14196500000003</v>
      </c>
      <c r="O226" s="85">
        <v>92.09</v>
      </c>
      <c r="P226" s="83">
        <v>0.170497232</v>
      </c>
      <c r="Q226" s="84">
        <f t="shared" si="3"/>
        <v>1.3222470583095484E-6</v>
      </c>
      <c r="R226" s="84">
        <f>P226/'סכום נכסי הקרן'!$C$42</f>
        <v>8.6847742968433668E-9</v>
      </c>
    </row>
    <row r="227" spans="2:18">
      <c r="B227" s="76" t="s">
        <v>3440</v>
      </c>
      <c r="C227" s="86" t="s">
        <v>3050</v>
      </c>
      <c r="D227" s="73">
        <v>8076</v>
      </c>
      <c r="E227" s="73"/>
      <c r="F227" s="73" t="s">
        <v>467</v>
      </c>
      <c r="G227" s="94">
        <v>44160</v>
      </c>
      <c r="H227" s="73" t="s">
        <v>128</v>
      </c>
      <c r="I227" s="83">
        <v>3.9800000082307676</v>
      </c>
      <c r="J227" s="86" t="s">
        <v>154</v>
      </c>
      <c r="K227" s="86" t="s">
        <v>130</v>
      </c>
      <c r="L227" s="87">
        <v>4.5465999999999999E-2</v>
      </c>
      <c r="M227" s="87">
        <v>9.2900000166707936E-2</v>
      </c>
      <c r="N227" s="83">
        <v>170.04449800000003</v>
      </c>
      <c r="O227" s="85">
        <v>84.31</v>
      </c>
      <c r="P227" s="83">
        <v>0.14336450900000003</v>
      </c>
      <c r="Q227" s="84">
        <f t="shared" si="3"/>
        <v>1.1118262629110765E-6</v>
      </c>
      <c r="R227" s="84">
        <f>P227/'סכום נכסי הקרן'!$C$42</f>
        <v>7.302689833948564E-9</v>
      </c>
    </row>
    <row r="228" spans="2:18">
      <c r="B228" s="76" t="s">
        <v>3440</v>
      </c>
      <c r="C228" s="86" t="s">
        <v>3050</v>
      </c>
      <c r="D228" s="73">
        <v>9311</v>
      </c>
      <c r="E228" s="73"/>
      <c r="F228" s="73" t="s">
        <v>467</v>
      </c>
      <c r="G228" s="94">
        <v>44880</v>
      </c>
      <c r="H228" s="73" t="s">
        <v>128</v>
      </c>
      <c r="I228" s="83">
        <v>3.7999999957246517</v>
      </c>
      <c r="J228" s="86" t="s">
        <v>154</v>
      </c>
      <c r="K228" s="86" t="s">
        <v>130</v>
      </c>
      <c r="L228" s="87">
        <v>7.2695999999999997E-2</v>
      </c>
      <c r="M228" s="87">
        <v>9.899999990736745E-2</v>
      </c>
      <c r="N228" s="83">
        <v>150.78915000000003</v>
      </c>
      <c r="O228" s="85">
        <v>93.07</v>
      </c>
      <c r="P228" s="83">
        <v>0.14033945700000003</v>
      </c>
      <c r="Q228" s="84">
        <f t="shared" si="3"/>
        <v>1.0883662567789336E-6</v>
      </c>
      <c r="R228" s="84">
        <f>P228/'סכום נכסי הקרן'!$C$42</f>
        <v>7.1485999783653681E-9</v>
      </c>
    </row>
    <row r="229" spans="2:18">
      <c r="B229" s="76" t="s">
        <v>3441</v>
      </c>
      <c r="C229" s="86" t="s">
        <v>3050</v>
      </c>
      <c r="D229" s="73">
        <v>8811</v>
      </c>
      <c r="E229" s="73"/>
      <c r="F229" s="73" t="s">
        <v>665</v>
      </c>
      <c r="G229" s="94">
        <v>44550</v>
      </c>
      <c r="H229" s="73" t="s">
        <v>3049</v>
      </c>
      <c r="I229" s="83">
        <v>4.8699999919454928</v>
      </c>
      <c r="J229" s="86" t="s">
        <v>295</v>
      </c>
      <c r="K229" s="86" t="s">
        <v>130</v>
      </c>
      <c r="L229" s="87">
        <v>7.85E-2</v>
      </c>
      <c r="M229" s="87">
        <v>7.8899999879395472E-2</v>
      </c>
      <c r="N229" s="83">
        <v>228.59419700000007</v>
      </c>
      <c r="O229" s="85">
        <v>102.65</v>
      </c>
      <c r="P229" s="83">
        <v>0.23465124700000003</v>
      </c>
      <c r="Q229" s="84">
        <f t="shared" si="3"/>
        <v>1.819776881037091E-6</v>
      </c>
      <c r="R229" s="84">
        <f>P229/'סכום נכסי הקרן'!$C$42</f>
        <v>1.1952646355383907E-8</v>
      </c>
    </row>
    <row r="230" spans="2:18">
      <c r="B230" s="76" t="s">
        <v>3442</v>
      </c>
      <c r="C230" s="86" t="s">
        <v>3059</v>
      </c>
      <c r="D230" s="73" t="s">
        <v>3207</v>
      </c>
      <c r="E230" s="73"/>
      <c r="F230" s="73" t="s">
        <v>665</v>
      </c>
      <c r="G230" s="94">
        <v>42732</v>
      </c>
      <c r="H230" s="73" t="s">
        <v>3049</v>
      </c>
      <c r="I230" s="83">
        <v>2.010000000000205</v>
      </c>
      <c r="J230" s="86" t="s">
        <v>126</v>
      </c>
      <c r="K230" s="86" t="s">
        <v>130</v>
      </c>
      <c r="L230" s="87">
        <v>2.1613000000000004E-2</v>
      </c>
      <c r="M230" s="87">
        <v>3.0300000000006141E-2</v>
      </c>
      <c r="N230" s="83">
        <v>484929.9948680001</v>
      </c>
      <c r="O230" s="85">
        <v>110.8</v>
      </c>
      <c r="P230" s="83">
        <v>537.30243708900014</v>
      </c>
      <c r="Q230" s="84">
        <f t="shared" si="3"/>
        <v>4.1669096825189614E-3</v>
      </c>
      <c r="R230" s="84">
        <f>P230/'סכום נכסי הקרן'!$C$42</f>
        <v>2.7369068345120397E-5</v>
      </c>
    </row>
    <row r="231" spans="2:18">
      <c r="B231" s="76" t="s">
        <v>3443</v>
      </c>
      <c r="C231" s="86" t="s">
        <v>3059</v>
      </c>
      <c r="D231" s="73" t="s">
        <v>3208</v>
      </c>
      <c r="E231" s="73"/>
      <c r="F231" s="73" t="s">
        <v>467</v>
      </c>
      <c r="G231" s="94">
        <v>45169</v>
      </c>
      <c r="H231" s="73" t="s">
        <v>128</v>
      </c>
      <c r="I231" s="83">
        <v>2.0699999941232807</v>
      </c>
      <c r="J231" s="86" t="s">
        <v>126</v>
      </c>
      <c r="K231" s="86" t="s">
        <v>130</v>
      </c>
      <c r="L231" s="87">
        <v>6.9500000000000006E-2</v>
      </c>
      <c r="M231" s="87">
        <v>7.2499999510273389E-2</v>
      </c>
      <c r="N231" s="83">
        <v>51.135818000000008</v>
      </c>
      <c r="O231" s="85">
        <v>99.83</v>
      </c>
      <c r="P231" s="83">
        <v>5.1048890000000006E-2</v>
      </c>
      <c r="Q231" s="84">
        <f t="shared" si="3"/>
        <v>3.958964250661133E-7</v>
      </c>
      <c r="R231" s="84">
        <f>P231/'סכום נכסי הקרן'!$C$42</f>
        <v>2.6003242548499813E-9</v>
      </c>
    </row>
    <row r="232" spans="2:18">
      <c r="B232" s="76" t="s">
        <v>3443</v>
      </c>
      <c r="C232" s="86" t="s">
        <v>3059</v>
      </c>
      <c r="D232" s="73" t="s">
        <v>3209</v>
      </c>
      <c r="E232" s="73"/>
      <c r="F232" s="73" t="s">
        <v>467</v>
      </c>
      <c r="G232" s="94">
        <v>45195</v>
      </c>
      <c r="H232" s="73" t="s">
        <v>128</v>
      </c>
      <c r="I232" s="83">
        <v>2.0700000063162118</v>
      </c>
      <c r="J232" s="86" t="s">
        <v>126</v>
      </c>
      <c r="K232" s="86" t="s">
        <v>130</v>
      </c>
      <c r="L232" s="87">
        <v>6.9500000000000006E-2</v>
      </c>
      <c r="M232" s="87">
        <v>7.2499999907114546E-2</v>
      </c>
      <c r="N232" s="83">
        <v>26.960701000000004</v>
      </c>
      <c r="O232" s="85">
        <v>99.83</v>
      </c>
      <c r="P232" s="83">
        <v>2.6914869000000004E-2</v>
      </c>
      <c r="Q232" s="84">
        <f t="shared" si="3"/>
        <v>2.0873128520958548E-7</v>
      </c>
      <c r="R232" s="84">
        <f>P232/'סכום נכסי הקרן'!$C$42</f>
        <v>1.3709874333567266E-9</v>
      </c>
    </row>
    <row r="233" spans="2:18">
      <c r="B233" s="76" t="s">
        <v>3443</v>
      </c>
      <c r="C233" s="86" t="s">
        <v>3059</v>
      </c>
      <c r="D233" s="73" t="s">
        <v>3210</v>
      </c>
      <c r="E233" s="73"/>
      <c r="F233" s="73" t="s">
        <v>467</v>
      </c>
      <c r="G233" s="94">
        <v>45195</v>
      </c>
      <c r="H233" s="73" t="s">
        <v>128</v>
      </c>
      <c r="I233" s="83">
        <v>1.9500000004399936</v>
      </c>
      <c r="J233" s="86" t="s">
        <v>126</v>
      </c>
      <c r="K233" s="86" t="s">
        <v>130</v>
      </c>
      <c r="L233" s="87">
        <v>6.7500000000000004E-2</v>
      </c>
      <c r="M233" s="87">
        <v>7.1700000010182702E-2</v>
      </c>
      <c r="N233" s="83">
        <v>798.66072400000007</v>
      </c>
      <c r="O233" s="85">
        <v>99.6</v>
      </c>
      <c r="P233" s="83">
        <v>0.79546620700000015</v>
      </c>
      <c r="Q233" s="84">
        <f t="shared" si="3"/>
        <v>6.1690318361907751E-6</v>
      </c>
      <c r="R233" s="84">
        <f>P233/'סכום נכסי הקרן'!$C$42</f>
        <v>4.051939370230413E-8</v>
      </c>
    </row>
    <row r="234" spans="2:18">
      <c r="B234" s="76" t="s">
        <v>3416</v>
      </c>
      <c r="C234" s="86" t="s">
        <v>3059</v>
      </c>
      <c r="D234" s="73" t="s">
        <v>3211</v>
      </c>
      <c r="E234" s="73"/>
      <c r="F234" s="73" t="s">
        <v>487</v>
      </c>
      <c r="G234" s="94">
        <v>44858</v>
      </c>
      <c r="H234" s="73" t="s">
        <v>128</v>
      </c>
      <c r="I234" s="83">
        <v>5.639999999993762</v>
      </c>
      <c r="J234" s="86" t="s">
        <v>510</v>
      </c>
      <c r="K234" s="86" t="s">
        <v>130</v>
      </c>
      <c r="L234" s="87">
        <v>3.49E-2</v>
      </c>
      <c r="M234" s="87">
        <v>4.5400000000022686E-2</v>
      </c>
      <c r="N234" s="83">
        <v>71705.286649999995</v>
      </c>
      <c r="O234" s="85">
        <v>98.36</v>
      </c>
      <c r="P234" s="83">
        <v>70.529326096000005</v>
      </c>
      <c r="Q234" s="84">
        <f t="shared" si="3"/>
        <v>5.4697189427093383E-4</v>
      </c>
      <c r="R234" s="84">
        <f>P234/'סכום נכסי הקרן'!$C$42</f>
        <v>3.5926171426186257E-6</v>
      </c>
    </row>
    <row r="235" spans="2:18">
      <c r="B235" s="76" t="s">
        <v>3416</v>
      </c>
      <c r="C235" s="86" t="s">
        <v>3059</v>
      </c>
      <c r="D235" s="73" t="s">
        <v>3212</v>
      </c>
      <c r="E235" s="73"/>
      <c r="F235" s="73" t="s">
        <v>487</v>
      </c>
      <c r="G235" s="94">
        <v>44858</v>
      </c>
      <c r="H235" s="73" t="s">
        <v>128</v>
      </c>
      <c r="I235" s="83">
        <v>5.6800000000246618</v>
      </c>
      <c r="J235" s="86" t="s">
        <v>510</v>
      </c>
      <c r="K235" s="86" t="s">
        <v>130</v>
      </c>
      <c r="L235" s="87">
        <v>3.49E-2</v>
      </c>
      <c r="M235" s="87">
        <v>4.5300000000212365E-2</v>
      </c>
      <c r="N235" s="83">
        <v>59368.485451000008</v>
      </c>
      <c r="O235" s="85">
        <v>98.35</v>
      </c>
      <c r="P235" s="83">
        <v>58.388910492000008</v>
      </c>
      <c r="Q235" s="84">
        <f t="shared" si="3"/>
        <v>4.5282005009879891E-4</v>
      </c>
      <c r="R235" s="84">
        <f>P235/'סכום נכסי הקרן'!$C$42</f>
        <v>2.9742096285856983E-6</v>
      </c>
    </row>
    <row r="236" spans="2:18">
      <c r="B236" s="76" t="s">
        <v>3416</v>
      </c>
      <c r="C236" s="86" t="s">
        <v>3059</v>
      </c>
      <c r="D236" s="73" t="s">
        <v>3213</v>
      </c>
      <c r="E236" s="73"/>
      <c r="F236" s="73" t="s">
        <v>487</v>
      </c>
      <c r="G236" s="94">
        <v>44858</v>
      </c>
      <c r="H236" s="73" t="s">
        <v>128</v>
      </c>
      <c r="I236" s="83">
        <v>5.5700000000180712</v>
      </c>
      <c r="J236" s="86" t="s">
        <v>510</v>
      </c>
      <c r="K236" s="86" t="s">
        <v>130</v>
      </c>
      <c r="L236" s="87">
        <v>3.49E-2</v>
      </c>
      <c r="M236" s="87">
        <v>4.5500000000109529E-2</v>
      </c>
      <c r="N236" s="83">
        <v>74250.309060000014</v>
      </c>
      <c r="O236" s="85">
        <v>98.38</v>
      </c>
      <c r="P236" s="83">
        <v>73.047460223999991</v>
      </c>
      <c r="Q236" s="84">
        <f t="shared" si="3"/>
        <v>5.6650063033379769E-4</v>
      </c>
      <c r="R236" s="84">
        <f>P236/'סכום נכסי הקרן'!$C$42</f>
        <v>3.7208856563904999E-6</v>
      </c>
    </row>
    <row r="237" spans="2:18">
      <c r="B237" s="76" t="s">
        <v>3416</v>
      </c>
      <c r="C237" s="86" t="s">
        <v>3059</v>
      </c>
      <c r="D237" s="73" t="s">
        <v>3214</v>
      </c>
      <c r="E237" s="73"/>
      <c r="F237" s="73" t="s">
        <v>487</v>
      </c>
      <c r="G237" s="94">
        <v>44858</v>
      </c>
      <c r="H237" s="73" t="s">
        <v>128</v>
      </c>
      <c r="I237" s="83">
        <v>5.6000000000292554</v>
      </c>
      <c r="J237" s="86" t="s">
        <v>510</v>
      </c>
      <c r="K237" s="86" t="s">
        <v>130</v>
      </c>
      <c r="L237" s="87">
        <v>3.49E-2</v>
      </c>
      <c r="M237" s="87">
        <v>4.5400000000285809E-2</v>
      </c>
      <c r="N237" s="83">
        <v>90345.153447000019</v>
      </c>
      <c r="O237" s="85">
        <v>98.37</v>
      </c>
      <c r="P237" s="83">
        <v>88.872535649000014</v>
      </c>
      <c r="Q237" s="84">
        <f t="shared" si="3"/>
        <v>6.8922789800130444E-4</v>
      </c>
      <c r="R237" s="84">
        <f>P237/'סכום נכסי הקרן'!$C$42</f>
        <v>4.5269820761649146E-6</v>
      </c>
    </row>
    <row r="238" spans="2:18">
      <c r="B238" s="76" t="s">
        <v>3416</v>
      </c>
      <c r="C238" s="86" t="s">
        <v>3059</v>
      </c>
      <c r="D238" s="73" t="s">
        <v>3215</v>
      </c>
      <c r="E238" s="73"/>
      <c r="F238" s="73" t="s">
        <v>487</v>
      </c>
      <c r="G238" s="94">
        <v>44858</v>
      </c>
      <c r="H238" s="73" t="s">
        <v>128</v>
      </c>
      <c r="I238" s="83">
        <v>5.7700000000204383</v>
      </c>
      <c r="J238" s="86" t="s">
        <v>510</v>
      </c>
      <c r="K238" s="86" t="s">
        <v>130</v>
      </c>
      <c r="L238" s="87">
        <v>3.49E-2</v>
      </c>
      <c r="M238" s="87">
        <v>4.5200000000015138E-2</v>
      </c>
      <c r="N238" s="83">
        <v>53736.157830000011</v>
      </c>
      <c r="O238" s="85">
        <v>98.34</v>
      </c>
      <c r="P238" s="83">
        <v>52.844142196</v>
      </c>
      <c r="Q238" s="84">
        <f t="shared" si="3"/>
        <v>4.098190378102589E-4</v>
      </c>
      <c r="R238" s="84">
        <f>P238/'סכום נכסי הקרן'!$C$42</f>
        <v>2.6917706668842388E-6</v>
      </c>
    </row>
    <row r="239" spans="2:18">
      <c r="B239" s="76" t="s">
        <v>3444</v>
      </c>
      <c r="C239" s="86" t="s">
        <v>3050</v>
      </c>
      <c r="D239" s="73">
        <v>9637</v>
      </c>
      <c r="E239" s="73"/>
      <c r="F239" s="73" t="s">
        <v>487</v>
      </c>
      <c r="G239" s="94">
        <v>45104</v>
      </c>
      <c r="H239" s="73" t="s">
        <v>128</v>
      </c>
      <c r="I239" s="83">
        <v>2.5200000000011871</v>
      </c>
      <c r="J239" s="86" t="s">
        <v>295</v>
      </c>
      <c r="K239" s="86" t="s">
        <v>130</v>
      </c>
      <c r="L239" s="87">
        <v>5.2159000000000004E-2</v>
      </c>
      <c r="M239" s="87">
        <v>6.0600000000044341E-2</v>
      </c>
      <c r="N239" s="83">
        <v>578648.30000000016</v>
      </c>
      <c r="O239" s="85">
        <v>98.99</v>
      </c>
      <c r="P239" s="83">
        <v>572.8039515910001</v>
      </c>
      <c r="Q239" s="84">
        <f t="shared" si="3"/>
        <v>4.4422324696701517E-3</v>
      </c>
      <c r="R239" s="84">
        <f>P239/'סכום נכסי הקרן'!$C$42</f>
        <v>2.9177441636752375E-5</v>
      </c>
    </row>
    <row r="240" spans="2:18">
      <c r="B240" s="76" t="s">
        <v>3445</v>
      </c>
      <c r="C240" s="86" t="s">
        <v>3050</v>
      </c>
      <c r="D240" s="73">
        <v>9577</v>
      </c>
      <c r="E240" s="73"/>
      <c r="F240" s="73" t="s">
        <v>487</v>
      </c>
      <c r="G240" s="94">
        <v>45063</v>
      </c>
      <c r="H240" s="73" t="s">
        <v>128</v>
      </c>
      <c r="I240" s="83">
        <v>3.5699999999993746</v>
      </c>
      <c r="J240" s="86" t="s">
        <v>295</v>
      </c>
      <c r="K240" s="86" t="s">
        <v>130</v>
      </c>
      <c r="L240" s="87">
        <v>4.4344000000000001E-2</v>
      </c>
      <c r="M240" s="87">
        <v>4.5399999999998865E-2</v>
      </c>
      <c r="N240" s="83">
        <v>867972.45000000019</v>
      </c>
      <c r="O240" s="85">
        <v>101.39</v>
      </c>
      <c r="P240" s="83">
        <v>880.03721231500015</v>
      </c>
      <c r="Q240" s="84">
        <f t="shared" si="3"/>
        <v>6.824900331440246E-3</v>
      </c>
      <c r="R240" s="84">
        <f>P240/'סכום נכסי הקרן'!$C$42</f>
        <v>4.4827264772128392E-5</v>
      </c>
    </row>
    <row r="241" spans="2:18">
      <c r="B241" s="76" t="s">
        <v>3446</v>
      </c>
      <c r="C241" s="86" t="s">
        <v>3050</v>
      </c>
      <c r="D241" s="73" t="s">
        <v>3216</v>
      </c>
      <c r="E241" s="73"/>
      <c r="F241" s="73" t="s">
        <v>487</v>
      </c>
      <c r="G241" s="94">
        <v>42372</v>
      </c>
      <c r="H241" s="73" t="s">
        <v>128</v>
      </c>
      <c r="I241" s="83">
        <v>9.620000000002225</v>
      </c>
      <c r="J241" s="86" t="s">
        <v>126</v>
      </c>
      <c r="K241" s="86" t="s">
        <v>130</v>
      </c>
      <c r="L241" s="87">
        <v>6.7000000000000004E-2</v>
      </c>
      <c r="M241" s="87">
        <v>3.4000000000007607E-2</v>
      </c>
      <c r="N241" s="83">
        <v>700364.1480690001</v>
      </c>
      <c r="O241" s="85">
        <v>150.24</v>
      </c>
      <c r="P241" s="83">
        <v>1052.227094093</v>
      </c>
      <c r="Q241" s="84">
        <f t="shared" si="3"/>
        <v>8.1602742960546933E-3</v>
      </c>
      <c r="R241" s="84">
        <f>P241/'סכום נכסי הקרן'!$C$42</f>
        <v>5.3598259127286439E-5</v>
      </c>
    </row>
    <row r="242" spans="2:18">
      <c r="B242" s="76" t="s">
        <v>3447</v>
      </c>
      <c r="C242" s="86" t="s">
        <v>3059</v>
      </c>
      <c r="D242" s="73" t="s">
        <v>3217</v>
      </c>
      <c r="E242" s="73"/>
      <c r="F242" s="73" t="s">
        <v>503</v>
      </c>
      <c r="G242" s="94">
        <v>44871</v>
      </c>
      <c r="H242" s="73"/>
      <c r="I242" s="83">
        <v>4.9399999999999284</v>
      </c>
      <c r="J242" s="86" t="s">
        <v>295</v>
      </c>
      <c r="K242" s="86" t="s">
        <v>130</v>
      </c>
      <c r="L242" s="87">
        <v>0.05</v>
      </c>
      <c r="M242" s="87">
        <v>6.9899999999987944E-2</v>
      </c>
      <c r="N242" s="83">
        <v>878159.56304300006</v>
      </c>
      <c r="O242" s="85">
        <v>95.35</v>
      </c>
      <c r="P242" s="83">
        <v>837.32521249900014</v>
      </c>
      <c r="Q242" s="84">
        <f t="shared" si="3"/>
        <v>6.4936584957298342E-3</v>
      </c>
      <c r="R242" s="84">
        <f>P242/'סכום נכסי הקרן'!$C$42</f>
        <v>4.2651604359243947E-5</v>
      </c>
    </row>
    <row r="243" spans="2:18">
      <c r="B243" s="76" t="s">
        <v>3447</v>
      </c>
      <c r="C243" s="86" t="s">
        <v>3059</v>
      </c>
      <c r="D243" s="73" t="s">
        <v>3218</v>
      </c>
      <c r="E243" s="73"/>
      <c r="F243" s="73" t="s">
        <v>503</v>
      </c>
      <c r="G243" s="94">
        <v>44969</v>
      </c>
      <c r="H243" s="73"/>
      <c r="I243" s="83">
        <v>4.9400000000026036</v>
      </c>
      <c r="J243" s="86" t="s">
        <v>295</v>
      </c>
      <c r="K243" s="86" t="s">
        <v>130</v>
      </c>
      <c r="L243" s="87">
        <v>0.05</v>
      </c>
      <c r="M243" s="87">
        <v>6.6500000000035045E-2</v>
      </c>
      <c r="N243" s="83">
        <v>623832.3226190001</v>
      </c>
      <c r="O243" s="85">
        <v>96.06</v>
      </c>
      <c r="P243" s="83">
        <v>599.25332412600005</v>
      </c>
      <c r="Q243" s="84">
        <f t="shared" si="3"/>
        <v>4.6473537177883452E-3</v>
      </c>
      <c r="R243" s="84">
        <f>P243/'סכום נכסי הקרן'!$C$42</f>
        <v>3.0524717648597559E-5</v>
      </c>
    </row>
    <row r="244" spans="2:18">
      <c r="B244" s="76" t="s">
        <v>3447</v>
      </c>
      <c r="C244" s="86" t="s">
        <v>3059</v>
      </c>
      <c r="D244" s="73" t="s">
        <v>3219</v>
      </c>
      <c r="E244" s="73"/>
      <c r="F244" s="73" t="s">
        <v>503</v>
      </c>
      <c r="G244" s="94">
        <v>45018</v>
      </c>
      <c r="H244" s="73"/>
      <c r="I244" s="83">
        <v>4.9400000000044084</v>
      </c>
      <c r="J244" s="86" t="s">
        <v>295</v>
      </c>
      <c r="K244" s="86" t="s">
        <v>130</v>
      </c>
      <c r="L244" s="87">
        <v>0.05</v>
      </c>
      <c r="M244" s="87">
        <v>4.3000000000031485E-2</v>
      </c>
      <c r="N244" s="83">
        <v>298498.65583000006</v>
      </c>
      <c r="O244" s="85">
        <v>106.41</v>
      </c>
      <c r="P244" s="83">
        <v>317.63242094000003</v>
      </c>
      <c r="Q244" s="84">
        <f t="shared" si="3"/>
        <v>2.4633158514365517E-3</v>
      </c>
      <c r="R244" s="84">
        <f>P244/'סכום נכסי הקרן'!$C$42</f>
        <v>1.6179534722439628E-5</v>
      </c>
    </row>
    <row r="245" spans="2:18">
      <c r="B245" s="76" t="s">
        <v>3447</v>
      </c>
      <c r="C245" s="86" t="s">
        <v>3059</v>
      </c>
      <c r="D245" s="73" t="s">
        <v>3220</v>
      </c>
      <c r="E245" s="73"/>
      <c r="F245" s="73" t="s">
        <v>503</v>
      </c>
      <c r="G245" s="94">
        <v>45109</v>
      </c>
      <c r="H245" s="73"/>
      <c r="I245" s="83">
        <v>4.9400000000000732</v>
      </c>
      <c r="J245" s="86" t="s">
        <v>295</v>
      </c>
      <c r="K245" s="86" t="s">
        <v>130</v>
      </c>
      <c r="L245" s="87">
        <v>0.05</v>
      </c>
      <c r="M245" s="87">
        <v>5.2200000000009593E-2</v>
      </c>
      <c r="N245" s="83">
        <v>269694.86740300001</v>
      </c>
      <c r="O245" s="85">
        <v>100.45</v>
      </c>
      <c r="P245" s="83">
        <v>270.90849726700009</v>
      </c>
      <c r="Q245" s="84">
        <f t="shared" si="3"/>
        <v>2.1009605808870327E-3</v>
      </c>
      <c r="R245" s="84">
        <f>P245/'סכום נכסי הקרן'!$C$42</f>
        <v>1.3799515254657647E-5</v>
      </c>
    </row>
    <row r="246" spans="2:18">
      <c r="B246" s="76" t="s">
        <v>3448</v>
      </c>
      <c r="C246" s="86" t="s">
        <v>3059</v>
      </c>
      <c r="D246" s="73" t="s">
        <v>3221</v>
      </c>
      <c r="E246" s="73"/>
      <c r="F246" s="73" t="s">
        <v>503</v>
      </c>
      <c r="G246" s="94">
        <v>41816</v>
      </c>
      <c r="H246" s="73"/>
      <c r="I246" s="83">
        <v>5.6700000000098916</v>
      </c>
      <c r="J246" s="86" t="s">
        <v>510</v>
      </c>
      <c r="K246" s="86" t="s">
        <v>130</v>
      </c>
      <c r="L246" s="87">
        <v>4.4999999999999998E-2</v>
      </c>
      <c r="M246" s="87">
        <v>8.710000000014656E-2</v>
      </c>
      <c r="N246" s="83">
        <v>218545.84230300004</v>
      </c>
      <c r="O246" s="85">
        <v>88.35</v>
      </c>
      <c r="P246" s="83">
        <v>193.08526062700005</v>
      </c>
      <c r="Q246" s="84">
        <f t="shared" si="3"/>
        <v>1.497422655324887E-3</v>
      </c>
      <c r="R246" s="84">
        <f>P246/'סכום נכסי הקרן'!$C$42</f>
        <v>9.8353614831276123E-6</v>
      </c>
    </row>
    <row r="247" spans="2:18">
      <c r="B247" s="76" t="s">
        <v>3448</v>
      </c>
      <c r="C247" s="86" t="s">
        <v>3059</v>
      </c>
      <c r="D247" s="73" t="s">
        <v>3222</v>
      </c>
      <c r="E247" s="73"/>
      <c r="F247" s="73" t="s">
        <v>503</v>
      </c>
      <c r="G247" s="94">
        <v>42625</v>
      </c>
      <c r="H247" s="73"/>
      <c r="I247" s="83">
        <v>5.6699999999481872</v>
      </c>
      <c r="J247" s="86" t="s">
        <v>510</v>
      </c>
      <c r="K247" s="86" t="s">
        <v>130</v>
      </c>
      <c r="L247" s="87">
        <v>4.4999999999999998E-2</v>
      </c>
      <c r="M247" s="87">
        <v>8.7099999999370847E-2</v>
      </c>
      <c r="N247" s="83">
        <v>60855.965021000011</v>
      </c>
      <c r="O247" s="85">
        <v>88.8</v>
      </c>
      <c r="P247" s="83">
        <v>54.040102340000004</v>
      </c>
      <c r="Q247" s="84">
        <f t="shared" ref="Q247:Q272" si="4">IFERROR(P247/$P$10,0)</f>
        <v>4.1909399649263488E-4</v>
      </c>
      <c r="R247" s="84">
        <f>P247/'סכום נכסי הקרן'!$C$42</f>
        <v>2.7526903885525668E-6</v>
      </c>
    </row>
    <row r="248" spans="2:18">
      <c r="B248" s="76" t="s">
        <v>3448</v>
      </c>
      <c r="C248" s="86" t="s">
        <v>3059</v>
      </c>
      <c r="D248" s="73" t="s">
        <v>3223</v>
      </c>
      <c r="E248" s="73"/>
      <c r="F248" s="73" t="s">
        <v>503</v>
      </c>
      <c r="G248" s="94">
        <v>42716</v>
      </c>
      <c r="H248" s="73"/>
      <c r="I248" s="83">
        <v>5.6699999999428812</v>
      </c>
      <c r="J248" s="86" t="s">
        <v>510</v>
      </c>
      <c r="K248" s="86" t="s">
        <v>130</v>
      </c>
      <c r="L248" s="87">
        <v>4.4999999999999998E-2</v>
      </c>
      <c r="M248" s="87">
        <v>8.7099999998921082E-2</v>
      </c>
      <c r="N248" s="83">
        <v>46041.113009000008</v>
      </c>
      <c r="O248" s="85">
        <v>88.98</v>
      </c>
      <c r="P248" s="83">
        <v>40.967386302000008</v>
      </c>
      <c r="Q248" s="84">
        <f t="shared" si="4"/>
        <v>3.1771193812959027E-4</v>
      </c>
      <c r="R248" s="84">
        <f>P248/'סכום נכסי הקרן'!$C$42</f>
        <v>2.0867934299629141E-6</v>
      </c>
    </row>
    <row r="249" spans="2:18">
      <c r="B249" s="76" t="s">
        <v>3448</v>
      </c>
      <c r="C249" s="86" t="s">
        <v>3059</v>
      </c>
      <c r="D249" s="73" t="s">
        <v>3224</v>
      </c>
      <c r="E249" s="73"/>
      <c r="F249" s="73" t="s">
        <v>503</v>
      </c>
      <c r="G249" s="94">
        <v>42803</v>
      </c>
      <c r="H249" s="73"/>
      <c r="I249" s="83">
        <v>5.6699999999980335</v>
      </c>
      <c r="J249" s="86" t="s">
        <v>510</v>
      </c>
      <c r="K249" s="86" t="s">
        <v>130</v>
      </c>
      <c r="L249" s="87">
        <v>4.4999999999999998E-2</v>
      </c>
      <c r="M249" s="87">
        <v>8.709999999997127E-2</v>
      </c>
      <c r="N249" s="83">
        <v>295066.00752700004</v>
      </c>
      <c r="O249" s="85">
        <v>89.52</v>
      </c>
      <c r="P249" s="83">
        <v>264.14311065599998</v>
      </c>
      <c r="Q249" s="84">
        <f t="shared" si="4"/>
        <v>2.0484933798668916E-3</v>
      </c>
      <c r="R249" s="84">
        <f>P249/'סכום נכסי הקרן'!$C$42</f>
        <v>1.3454900535355798E-5</v>
      </c>
    </row>
    <row r="250" spans="2:18">
      <c r="B250" s="76" t="s">
        <v>3448</v>
      </c>
      <c r="C250" s="86" t="s">
        <v>3059</v>
      </c>
      <c r="D250" s="73" t="s">
        <v>3225</v>
      </c>
      <c r="E250" s="73"/>
      <c r="F250" s="73" t="s">
        <v>503</v>
      </c>
      <c r="G250" s="94">
        <v>42898</v>
      </c>
      <c r="H250" s="73"/>
      <c r="I250" s="83">
        <v>5.6700000000475423</v>
      </c>
      <c r="J250" s="86" t="s">
        <v>510</v>
      </c>
      <c r="K250" s="86" t="s">
        <v>130</v>
      </c>
      <c r="L250" s="87">
        <v>4.4999999999999998E-2</v>
      </c>
      <c r="M250" s="87">
        <v>8.7100000000920497E-2</v>
      </c>
      <c r="N250" s="83">
        <v>55494.354766000004</v>
      </c>
      <c r="O250" s="85">
        <v>89.07</v>
      </c>
      <c r="P250" s="83">
        <v>49.428822095000008</v>
      </c>
      <c r="Q250" s="84">
        <f t="shared" si="4"/>
        <v>3.8333240865059774E-4</v>
      </c>
      <c r="R250" s="84">
        <f>P250/'סכום נכסי הקרן'!$C$42</f>
        <v>2.5178013661471029E-6</v>
      </c>
    </row>
    <row r="251" spans="2:18">
      <c r="B251" s="76" t="s">
        <v>3448</v>
      </c>
      <c r="C251" s="86" t="s">
        <v>3059</v>
      </c>
      <c r="D251" s="73" t="s">
        <v>3226</v>
      </c>
      <c r="E251" s="73"/>
      <c r="F251" s="73" t="s">
        <v>503</v>
      </c>
      <c r="G251" s="94">
        <v>42989</v>
      </c>
      <c r="H251" s="73"/>
      <c r="I251" s="83">
        <v>5.6700000000390203</v>
      </c>
      <c r="J251" s="86" t="s">
        <v>510</v>
      </c>
      <c r="K251" s="86" t="s">
        <v>130</v>
      </c>
      <c r="L251" s="87">
        <v>4.4999999999999998E-2</v>
      </c>
      <c r="M251" s="87">
        <v>8.7100000000594896E-2</v>
      </c>
      <c r="N251" s="83">
        <v>69929.872844000012</v>
      </c>
      <c r="O251" s="85">
        <v>89.42</v>
      </c>
      <c r="P251" s="83">
        <v>62.531297668000015</v>
      </c>
      <c r="Q251" s="84">
        <f t="shared" si="4"/>
        <v>4.8494525936815063E-4</v>
      </c>
      <c r="R251" s="84">
        <f>P251/'סכום נכסי הקרן'!$C$42</f>
        <v>3.18521421353813E-6</v>
      </c>
    </row>
    <row r="252" spans="2:18">
      <c r="B252" s="76" t="s">
        <v>3448</v>
      </c>
      <c r="C252" s="86" t="s">
        <v>3059</v>
      </c>
      <c r="D252" s="73" t="s">
        <v>3227</v>
      </c>
      <c r="E252" s="73"/>
      <c r="F252" s="73" t="s">
        <v>503</v>
      </c>
      <c r="G252" s="94">
        <v>43080</v>
      </c>
      <c r="H252" s="73"/>
      <c r="I252" s="83">
        <v>5.6699999999163282</v>
      </c>
      <c r="J252" s="86" t="s">
        <v>510</v>
      </c>
      <c r="K252" s="86" t="s">
        <v>130</v>
      </c>
      <c r="L252" s="87">
        <v>4.4999999999999998E-2</v>
      </c>
      <c r="M252" s="87">
        <v>8.7099999998996994E-2</v>
      </c>
      <c r="N252" s="83">
        <v>21666.691572000003</v>
      </c>
      <c r="O252" s="85">
        <v>88.81</v>
      </c>
      <c r="P252" s="83">
        <v>19.242189683000003</v>
      </c>
      <c r="Q252" s="84">
        <f t="shared" si="4"/>
        <v>1.4922781094640349E-4</v>
      </c>
      <c r="R252" s="84">
        <f>P252/'סכום נכסי הקרן'!$C$42</f>
        <v>9.8015711113657868E-7</v>
      </c>
    </row>
    <row r="253" spans="2:18">
      <c r="B253" s="76" t="s">
        <v>3448</v>
      </c>
      <c r="C253" s="86" t="s">
        <v>3059</v>
      </c>
      <c r="D253" s="73" t="s">
        <v>3228</v>
      </c>
      <c r="E253" s="73"/>
      <c r="F253" s="73" t="s">
        <v>503</v>
      </c>
      <c r="G253" s="94">
        <v>43171</v>
      </c>
      <c r="H253" s="73"/>
      <c r="I253" s="83">
        <v>5.5499999999723686</v>
      </c>
      <c r="J253" s="86" t="s">
        <v>510</v>
      </c>
      <c r="K253" s="86" t="s">
        <v>130</v>
      </c>
      <c r="L253" s="87">
        <v>4.4999999999999998E-2</v>
      </c>
      <c r="M253" s="87">
        <v>8.7999999999032893E-2</v>
      </c>
      <c r="N253" s="83">
        <v>16189.033749000002</v>
      </c>
      <c r="O253" s="85">
        <v>89.42</v>
      </c>
      <c r="P253" s="83">
        <v>14.476235128000003</v>
      </c>
      <c r="Q253" s="84">
        <f t="shared" si="4"/>
        <v>1.122666866133953E-4</v>
      </c>
      <c r="R253" s="84">
        <f>P253/'סכום נכסי הקרן'!$C$42</f>
        <v>7.3738930116305624E-7</v>
      </c>
    </row>
    <row r="254" spans="2:18">
      <c r="B254" s="76" t="s">
        <v>3448</v>
      </c>
      <c r="C254" s="86" t="s">
        <v>3059</v>
      </c>
      <c r="D254" s="73" t="s">
        <v>3229</v>
      </c>
      <c r="E254" s="73"/>
      <c r="F254" s="73" t="s">
        <v>503</v>
      </c>
      <c r="G254" s="94">
        <v>43341</v>
      </c>
      <c r="H254" s="73"/>
      <c r="I254" s="83">
        <v>5.7100000000547952</v>
      </c>
      <c r="J254" s="86" t="s">
        <v>510</v>
      </c>
      <c r="K254" s="86" t="s">
        <v>130</v>
      </c>
      <c r="L254" s="87">
        <v>4.4999999999999998E-2</v>
      </c>
      <c r="M254" s="87">
        <v>8.4500000000564471E-2</v>
      </c>
      <c r="N254" s="83">
        <v>40614.365125000004</v>
      </c>
      <c r="O254" s="85">
        <v>89.42</v>
      </c>
      <c r="P254" s="83">
        <v>36.317368331000004</v>
      </c>
      <c r="Q254" s="84">
        <f t="shared" si="4"/>
        <v>2.8164992990155471E-4</v>
      </c>
      <c r="R254" s="84">
        <f>P254/'סכום נכסי הקרן'!$C$42</f>
        <v>1.8499311883847013E-6</v>
      </c>
    </row>
    <row r="255" spans="2:18">
      <c r="B255" s="76" t="s">
        <v>3448</v>
      </c>
      <c r="C255" s="86" t="s">
        <v>3059</v>
      </c>
      <c r="D255" s="73" t="s">
        <v>3230</v>
      </c>
      <c r="E255" s="73"/>
      <c r="F255" s="73" t="s">
        <v>503</v>
      </c>
      <c r="G255" s="94">
        <v>43990</v>
      </c>
      <c r="H255" s="73"/>
      <c r="I255" s="83">
        <v>5.6699999999807602</v>
      </c>
      <c r="J255" s="86" t="s">
        <v>510</v>
      </c>
      <c r="K255" s="86" t="s">
        <v>130</v>
      </c>
      <c r="L255" s="87">
        <v>4.4999999999999998E-2</v>
      </c>
      <c r="M255" s="87">
        <v>8.7099999999666694E-2</v>
      </c>
      <c r="N255" s="83">
        <v>41889.147236000004</v>
      </c>
      <c r="O255" s="85">
        <v>88.1</v>
      </c>
      <c r="P255" s="83">
        <v>36.904341413000012</v>
      </c>
      <c r="Q255" s="84">
        <f t="shared" si="4"/>
        <v>2.8620204738684856E-4</v>
      </c>
      <c r="R255" s="84">
        <f>P255/'סכום נכסי הקרן'!$C$42</f>
        <v>1.8798303760471296E-6</v>
      </c>
    </row>
    <row r="256" spans="2:18">
      <c r="B256" s="76" t="s">
        <v>3448</v>
      </c>
      <c r="C256" s="86" t="s">
        <v>3059</v>
      </c>
      <c r="D256" s="73" t="s">
        <v>3231</v>
      </c>
      <c r="E256" s="73"/>
      <c r="F256" s="73" t="s">
        <v>503</v>
      </c>
      <c r="G256" s="94">
        <v>41893</v>
      </c>
      <c r="H256" s="73"/>
      <c r="I256" s="83">
        <v>5.6699999999753539</v>
      </c>
      <c r="J256" s="86" t="s">
        <v>510</v>
      </c>
      <c r="K256" s="86" t="s">
        <v>130</v>
      </c>
      <c r="L256" s="87">
        <v>4.4999999999999998E-2</v>
      </c>
      <c r="M256" s="87">
        <v>8.7099999999446134E-2</v>
      </c>
      <c r="N256" s="83">
        <v>42876.491589999998</v>
      </c>
      <c r="O256" s="85">
        <v>88.01</v>
      </c>
      <c r="P256" s="83">
        <v>37.73560267900001</v>
      </c>
      <c r="Q256" s="84">
        <f t="shared" si="4"/>
        <v>2.9264867851840363E-4</v>
      </c>
      <c r="R256" s="84">
        <f>P256/'סכום נכסי הקרן'!$C$42</f>
        <v>1.922173095587106E-6</v>
      </c>
    </row>
    <row r="257" spans="2:18">
      <c r="B257" s="76" t="s">
        <v>3448</v>
      </c>
      <c r="C257" s="86" t="s">
        <v>3059</v>
      </c>
      <c r="D257" s="73" t="s">
        <v>3232</v>
      </c>
      <c r="E257" s="73"/>
      <c r="F257" s="73" t="s">
        <v>503</v>
      </c>
      <c r="G257" s="94">
        <v>42151</v>
      </c>
      <c r="H257" s="73"/>
      <c r="I257" s="83">
        <v>5.6699999999838075</v>
      </c>
      <c r="J257" s="86" t="s">
        <v>510</v>
      </c>
      <c r="K257" s="86" t="s">
        <v>130</v>
      </c>
      <c r="L257" s="87">
        <v>4.4999999999999998E-2</v>
      </c>
      <c r="M257" s="87">
        <v>8.7099999999757816E-2</v>
      </c>
      <c r="N257" s="83">
        <v>157021.01713400002</v>
      </c>
      <c r="O257" s="85">
        <v>88.89</v>
      </c>
      <c r="P257" s="83">
        <v>139.57599507800003</v>
      </c>
      <c r="Q257" s="84">
        <f t="shared" si="4"/>
        <v>1.0824454258736209E-3</v>
      </c>
      <c r="R257" s="84">
        <f>P257/'סכום נכסי הקרן'!$C$42</f>
        <v>7.1097108163594759E-6</v>
      </c>
    </row>
    <row r="258" spans="2:18">
      <c r="B258" s="76" t="s">
        <v>3448</v>
      </c>
      <c r="C258" s="86" t="s">
        <v>3059</v>
      </c>
      <c r="D258" s="73" t="s">
        <v>3233</v>
      </c>
      <c r="E258" s="73"/>
      <c r="F258" s="73" t="s">
        <v>503</v>
      </c>
      <c r="G258" s="94">
        <v>42166</v>
      </c>
      <c r="H258" s="73"/>
      <c r="I258" s="83">
        <v>5.6700000000044168</v>
      </c>
      <c r="J258" s="86" t="s">
        <v>510</v>
      </c>
      <c r="K258" s="86" t="s">
        <v>130</v>
      </c>
      <c r="L258" s="87">
        <v>4.4999999999999998E-2</v>
      </c>
      <c r="M258" s="87">
        <v>8.7100000000041145E-2</v>
      </c>
      <c r="N258" s="83">
        <v>147739.51784500002</v>
      </c>
      <c r="O258" s="85">
        <v>88.89</v>
      </c>
      <c r="P258" s="83">
        <v>131.32566962599998</v>
      </c>
      <c r="Q258" s="84">
        <f t="shared" si="4"/>
        <v>1.018462166843331E-3</v>
      </c>
      <c r="R258" s="84">
        <f>P258/'סכום נכסי הקרן'!$C$42</f>
        <v>6.6894564017533619E-6</v>
      </c>
    </row>
    <row r="259" spans="2:18">
      <c r="B259" s="76" t="s">
        <v>3448</v>
      </c>
      <c r="C259" s="86" t="s">
        <v>3059</v>
      </c>
      <c r="D259" s="73" t="s">
        <v>3234</v>
      </c>
      <c r="E259" s="73"/>
      <c r="F259" s="73" t="s">
        <v>503</v>
      </c>
      <c r="G259" s="94">
        <v>42257</v>
      </c>
      <c r="H259" s="73"/>
      <c r="I259" s="83">
        <v>5.670000000035647</v>
      </c>
      <c r="J259" s="86" t="s">
        <v>510</v>
      </c>
      <c r="K259" s="86" t="s">
        <v>130</v>
      </c>
      <c r="L259" s="87">
        <v>4.4999999999999998E-2</v>
      </c>
      <c r="M259" s="87">
        <v>8.7100000000593175E-2</v>
      </c>
      <c r="N259" s="83">
        <v>78509.439225000009</v>
      </c>
      <c r="O259" s="85">
        <v>88.26</v>
      </c>
      <c r="P259" s="83">
        <v>69.292435958999988</v>
      </c>
      <c r="Q259" s="84">
        <f t="shared" si="4"/>
        <v>5.3737951364448257E-4</v>
      </c>
      <c r="R259" s="84">
        <f>P259/'סכום נכסי הקרן'!$C$42</f>
        <v>3.5296125322573453E-6</v>
      </c>
    </row>
    <row r="260" spans="2:18">
      <c r="B260" s="76" t="s">
        <v>3448</v>
      </c>
      <c r="C260" s="86" t="s">
        <v>3059</v>
      </c>
      <c r="D260" s="73" t="s">
        <v>3235</v>
      </c>
      <c r="E260" s="73"/>
      <c r="F260" s="73" t="s">
        <v>503</v>
      </c>
      <c r="G260" s="94">
        <v>42348</v>
      </c>
      <c r="H260" s="73"/>
      <c r="I260" s="83">
        <v>5.6699999999907966</v>
      </c>
      <c r="J260" s="86" t="s">
        <v>510</v>
      </c>
      <c r="K260" s="86" t="s">
        <v>130</v>
      </c>
      <c r="L260" s="87">
        <v>4.4999999999999998E-2</v>
      </c>
      <c r="M260" s="87">
        <v>8.7099999999881453E-2</v>
      </c>
      <c r="N260" s="83">
        <v>135953.81515300003</v>
      </c>
      <c r="O260" s="85">
        <v>88.71</v>
      </c>
      <c r="P260" s="83">
        <v>120.60462923300001</v>
      </c>
      <c r="Q260" s="84">
        <f t="shared" si="4"/>
        <v>9.3531791895511856E-4</v>
      </c>
      <c r="R260" s="84">
        <f>P260/'סכום נכסי הקרן'!$C$42</f>
        <v>6.1433489081106175E-6</v>
      </c>
    </row>
    <row r="261" spans="2:18">
      <c r="B261" s="76" t="s">
        <v>3448</v>
      </c>
      <c r="C261" s="86" t="s">
        <v>3059</v>
      </c>
      <c r="D261" s="73" t="s">
        <v>3236</v>
      </c>
      <c r="E261" s="73"/>
      <c r="F261" s="73" t="s">
        <v>503</v>
      </c>
      <c r="G261" s="94">
        <v>42439</v>
      </c>
      <c r="H261" s="73"/>
      <c r="I261" s="83">
        <v>5.6700000000164481</v>
      </c>
      <c r="J261" s="86" t="s">
        <v>510</v>
      </c>
      <c r="K261" s="86" t="s">
        <v>130</v>
      </c>
      <c r="L261" s="87">
        <v>4.4999999999999998E-2</v>
      </c>
      <c r="M261" s="87">
        <v>8.7100000000203182E-2</v>
      </c>
      <c r="N261" s="83">
        <v>161470.35246700002</v>
      </c>
      <c r="O261" s="85">
        <v>89.61</v>
      </c>
      <c r="P261" s="83">
        <v>144.69359848600004</v>
      </c>
      <c r="Q261" s="84">
        <f t="shared" si="4"/>
        <v>1.1221336716735466E-3</v>
      </c>
      <c r="R261" s="84">
        <f>P261/'סכום נכסי הקרן'!$C$42</f>
        <v>7.3703908873370296E-6</v>
      </c>
    </row>
    <row r="262" spans="2:18">
      <c r="B262" s="76" t="s">
        <v>3448</v>
      </c>
      <c r="C262" s="86" t="s">
        <v>3059</v>
      </c>
      <c r="D262" s="73" t="s">
        <v>3237</v>
      </c>
      <c r="E262" s="73"/>
      <c r="F262" s="73" t="s">
        <v>503</v>
      </c>
      <c r="G262" s="94">
        <v>42549</v>
      </c>
      <c r="H262" s="73"/>
      <c r="I262" s="83">
        <v>5.6899999999744635</v>
      </c>
      <c r="J262" s="86" t="s">
        <v>510</v>
      </c>
      <c r="K262" s="86" t="s">
        <v>130</v>
      </c>
      <c r="L262" s="87">
        <v>4.4999999999999998E-2</v>
      </c>
      <c r="M262" s="87">
        <v>8.5899999999637003E-2</v>
      </c>
      <c r="N262" s="83">
        <v>113576.36131000001</v>
      </c>
      <c r="O262" s="85">
        <v>89.99</v>
      </c>
      <c r="P262" s="83">
        <v>102.20737716900003</v>
      </c>
      <c r="Q262" s="84">
        <f t="shared" si="4"/>
        <v>7.9264280254851753E-4</v>
      </c>
      <c r="R262" s="84">
        <f>P262/'סכום נכסי הקרן'!$C$42</f>
        <v>5.2062311614836474E-6</v>
      </c>
    </row>
    <row r="263" spans="2:18">
      <c r="B263" s="76" t="s">
        <v>3448</v>
      </c>
      <c r="C263" s="86" t="s">
        <v>3059</v>
      </c>
      <c r="D263" s="73" t="s">
        <v>3238</v>
      </c>
      <c r="E263" s="73"/>
      <c r="F263" s="73" t="s">
        <v>503</v>
      </c>
      <c r="G263" s="94">
        <v>42604</v>
      </c>
      <c r="H263" s="73"/>
      <c r="I263" s="83">
        <v>5.6699999999978781</v>
      </c>
      <c r="J263" s="86" t="s">
        <v>510</v>
      </c>
      <c r="K263" s="86" t="s">
        <v>130</v>
      </c>
      <c r="L263" s="87">
        <v>4.4999999999999998E-2</v>
      </c>
      <c r="M263" s="87">
        <v>8.7099999999951494E-2</v>
      </c>
      <c r="N263" s="83">
        <v>148520.86120500002</v>
      </c>
      <c r="O263" s="85">
        <v>88.8</v>
      </c>
      <c r="P263" s="83">
        <v>131.88653768400002</v>
      </c>
      <c r="Q263" s="84">
        <f t="shared" si="4"/>
        <v>1.022811833586251E-3</v>
      </c>
      <c r="R263" s="84">
        <f>P263/'סכום נכסי הקרן'!$C$42</f>
        <v>6.7180258538019398E-6</v>
      </c>
    </row>
    <row r="264" spans="2:18">
      <c r="B264" s="72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83"/>
      <c r="O264" s="85"/>
      <c r="P264" s="73"/>
      <c r="Q264" s="84"/>
      <c r="R264" s="73"/>
    </row>
    <row r="265" spans="2:18">
      <c r="B265" s="70" t="s">
        <v>37</v>
      </c>
      <c r="C265" s="71"/>
      <c r="D265" s="71"/>
      <c r="E265" s="71"/>
      <c r="F265" s="71"/>
      <c r="G265" s="71"/>
      <c r="H265" s="71"/>
      <c r="I265" s="80">
        <v>4.0276696113495305</v>
      </c>
      <c r="J265" s="71"/>
      <c r="K265" s="71"/>
      <c r="L265" s="71"/>
      <c r="M265" s="91">
        <v>6.5818914233132297E-2</v>
      </c>
      <c r="N265" s="80"/>
      <c r="O265" s="82"/>
      <c r="P265" s="80">
        <v>52107.631650000003</v>
      </c>
      <c r="Q265" s="81">
        <f t="shared" si="4"/>
        <v>0.40410722131072502</v>
      </c>
      <c r="R265" s="81">
        <f>P265/'סכום נכסי הקרן'!$C$42</f>
        <v>2.6542543519023341E-3</v>
      </c>
    </row>
    <row r="266" spans="2:18">
      <c r="B266" s="89" t="s">
        <v>35</v>
      </c>
      <c r="C266" s="71"/>
      <c r="D266" s="71"/>
      <c r="E266" s="71"/>
      <c r="F266" s="71"/>
      <c r="G266" s="71"/>
      <c r="H266" s="71"/>
      <c r="I266" s="80">
        <v>4.0276696113495305</v>
      </c>
      <c r="J266" s="71"/>
      <c r="K266" s="71"/>
      <c r="L266" s="71"/>
      <c r="M266" s="91">
        <v>6.5818914233132297E-2</v>
      </c>
      <c r="N266" s="80"/>
      <c r="O266" s="82"/>
      <c r="P266" s="80">
        <v>52107.631650000003</v>
      </c>
      <c r="Q266" s="81">
        <f t="shared" si="4"/>
        <v>0.40410722131072502</v>
      </c>
      <c r="R266" s="81">
        <f>P266/'סכום נכסי הקרן'!$C$42</f>
        <v>2.6542543519023341E-3</v>
      </c>
    </row>
    <row r="267" spans="2:18">
      <c r="B267" s="76" t="s">
        <v>3449</v>
      </c>
      <c r="C267" s="86" t="s">
        <v>3059</v>
      </c>
      <c r="D267" s="73">
        <v>9459</v>
      </c>
      <c r="E267" s="73"/>
      <c r="F267" s="73" t="s">
        <v>279</v>
      </c>
      <c r="G267" s="94">
        <v>44195</v>
      </c>
      <c r="H267" s="73" t="s">
        <v>3049</v>
      </c>
      <c r="I267" s="83">
        <v>2.81</v>
      </c>
      <c r="J267" s="86" t="s">
        <v>768</v>
      </c>
      <c r="K267" s="86" t="s">
        <v>132</v>
      </c>
      <c r="L267" s="87">
        <v>7.5261999999999996E-2</v>
      </c>
      <c r="M267" s="87">
        <v>7.5499999999999998E-2</v>
      </c>
      <c r="N267" s="83">
        <v>1158625.2200000002</v>
      </c>
      <c r="O267" s="85">
        <v>100.65</v>
      </c>
      <c r="P267" s="83">
        <v>5455.1624600000005</v>
      </c>
      <c r="Q267" s="84">
        <f t="shared" si="4"/>
        <v>4.2306097469873766E-2</v>
      </c>
      <c r="R267" s="84">
        <f>P267/'סכום נכסי הקרן'!$C$42</f>
        <v>2.7787462683096718E-4</v>
      </c>
    </row>
    <row r="268" spans="2:18">
      <c r="B268" s="76" t="s">
        <v>3449</v>
      </c>
      <c r="C268" s="86" t="s">
        <v>3059</v>
      </c>
      <c r="D268" s="73">
        <v>9448</v>
      </c>
      <c r="E268" s="73"/>
      <c r="F268" s="73" t="s">
        <v>279</v>
      </c>
      <c r="G268" s="94">
        <v>43788</v>
      </c>
      <c r="H268" s="73" t="s">
        <v>3049</v>
      </c>
      <c r="I268" s="83">
        <v>2.8899999999999997</v>
      </c>
      <c r="J268" s="86" t="s">
        <v>768</v>
      </c>
      <c r="K268" s="86" t="s">
        <v>131</v>
      </c>
      <c r="L268" s="87">
        <v>5.8159999999999996E-2</v>
      </c>
      <c r="M268" s="87">
        <v>5.8999999999999997E-2</v>
      </c>
      <c r="N268" s="83">
        <v>4417705.3800000008</v>
      </c>
      <c r="O268" s="85">
        <v>100.39</v>
      </c>
      <c r="P268" s="83">
        <v>17975.232940000005</v>
      </c>
      <c r="Q268" s="84">
        <f t="shared" si="4"/>
        <v>0.13940225655595337</v>
      </c>
      <c r="R268" s="84">
        <f>P268/'סכום נכסי הקרן'!$C$42</f>
        <v>9.1562097041601395E-4</v>
      </c>
    </row>
    <row r="269" spans="2:18">
      <c r="B269" s="76" t="s">
        <v>3449</v>
      </c>
      <c r="C269" s="86" t="s">
        <v>3059</v>
      </c>
      <c r="D269" s="73">
        <v>9617</v>
      </c>
      <c r="E269" s="73"/>
      <c r="F269" s="73" t="s">
        <v>279</v>
      </c>
      <c r="G269" s="94">
        <v>45099</v>
      </c>
      <c r="H269" s="73" t="s">
        <v>3049</v>
      </c>
      <c r="I269" s="83">
        <v>2.89</v>
      </c>
      <c r="J269" s="86" t="s">
        <v>768</v>
      </c>
      <c r="K269" s="86" t="s">
        <v>131</v>
      </c>
      <c r="L269" s="87">
        <v>5.8159999999999996E-2</v>
      </c>
      <c r="M269" s="87">
        <v>5.9000000000000011E-2</v>
      </c>
      <c r="N269" s="83">
        <v>76469.23000000001</v>
      </c>
      <c r="O269" s="85">
        <v>100.41</v>
      </c>
      <c r="P269" s="83">
        <v>311.20820000000003</v>
      </c>
      <c r="Q269" s="84">
        <f t="shared" si="4"/>
        <v>2.4134944722845101E-3</v>
      </c>
      <c r="R269" s="84">
        <f>P269/'סכום נכסי הקרן'!$C$42</f>
        <v>1.5852298272659877E-5</v>
      </c>
    </row>
    <row r="270" spans="2:18">
      <c r="B270" s="76" t="s">
        <v>3450</v>
      </c>
      <c r="C270" s="86" t="s">
        <v>3059</v>
      </c>
      <c r="D270" s="73">
        <v>7088</v>
      </c>
      <c r="E270" s="73"/>
      <c r="F270" s="73" t="s">
        <v>637</v>
      </c>
      <c r="G270" s="94">
        <v>43684</v>
      </c>
      <c r="H270" s="73" t="s">
        <v>634</v>
      </c>
      <c r="I270" s="83">
        <v>7.2100000000000009</v>
      </c>
      <c r="J270" s="86" t="s">
        <v>650</v>
      </c>
      <c r="K270" s="86" t="s">
        <v>129</v>
      </c>
      <c r="L270" s="87">
        <v>4.36E-2</v>
      </c>
      <c r="M270" s="87">
        <v>3.7900000000000003E-2</v>
      </c>
      <c r="N270" s="83">
        <v>2597331.58</v>
      </c>
      <c r="O270" s="85">
        <v>105.4</v>
      </c>
      <c r="P270" s="83">
        <v>10468.53457</v>
      </c>
      <c r="Q270" s="84">
        <f t="shared" si="4"/>
        <v>8.1186004474221099E-2</v>
      </c>
      <c r="R270" s="84">
        <f>P270/'סכום נכסי הקרן'!$C$42</f>
        <v>5.3324537233045651E-4</v>
      </c>
    </row>
    <row r="271" spans="2:18">
      <c r="B271" s="76" t="s">
        <v>3451</v>
      </c>
      <c r="C271" s="86" t="s">
        <v>3059</v>
      </c>
      <c r="D271" s="73">
        <v>7310</v>
      </c>
      <c r="E271" s="73"/>
      <c r="F271" s="73" t="s">
        <v>761</v>
      </c>
      <c r="G271" s="94">
        <v>43811</v>
      </c>
      <c r="H271" s="73" t="s">
        <v>669</v>
      </c>
      <c r="I271" s="83">
        <v>7.07</v>
      </c>
      <c r="J271" s="86" t="s">
        <v>650</v>
      </c>
      <c r="K271" s="86" t="s">
        <v>129</v>
      </c>
      <c r="L271" s="87">
        <v>4.4800000000000006E-2</v>
      </c>
      <c r="M271" s="87">
        <v>7.0500000000000007E-2</v>
      </c>
      <c r="N271" s="83">
        <v>850872.06000000017</v>
      </c>
      <c r="O271" s="85">
        <v>84.28</v>
      </c>
      <c r="P271" s="83">
        <v>2742.2397000000005</v>
      </c>
      <c r="Q271" s="84">
        <f t="shared" si="4"/>
        <v>2.1266728696831039E-2</v>
      </c>
      <c r="R271" s="84">
        <f>P271/'סכום נכסי הקרן'!$C$42</f>
        <v>1.3968398538190618E-4</v>
      </c>
    </row>
    <row r="272" spans="2:18">
      <c r="B272" s="76" t="s">
        <v>3452</v>
      </c>
      <c r="C272" s="86" t="s">
        <v>3059</v>
      </c>
      <c r="D272" s="73">
        <v>8706</v>
      </c>
      <c r="E272" s="73"/>
      <c r="F272" s="73" t="s">
        <v>503</v>
      </c>
      <c r="G272" s="94">
        <v>44498</v>
      </c>
      <c r="H272" s="73"/>
      <c r="I272" s="83">
        <v>3.09</v>
      </c>
      <c r="J272" s="86" t="s">
        <v>650</v>
      </c>
      <c r="K272" s="86" t="s">
        <v>129</v>
      </c>
      <c r="L272" s="87">
        <v>8.6401000000000006E-2</v>
      </c>
      <c r="M272" s="87">
        <v>8.900000000000001E-2</v>
      </c>
      <c r="N272" s="83">
        <v>3944654.0900000008</v>
      </c>
      <c r="O272" s="85">
        <v>100.47</v>
      </c>
      <c r="P272" s="83">
        <v>15155.253780000003</v>
      </c>
      <c r="Q272" s="84">
        <f t="shared" si="4"/>
        <v>0.11753263964156127</v>
      </c>
      <c r="R272" s="84">
        <f>P272/'סכום נכסי הקרן'!$C$42</f>
        <v>7.7197709867033088E-4</v>
      </c>
    </row>
    <row r="273" spans="2:18">
      <c r="B273" s="118"/>
      <c r="C273" s="118"/>
      <c r="D273" s="118"/>
      <c r="E273" s="118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</row>
    <row r="274" spans="2:18">
      <c r="B274" s="118"/>
      <c r="C274" s="118"/>
      <c r="D274" s="118"/>
      <c r="E274" s="118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</row>
    <row r="275" spans="2:18">
      <c r="B275" s="118"/>
      <c r="C275" s="118"/>
      <c r="D275" s="118"/>
      <c r="E275" s="118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</row>
    <row r="276" spans="2:18">
      <c r="B276" s="126" t="s">
        <v>220</v>
      </c>
      <c r="C276" s="118"/>
      <c r="D276" s="118"/>
      <c r="E276" s="118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</row>
    <row r="277" spans="2:18">
      <c r="B277" s="126" t="s">
        <v>109</v>
      </c>
      <c r="C277" s="118"/>
      <c r="D277" s="118"/>
      <c r="E277" s="118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</row>
    <row r="278" spans="2:18">
      <c r="B278" s="126" t="s">
        <v>203</v>
      </c>
      <c r="C278" s="118"/>
      <c r="D278" s="118"/>
      <c r="E278" s="118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</row>
    <row r="279" spans="2:18">
      <c r="B279" s="126" t="s">
        <v>211</v>
      </c>
      <c r="C279" s="118"/>
      <c r="D279" s="118"/>
      <c r="E279" s="118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</row>
    <row r="280" spans="2:18">
      <c r="B280" s="118"/>
      <c r="C280" s="118"/>
      <c r="D280" s="118"/>
      <c r="E280" s="118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</row>
    <row r="281" spans="2:18">
      <c r="B281" s="118"/>
      <c r="C281" s="118"/>
      <c r="D281" s="118"/>
      <c r="E281" s="118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</row>
    <row r="282" spans="2:18">
      <c r="B282" s="118"/>
      <c r="C282" s="118"/>
      <c r="D282" s="118"/>
      <c r="E282" s="118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</row>
    <row r="283" spans="2:18">
      <c r="B283" s="118"/>
      <c r="C283" s="118"/>
      <c r="D283" s="118"/>
      <c r="E283" s="118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</row>
    <row r="284" spans="2:18">
      <c r="B284" s="118"/>
      <c r="C284" s="118"/>
      <c r="D284" s="118"/>
      <c r="E284" s="118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</row>
    <row r="285" spans="2:18">
      <c r="B285" s="118"/>
      <c r="C285" s="118"/>
      <c r="D285" s="118"/>
      <c r="E285" s="118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</row>
    <row r="286" spans="2:18">
      <c r="B286" s="118"/>
      <c r="C286" s="118"/>
      <c r="D286" s="118"/>
      <c r="E286" s="118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</row>
    <row r="287" spans="2:18">
      <c r="B287" s="118"/>
      <c r="C287" s="118"/>
      <c r="D287" s="118"/>
      <c r="E287" s="118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</row>
    <row r="288" spans="2:18">
      <c r="B288" s="118"/>
      <c r="C288" s="118"/>
      <c r="D288" s="118"/>
      <c r="E288" s="118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</row>
    <row r="289" spans="2:18">
      <c r="B289" s="118"/>
      <c r="C289" s="118"/>
      <c r="D289" s="118"/>
      <c r="E289" s="118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</row>
    <row r="290" spans="2:18">
      <c r="B290" s="118"/>
      <c r="C290" s="118"/>
      <c r="D290" s="118"/>
      <c r="E290" s="118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</row>
    <row r="291" spans="2:18">
      <c r="B291" s="118"/>
      <c r="C291" s="118"/>
      <c r="D291" s="118"/>
      <c r="E291" s="118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</row>
    <row r="292" spans="2:18">
      <c r="B292" s="118"/>
      <c r="C292" s="118"/>
      <c r="D292" s="118"/>
      <c r="E292" s="118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</row>
    <row r="293" spans="2:18">
      <c r="B293" s="118"/>
      <c r="C293" s="118"/>
      <c r="D293" s="118"/>
      <c r="E293" s="118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</row>
    <row r="294" spans="2:18">
      <c r="B294" s="118"/>
      <c r="C294" s="118"/>
      <c r="D294" s="118"/>
      <c r="E294" s="118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</row>
    <row r="295" spans="2:18">
      <c r="B295" s="118"/>
      <c r="C295" s="118"/>
      <c r="D295" s="118"/>
      <c r="E295" s="118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</row>
    <row r="296" spans="2:18">
      <c r="B296" s="118"/>
      <c r="C296" s="118"/>
      <c r="D296" s="118"/>
      <c r="E296" s="118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</row>
    <row r="297" spans="2:18">
      <c r="B297" s="118"/>
      <c r="C297" s="118"/>
      <c r="D297" s="118"/>
      <c r="E297" s="118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</row>
    <row r="298" spans="2:18">
      <c r="B298" s="118"/>
      <c r="C298" s="118"/>
      <c r="D298" s="118"/>
      <c r="E298" s="118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</row>
    <row r="299" spans="2:18">
      <c r="B299" s="118"/>
      <c r="C299" s="118"/>
      <c r="D299" s="118"/>
      <c r="E299" s="118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</row>
    <row r="300" spans="2:18">
      <c r="B300" s="118"/>
      <c r="C300" s="118"/>
      <c r="D300" s="118"/>
      <c r="E300" s="118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</row>
    <row r="301" spans="2:18">
      <c r="B301" s="118"/>
      <c r="C301" s="118"/>
      <c r="D301" s="118"/>
      <c r="E301" s="118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</row>
    <row r="302" spans="2:18">
      <c r="B302" s="118"/>
      <c r="C302" s="118"/>
      <c r="D302" s="118"/>
      <c r="E302" s="118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</row>
    <row r="303" spans="2:18">
      <c r="B303" s="118"/>
      <c r="C303" s="118"/>
      <c r="D303" s="118"/>
      <c r="E303" s="118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</row>
    <row r="304" spans="2:18">
      <c r="B304" s="118"/>
      <c r="C304" s="118"/>
      <c r="D304" s="118"/>
      <c r="E304" s="118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</row>
    <row r="305" spans="2:18">
      <c r="B305" s="118"/>
      <c r="C305" s="118"/>
      <c r="D305" s="118"/>
      <c r="E305" s="118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</row>
    <row r="306" spans="2:18">
      <c r="B306" s="118"/>
      <c r="C306" s="118"/>
      <c r="D306" s="118"/>
      <c r="E306" s="118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</row>
    <row r="307" spans="2:18">
      <c r="B307" s="118"/>
      <c r="C307" s="118"/>
      <c r="D307" s="118"/>
      <c r="E307" s="118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</row>
    <row r="308" spans="2:18">
      <c r="B308" s="118"/>
      <c r="C308" s="118"/>
      <c r="D308" s="118"/>
      <c r="E308" s="118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</row>
    <row r="309" spans="2:18">
      <c r="B309" s="118"/>
      <c r="C309" s="118"/>
      <c r="D309" s="118"/>
      <c r="E309" s="118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</row>
    <row r="310" spans="2:18">
      <c r="B310" s="118"/>
      <c r="C310" s="118"/>
      <c r="D310" s="118"/>
      <c r="E310" s="118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</row>
    <row r="311" spans="2:18">
      <c r="B311" s="118"/>
      <c r="C311" s="118"/>
      <c r="D311" s="118"/>
      <c r="E311" s="118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</row>
    <row r="312" spans="2:18">
      <c r="B312" s="118"/>
      <c r="C312" s="118"/>
      <c r="D312" s="118"/>
      <c r="E312" s="118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</row>
    <row r="313" spans="2:18">
      <c r="B313" s="118"/>
      <c r="C313" s="118"/>
      <c r="D313" s="118"/>
      <c r="E313" s="118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</row>
    <row r="314" spans="2:18">
      <c r="B314" s="118"/>
      <c r="C314" s="118"/>
      <c r="D314" s="118"/>
      <c r="E314" s="118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</row>
    <row r="315" spans="2:18">
      <c r="B315" s="118"/>
      <c r="C315" s="118"/>
      <c r="D315" s="118"/>
      <c r="E315" s="118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</row>
    <row r="316" spans="2:18">
      <c r="B316" s="118"/>
      <c r="C316" s="118"/>
      <c r="D316" s="118"/>
      <c r="E316" s="118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</row>
    <row r="317" spans="2:18">
      <c r="B317" s="118"/>
      <c r="C317" s="118"/>
      <c r="D317" s="118"/>
      <c r="E317" s="118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</row>
    <row r="318" spans="2:18">
      <c r="B318" s="118"/>
      <c r="C318" s="118"/>
      <c r="D318" s="118"/>
      <c r="E318" s="118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</row>
    <row r="319" spans="2:18">
      <c r="B319" s="118"/>
      <c r="C319" s="118"/>
      <c r="D319" s="118"/>
      <c r="E319" s="118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</row>
    <row r="320" spans="2:18">
      <c r="B320" s="118"/>
      <c r="C320" s="118"/>
      <c r="D320" s="118"/>
      <c r="E320" s="118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</row>
    <row r="321" spans="2:18">
      <c r="B321" s="118"/>
      <c r="C321" s="118"/>
      <c r="D321" s="118"/>
      <c r="E321" s="118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</row>
    <row r="322" spans="2:18">
      <c r="B322" s="118"/>
      <c r="C322" s="118"/>
      <c r="D322" s="118"/>
      <c r="E322" s="118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</row>
    <row r="323" spans="2:18">
      <c r="B323" s="118"/>
      <c r="C323" s="118"/>
      <c r="D323" s="118"/>
      <c r="E323" s="118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</row>
    <row r="324" spans="2:18">
      <c r="B324" s="118"/>
      <c r="C324" s="118"/>
      <c r="D324" s="118"/>
      <c r="E324" s="118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</row>
    <row r="325" spans="2:18">
      <c r="B325" s="118"/>
      <c r="C325" s="118"/>
      <c r="D325" s="118"/>
      <c r="E325" s="118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</row>
    <row r="326" spans="2:18">
      <c r="B326" s="118"/>
      <c r="C326" s="118"/>
      <c r="D326" s="118"/>
      <c r="E326" s="118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</row>
    <row r="327" spans="2:18">
      <c r="B327" s="118"/>
      <c r="C327" s="118"/>
      <c r="D327" s="118"/>
      <c r="E327" s="118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</row>
    <row r="328" spans="2:18">
      <c r="B328" s="118"/>
      <c r="C328" s="118"/>
      <c r="D328" s="118"/>
      <c r="E328" s="118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</row>
    <row r="329" spans="2:18">
      <c r="B329" s="118"/>
      <c r="C329" s="118"/>
      <c r="D329" s="118"/>
      <c r="E329" s="118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</row>
    <row r="330" spans="2:18">
      <c r="B330" s="118"/>
      <c r="C330" s="118"/>
      <c r="D330" s="118"/>
      <c r="E330" s="118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</row>
    <row r="331" spans="2:18">
      <c r="B331" s="118"/>
      <c r="C331" s="118"/>
      <c r="D331" s="118"/>
      <c r="E331" s="118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</row>
    <row r="332" spans="2:18">
      <c r="B332" s="118"/>
      <c r="C332" s="118"/>
      <c r="D332" s="118"/>
      <c r="E332" s="118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</row>
    <row r="333" spans="2:18">
      <c r="B333" s="118"/>
      <c r="C333" s="118"/>
      <c r="D333" s="118"/>
      <c r="E333" s="118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</row>
    <row r="334" spans="2:18">
      <c r="B334" s="118"/>
      <c r="C334" s="118"/>
      <c r="D334" s="118"/>
      <c r="E334" s="118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</row>
    <row r="335" spans="2:18">
      <c r="B335" s="118"/>
      <c r="C335" s="118"/>
      <c r="D335" s="118"/>
      <c r="E335" s="118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</row>
    <row r="336" spans="2:18">
      <c r="B336" s="118"/>
      <c r="C336" s="118"/>
      <c r="D336" s="118"/>
      <c r="E336" s="118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</row>
    <row r="337" spans="2:18">
      <c r="B337" s="118"/>
      <c r="C337" s="118"/>
      <c r="D337" s="118"/>
      <c r="E337" s="118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</row>
    <row r="338" spans="2:18">
      <c r="B338" s="118"/>
      <c r="C338" s="118"/>
      <c r="D338" s="118"/>
      <c r="E338" s="118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</row>
    <row r="339" spans="2:18">
      <c r="B339" s="118"/>
      <c r="C339" s="118"/>
      <c r="D339" s="118"/>
      <c r="E339" s="118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</row>
    <row r="340" spans="2:18">
      <c r="B340" s="118"/>
      <c r="C340" s="118"/>
      <c r="D340" s="118"/>
      <c r="E340" s="118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</row>
    <row r="341" spans="2:18">
      <c r="B341" s="118"/>
      <c r="C341" s="118"/>
      <c r="D341" s="118"/>
      <c r="E341" s="118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</row>
    <row r="342" spans="2:18">
      <c r="B342" s="118"/>
      <c r="C342" s="118"/>
      <c r="D342" s="118"/>
      <c r="E342" s="118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</row>
    <row r="343" spans="2:18">
      <c r="B343" s="118"/>
      <c r="C343" s="118"/>
      <c r="D343" s="118"/>
      <c r="E343" s="118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</row>
    <row r="344" spans="2:18">
      <c r="B344" s="118"/>
      <c r="C344" s="118"/>
      <c r="D344" s="118"/>
      <c r="E344" s="118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</row>
    <row r="345" spans="2:18">
      <c r="B345" s="118"/>
      <c r="C345" s="118"/>
      <c r="D345" s="118"/>
      <c r="E345" s="118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</row>
    <row r="346" spans="2:18">
      <c r="B346" s="118"/>
      <c r="C346" s="118"/>
      <c r="D346" s="118"/>
      <c r="E346" s="118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</row>
    <row r="347" spans="2:18">
      <c r="B347" s="118"/>
      <c r="C347" s="118"/>
      <c r="D347" s="118"/>
      <c r="E347" s="118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</row>
    <row r="348" spans="2:18">
      <c r="B348" s="118"/>
      <c r="C348" s="118"/>
      <c r="D348" s="118"/>
      <c r="E348" s="118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</row>
    <row r="349" spans="2:18">
      <c r="B349" s="118"/>
      <c r="C349" s="118"/>
      <c r="D349" s="118"/>
      <c r="E349" s="118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</row>
    <row r="350" spans="2:18">
      <c r="B350" s="118"/>
      <c r="C350" s="118"/>
      <c r="D350" s="118"/>
      <c r="E350" s="118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</row>
    <row r="351" spans="2:18">
      <c r="B351" s="118"/>
      <c r="C351" s="118"/>
      <c r="D351" s="118"/>
      <c r="E351" s="118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</row>
    <row r="352" spans="2:18">
      <c r="B352" s="118"/>
      <c r="C352" s="118"/>
      <c r="D352" s="118"/>
      <c r="E352" s="118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</row>
    <row r="353" spans="2:18">
      <c r="B353" s="118"/>
      <c r="C353" s="118"/>
      <c r="D353" s="118"/>
      <c r="E353" s="118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</row>
    <row r="354" spans="2:18">
      <c r="B354" s="118"/>
      <c r="C354" s="118"/>
      <c r="D354" s="118"/>
      <c r="E354" s="118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</row>
    <row r="355" spans="2:18">
      <c r="B355" s="118"/>
      <c r="C355" s="118"/>
      <c r="D355" s="118"/>
      <c r="E355" s="118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</row>
    <row r="356" spans="2:18">
      <c r="B356" s="118"/>
      <c r="C356" s="118"/>
      <c r="D356" s="118"/>
      <c r="E356" s="118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</row>
    <row r="357" spans="2:18">
      <c r="B357" s="118"/>
      <c r="C357" s="118"/>
      <c r="D357" s="118"/>
      <c r="E357" s="118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</row>
    <row r="358" spans="2:18">
      <c r="B358" s="118"/>
      <c r="C358" s="118"/>
      <c r="D358" s="118"/>
      <c r="E358" s="118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</row>
    <row r="359" spans="2:18">
      <c r="B359" s="118"/>
      <c r="C359" s="118"/>
      <c r="D359" s="118"/>
      <c r="E359" s="118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</row>
    <row r="360" spans="2:18">
      <c r="B360" s="118"/>
      <c r="C360" s="118"/>
      <c r="D360" s="118"/>
      <c r="E360" s="118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</row>
    <row r="361" spans="2:18">
      <c r="B361" s="118"/>
      <c r="C361" s="118"/>
      <c r="D361" s="118"/>
      <c r="E361" s="118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</row>
    <row r="362" spans="2:18">
      <c r="B362" s="118"/>
      <c r="C362" s="118"/>
      <c r="D362" s="118"/>
      <c r="E362" s="118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</row>
    <row r="363" spans="2:18">
      <c r="B363" s="118"/>
      <c r="C363" s="118"/>
      <c r="D363" s="118"/>
      <c r="E363" s="118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</row>
    <row r="364" spans="2:18">
      <c r="B364" s="118"/>
      <c r="C364" s="118"/>
      <c r="D364" s="118"/>
      <c r="E364" s="118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</row>
    <row r="365" spans="2:18">
      <c r="B365" s="118"/>
      <c r="C365" s="118"/>
      <c r="D365" s="118"/>
      <c r="E365" s="118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</row>
    <row r="366" spans="2:18">
      <c r="B366" s="118"/>
      <c r="C366" s="118"/>
      <c r="D366" s="118"/>
      <c r="E366" s="118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</row>
    <row r="367" spans="2:18">
      <c r="B367" s="118"/>
      <c r="C367" s="118"/>
      <c r="D367" s="118"/>
      <c r="E367" s="118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</row>
    <row r="368" spans="2:18">
      <c r="B368" s="118"/>
      <c r="C368" s="118"/>
      <c r="D368" s="118"/>
      <c r="E368" s="118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</row>
    <row r="369" spans="2:18">
      <c r="B369" s="118"/>
      <c r="C369" s="118"/>
      <c r="D369" s="118"/>
      <c r="E369" s="118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</row>
    <row r="370" spans="2:18">
      <c r="B370" s="118"/>
      <c r="C370" s="118"/>
      <c r="D370" s="118"/>
      <c r="E370" s="118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</row>
    <row r="371" spans="2:18">
      <c r="B371" s="118"/>
      <c r="C371" s="118"/>
      <c r="D371" s="118"/>
      <c r="E371" s="118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</row>
    <row r="372" spans="2:18">
      <c r="B372" s="118"/>
      <c r="C372" s="118"/>
      <c r="D372" s="118"/>
      <c r="E372" s="118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</row>
    <row r="373" spans="2:18">
      <c r="B373" s="118"/>
      <c r="C373" s="118"/>
      <c r="D373" s="118"/>
      <c r="E373" s="118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</row>
    <row r="374" spans="2:18">
      <c r="B374" s="118"/>
      <c r="C374" s="118"/>
      <c r="D374" s="118"/>
      <c r="E374" s="118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</row>
    <row r="375" spans="2:18">
      <c r="B375" s="118"/>
      <c r="C375" s="118"/>
      <c r="D375" s="118"/>
      <c r="E375" s="118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</row>
    <row r="376" spans="2:18">
      <c r="B376" s="118"/>
      <c r="C376" s="118"/>
      <c r="D376" s="118"/>
      <c r="E376" s="118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</row>
    <row r="377" spans="2:18">
      <c r="B377" s="118"/>
      <c r="C377" s="118"/>
      <c r="D377" s="118"/>
      <c r="E377" s="118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</row>
    <row r="378" spans="2:18">
      <c r="B378" s="118"/>
      <c r="C378" s="118"/>
      <c r="D378" s="118"/>
      <c r="E378" s="118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</row>
    <row r="379" spans="2:18">
      <c r="B379" s="118"/>
      <c r="C379" s="118"/>
      <c r="D379" s="118"/>
      <c r="E379" s="118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</row>
    <row r="380" spans="2:18">
      <c r="B380" s="118"/>
      <c r="C380" s="118"/>
      <c r="D380" s="118"/>
      <c r="E380" s="118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</row>
    <row r="381" spans="2:18">
      <c r="B381" s="118"/>
      <c r="C381" s="118"/>
      <c r="D381" s="118"/>
      <c r="E381" s="118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</row>
    <row r="382" spans="2:18">
      <c r="B382" s="118"/>
      <c r="C382" s="118"/>
      <c r="D382" s="118"/>
      <c r="E382" s="118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</row>
    <row r="383" spans="2:18">
      <c r="B383" s="118"/>
      <c r="C383" s="118"/>
      <c r="D383" s="118"/>
      <c r="E383" s="118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</row>
    <row r="384" spans="2:18">
      <c r="B384" s="118"/>
      <c r="C384" s="118"/>
      <c r="D384" s="118"/>
      <c r="E384" s="118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</row>
    <row r="385" spans="2:18">
      <c r="B385" s="118"/>
      <c r="C385" s="118"/>
      <c r="D385" s="118"/>
      <c r="E385" s="118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</row>
    <row r="386" spans="2:18">
      <c r="B386" s="118"/>
      <c r="C386" s="118"/>
      <c r="D386" s="118"/>
      <c r="E386" s="118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</row>
    <row r="387" spans="2:18">
      <c r="B387" s="118"/>
      <c r="C387" s="118"/>
      <c r="D387" s="118"/>
      <c r="E387" s="118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</row>
    <row r="388" spans="2:18">
      <c r="B388" s="118"/>
      <c r="C388" s="118"/>
      <c r="D388" s="118"/>
      <c r="E388" s="118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</row>
    <row r="389" spans="2:18">
      <c r="B389" s="118"/>
      <c r="C389" s="118"/>
      <c r="D389" s="118"/>
      <c r="E389" s="118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</row>
    <row r="390" spans="2:18">
      <c r="B390" s="118"/>
      <c r="C390" s="118"/>
      <c r="D390" s="118"/>
      <c r="E390" s="118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</row>
    <row r="391" spans="2:18">
      <c r="B391" s="118"/>
      <c r="C391" s="118"/>
      <c r="D391" s="118"/>
      <c r="E391" s="118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</row>
    <row r="392" spans="2:18">
      <c r="B392" s="118"/>
      <c r="C392" s="118"/>
      <c r="D392" s="118"/>
      <c r="E392" s="118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</row>
    <row r="393" spans="2:18">
      <c r="B393" s="118"/>
      <c r="C393" s="118"/>
      <c r="D393" s="118"/>
      <c r="E393" s="118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</row>
    <row r="394" spans="2:18">
      <c r="B394" s="118"/>
      <c r="C394" s="118"/>
      <c r="D394" s="118"/>
      <c r="E394" s="118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</row>
    <row r="395" spans="2:18">
      <c r="B395" s="118"/>
      <c r="C395" s="118"/>
      <c r="D395" s="118"/>
      <c r="E395" s="118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</row>
    <row r="396" spans="2:18">
      <c r="B396" s="118"/>
      <c r="C396" s="118"/>
      <c r="D396" s="118"/>
      <c r="E396" s="118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</row>
    <row r="397" spans="2:18">
      <c r="B397" s="118"/>
      <c r="C397" s="118"/>
      <c r="D397" s="118"/>
      <c r="E397" s="118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</row>
    <row r="398" spans="2:18">
      <c r="B398" s="118"/>
      <c r="C398" s="118"/>
      <c r="D398" s="118"/>
      <c r="E398" s="118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</row>
    <row r="399" spans="2:18">
      <c r="B399" s="118"/>
      <c r="C399" s="118"/>
      <c r="D399" s="118"/>
      <c r="E399" s="118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</row>
    <row r="400" spans="2:18">
      <c r="B400" s="118"/>
      <c r="C400" s="118"/>
      <c r="D400" s="118"/>
      <c r="E400" s="118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</row>
    <row r="401" spans="2:18">
      <c r="B401" s="118"/>
      <c r="C401" s="118"/>
      <c r="D401" s="118"/>
      <c r="E401" s="118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</row>
    <row r="402" spans="2:18">
      <c r="B402" s="118"/>
      <c r="C402" s="118"/>
      <c r="D402" s="118"/>
      <c r="E402" s="118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</row>
    <row r="403" spans="2:18">
      <c r="B403" s="118"/>
      <c r="C403" s="118"/>
      <c r="D403" s="118"/>
      <c r="E403" s="118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</row>
    <row r="404" spans="2:18">
      <c r="B404" s="118"/>
      <c r="C404" s="118"/>
      <c r="D404" s="118"/>
      <c r="E404" s="118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</row>
    <row r="405" spans="2:18">
      <c r="B405" s="118"/>
      <c r="C405" s="118"/>
      <c r="D405" s="118"/>
      <c r="E405" s="118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</row>
    <row r="406" spans="2:18">
      <c r="B406" s="118"/>
      <c r="C406" s="118"/>
      <c r="D406" s="118"/>
      <c r="E406" s="118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</row>
    <row r="407" spans="2:18">
      <c r="B407" s="118"/>
      <c r="C407" s="118"/>
      <c r="D407" s="118"/>
      <c r="E407" s="118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</row>
    <row r="408" spans="2:18">
      <c r="B408" s="118"/>
      <c r="C408" s="118"/>
      <c r="D408" s="118"/>
      <c r="E408" s="118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</row>
    <row r="409" spans="2:18">
      <c r="B409" s="118"/>
      <c r="C409" s="118"/>
      <c r="D409" s="118"/>
      <c r="E409" s="118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</row>
    <row r="410" spans="2:18">
      <c r="B410" s="118"/>
      <c r="C410" s="118"/>
      <c r="D410" s="118"/>
      <c r="E410" s="118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</row>
    <row r="411" spans="2:18">
      <c r="B411" s="118"/>
      <c r="C411" s="118"/>
      <c r="D411" s="118"/>
      <c r="E411" s="118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</row>
    <row r="412" spans="2:18">
      <c r="B412" s="118"/>
      <c r="C412" s="118"/>
      <c r="D412" s="118"/>
      <c r="E412" s="118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</row>
    <row r="413" spans="2:18">
      <c r="B413" s="118"/>
      <c r="C413" s="118"/>
      <c r="D413" s="118"/>
      <c r="E413" s="118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</row>
    <row r="414" spans="2:18">
      <c r="B414" s="118"/>
      <c r="C414" s="118"/>
      <c r="D414" s="118"/>
      <c r="E414" s="118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</row>
    <row r="415" spans="2:18">
      <c r="B415" s="118"/>
      <c r="C415" s="118"/>
      <c r="D415" s="118"/>
      <c r="E415" s="118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</row>
    <row r="416" spans="2:18">
      <c r="B416" s="118"/>
      <c r="C416" s="118"/>
      <c r="D416" s="118"/>
      <c r="E416" s="118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</row>
    <row r="417" spans="2:18">
      <c r="B417" s="118"/>
      <c r="C417" s="118"/>
      <c r="D417" s="118"/>
      <c r="E417" s="118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</row>
    <row r="418" spans="2:18">
      <c r="B418" s="118"/>
      <c r="C418" s="118"/>
      <c r="D418" s="118"/>
      <c r="E418" s="118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</row>
    <row r="419" spans="2:18">
      <c r="B419" s="118"/>
      <c r="C419" s="118"/>
      <c r="D419" s="118"/>
      <c r="E419" s="118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</row>
    <row r="420" spans="2:18">
      <c r="B420" s="118"/>
      <c r="C420" s="118"/>
      <c r="D420" s="118"/>
      <c r="E420" s="118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</row>
    <row r="421" spans="2:18">
      <c r="B421" s="118"/>
      <c r="C421" s="118"/>
      <c r="D421" s="118"/>
      <c r="E421" s="118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</row>
    <row r="422" spans="2:18">
      <c r="B422" s="118"/>
      <c r="C422" s="118"/>
      <c r="D422" s="118"/>
      <c r="E422" s="118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</row>
    <row r="423" spans="2:18">
      <c r="B423" s="118"/>
      <c r="C423" s="118"/>
      <c r="D423" s="118"/>
      <c r="E423" s="118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</row>
    <row r="424" spans="2:18">
      <c r="B424" s="118"/>
      <c r="C424" s="118"/>
      <c r="D424" s="118"/>
      <c r="E424" s="118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</row>
    <row r="425" spans="2:18">
      <c r="B425" s="118"/>
      <c r="C425" s="118"/>
      <c r="D425" s="118"/>
      <c r="E425" s="118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</row>
    <row r="426" spans="2:18">
      <c r="B426" s="118"/>
      <c r="C426" s="118"/>
      <c r="D426" s="118"/>
      <c r="E426" s="118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</row>
    <row r="427" spans="2:18">
      <c r="B427" s="118"/>
      <c r="C427" s="118"/>
      <c r="D427" s="118"/>
      <c r="E427" s="118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</row>
    <row r="428" spans="2:18">
      <c r="B428" s="118"/>
      <c r="C428" s="118"/>
      <c r="D428" s="118"/>
      <c r="E428" s="118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</row>
    <row r="429" spans="2:18">
      <c r="B429" s="118"/>
      <c r="C429" s="118"/>
      <c r="D429" s="118"/>
      <c r="E429" s="118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</row>
    <row r="430" spans="2:18">
      <c r="B430" s="118"/>
      <c r="C430" s="118"/>
      <c r="D430" s="118"/>
      <c r="E430" s="118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</row>
    <row r="431" spans="2:18">
      <c r="B431" s="118"/>
      <c r="C431" s="118"/>
      <c r="D431" s="118"/>
      <c r="E431" s="118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</row>
    <row r="432" spans="2:18">
      <c r="B432" s="118"/>
      <c r="C432" s="118"/>
      <c r="D432" s="118"/>
      <c r="E432" s="118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</row>
    <row r="433" spans="2:18">
      <c r="B433" s="118"/>
      <c r="C433" s="118"/>
      <c r="D433" s="118"/>
      <c r="E433" s="118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</row>
    <row r="434" spans="2:18">
      <c r="B434" s="118"/>
      <c r="C434" s="118"/>
      <c r="D434" s="118"/>
      <c r="E434" s="118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</row>
    <row r="435" spans="2:18">
      <c r="B435" s="118"/>
      <c r="C435" s="118"/>
      <c r="D435" s="118"/>
      <c r="E435" s="118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</row>
    <row r="436" spans="2:18">
      <c r="B436" s="118"/>
      <c r="C436" s="118"/>
      <c r="D436" s="118"/>
      <c r="E436" s="118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</row>
    <row r="437" spans="2:18">
      <c r="B437" s="118"/>
      <c r="C437" s="118"/>
      <c r="D437" s="118"/>
      <c r="E437" s="118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</row>
    <row r="438" spans="2:18">
      <c r="B438" s="118"/>
      <c r="C438" s="118"/>
      <c r="D438" s="118"/>
      <c r="E438" s="118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</row>
    <row r="439" spans="2:18">
      <c r="B439" s="118"/>
      <c r="C439" s="118"/>
      <c r="D439" s="118"/>
      <c r="E439" s="118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</row>
    <row r="440" spans="2:18">
      <c r="B440" s="118"/>
      <c r="C440" s="118"/>
      <c r="D440" s="118"/>
      <c r="E440" s="118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</row>
    <row r="441" spans="2:18">
      <c r="B441" s="118"/>
      <c r="C441" s="118"/>
      <c r="D441" s="118"/>
      <c r="E441" s="118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</row>
    <row r="442" spans="2:18">
      <c r="B442" s="118"/>
      <c r="C442" s="118"/>
      <c r="D442" s="118"/>
      <c r="E442" s="118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</row>
    <row r="443" spans="2:18">
      <c r="B443" s="118"/>
      <c r="C443" s="118"/>
      <c r="D443" s="118"/>
      <c r="E443" s="118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</row>
    <row r="444" spans="2:18">
      <c r="B444" s="118"/>
      <c r="C444" s="118"/>
      <c r="D444" s="118"/>
      <c r="E444" s="118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</row>
    <row r="445" spans="2:18">
      <c r="B445" s="118"/>
      <c r="C445" s="118"/>
      <c r="D445" s="118"/>
      <c r="E445" s="118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</row>
    <row r="446" spans="2:18">
      <c r="B446" s="118"/>
      <c r="C446" s="118"/>
      <c r="D446" s="118"/>
      <c r="E446" s="118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</row>
    <row r="447" spans="2:18">
      <c r="B447" s="118"/>
      <c r="C447" s="118"/>
      <c r="D447" s="118"/>
      <c r="E447" s="118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</row>
    <row r="448" spans="2:18">
      <c r="B448" s="118"/>
      <c r="C448" s="118"/>
      <c r="D448" s="118"/>
      <c r="E448" s="118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</row>
    <row r="449" spans="2:18">
      <c r="B449" s="118"/>
      <c r="C449" s="118"/>
      <c r="D449" s="118"/>
      <c r="E449" s="118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</row>
    <row r="450" spans="2:18">
      <c r="B450" s="118"/>
      <c r="C450" s="118"/>
      <c r="D450" s="118"/>
      <c r="E450" s="118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</row>
    <row r="451" spans="2:18">
      <c r="B451" s="118"/>
      <c r="C451" s="118"/>
      <c r="D451" s="118"/>
      <c r="E451" s="118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</row>
    <row r="452" spans="2:18">
      <c r="B452" s="118"/>
      <c r="C452" s="118"/>
      <c r="D452" s="118"/>
      <c r="E452" s="118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</row>
    <row r="453" spans="2:18">
      <c r="B453" s="118"/>
      <c r="C453" s="118"/>
      <c r="D453" s="118"/>
      <c r="E453" s="118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</row>
    <row r="454" spans="2:18">
      <c r="B454" s="118"/>
      <c r="C454" s="118"/>
      <c r="D454" s="118"/>
      <c r="E454" s="118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</row>
    <row r="455" spans="2:18">
      <c r="B455" s="118"/>
      <c r="C455" s="118"/>
      <c r="D455" s="118"/>
      <c r="E455" s="118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</row>
    <row r="456" spans="2:18">
      <c r="B456" s="118"/>
      <c r="C456" s="118"/>
      <c r="D456" s="118"/>
      <c r="E456" s="118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</row>
    <row r="457" spans="2:18">
      <c r="B457" s="118"/>
      <c r="C457" s="118"/>
      <c r="D457" s="118"/>
      <c r="E457" s="118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</row>
    <row r="458" spans="2:18">
      <c r="B458" s="118"/>
      <c r="C458" s="118"/>
      <c r="D458" s="118"/>
      <c r="E458" s="118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</row>
    <row r="459" spans="2:18">
      <c r="B459" s="118"/>
      <c r="C459" s="118"/>
      <c r="D459" s="118"/>
      <c r="E459" s="118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</row>
    <row r="460" spans="2:18">
      <c r="B460" s="118"/>
      <c r="C460" s="118"/>
      <c r="D460" s="118"/>
      <c r="E460" s="118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</row>
    <row r="461" spans="2:18">
      <c r="B461" s="118"/>
      <c r="C461" s="118"/>
      <c r="D461" s="118"/>
      <c r="E461" s="118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</row>
    <row r="462" spans="2:18">
      <c r="B462" s="118"/>
      <c r="C462" s="118"/>
      <c r="D462" s="118"/>
      <c r="E462" s="118"/>
      <c r="F462" s="119"/>
      <c r="G462" s="119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</row>
    <row r="463" spans="2:18">
      <c r="B463" s="118"/>
      <c r="C463" s="118"/>
      <c r="D463" s="118"/>
      <c r="E463" s="118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</row>
    <row r="464" spans="2:18">
      <c r="B464" s="118"/>
      <c r="C464" s="118"/>
      <c r="D464" s="118"/>
      <c r="E464" s="118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</row>
    <row r="465" spans="2:18">
      <c r="B465" s="118"/>
      <c r="C465" s="118"/>
      <c r="D465" s="118"/>
      <c r="E465" s="118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</row>
    <row r="466" spans="2:18">
      <c r="B466" s="118"/>
      <c r="C466" s="118"/>
      <c r="D466" s="118"/>
      <c r="E466" s="118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</row>
    <row r="467" spans="2:18">
      <c r="B467" s="118"/>
      <c r="C467" s="118"/>
      <c r="D467" s="118"/>
      <c r="E467" s="118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</row>
    <row r="468" spans="2:18">
      <c r="B468" s="118"/>
      <c r="C468" s="118"/>
      <c r="D468" s="118"/>
      <c r="E468" s="118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</row>
    <row r="469" spans="2:18">
      <c r="B469" s="118"/>
      <c r="C469" s="118"/>
      <c r="D469" s="118"/>
      <c r="E469" s="118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</row>
    <row r="470" spans="2:18">
      <c r="B470" s="118"/>
      <c r="C470" s="118"/>
      <c r="D470" s="118"/>
      <c r="E470" s="118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</row>
    <row r="471" spans="2:18">
      <c r="B471" s="118"/>
      <c r="C471" s="118"/>
      <c r="D471" s="118"/>
      <c r="E471" s="118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</row>
    <row r="472" spans="2:18">
      <c r="B472" s="118"/>
      <c r="C472" s="118"/>
      <c r="D472" s="118"/>
      <c r="E472" s="118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</row>
    <row r="473" spans="2:18">
      <c r="B473" s="118"/>
      <c r="C473" s="118"/>
      <c r="D473" s="118"/>
      <c r="E473" s="118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</row>
    <row r="474" spans="2:18">
      <c r="B474" s="118"/>
      <c r="C474" s="118"/>
      <c r="D474" s="118"/>
      <c r="E474" s="118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</row>
    <row r="475" spans="2:18">
      <c r="B475" s="118"/>
      <c r="C475" s="118"/>
      <c r="D475" s="118"/>
      <c r="E475" s="118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</row>
    <row r="476" spans="2:18">
      <c r="B476" s="118"/>
      <c r="C476" s="118"/>
      <c r="D476" s="118"/>
      <c r="E476" s="118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</row>
    <row r="477" spans="2:18">
      <c r="B477" s="118"/>
      <c r="C477" s="118"/>
      <c r="D477" s="118"/>
      <c r="E477" s="118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</row>
    <row r="478" spans="2:18">
      <c r="B478" s="118"/>
      <c r="C478" s="118"/>
      <c r="D478" s="118"/>
      <c r="E478" s="118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</row>
    <row r="479" spans="2:18">
      <c r="B479" s="118"/>
      <c r="C479" s="118"/>
      <c r="D479" s="118"/>
      <c r="E479" s="118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</row>
    <row r="480" spans="2:18">
      <c r="B480" s="118"/>
      <c r="C480" s="118"/>
      <c r="D480" s="118"/>
      <c r="E480" s="118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</row>
    <row r="481" spans="2:18">
      <c r="B481" s="118"/>
      <c r="C481" s="118"/>
      <c r="D481" s="118"/>
      <c r="E481" s="118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</row>
    <row r="482" spans="2:18">
      <c r="B482" s="118"/>
      <c r="C482" s="118"/>
      <c r="D482" s="118"/>
      <c r="E482" s="118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</row>
    <row r="483" spans="2:18">
      <c r="B483" s="118"/>
      <c r="C483" s="118"/>
      <c r="D483" s="118"/>
      <c r="E483" s="118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</row>
    <row r="484" spans="2:18">
      <c r="B484" s="118"/>
      <c r="C484" s="118"/>
      <c r="D484" s="118"/>
      <c r="E484" s="118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</row>
    <row r="485" spans="2:18">
      <c r="B485" s="118"/>
      <c r="C485" s="118"/>
      <c r="D485" s="118"/>
      <c r="E485" s="118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</row>
    <row r="486" spans="2:18">
      <c r="B486" s="118"/>
      <c r="C486" s="118"/>
      <c r="D486" s="118"/>
      <c r="E486" s="118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</row>
    <row r="487" spans="2:18">
      <c r="B487" s="118"/>
      <c r="C487" s="118"/>
      <c r="D487" s="118"/>
      <c r="E487" s="118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</row>
    <row r="488" spans="2:18">
      <c r="B488" s="118"/>
      <c r="C488" s="118"/>
      <c r="D488" s="118"/>
      <c r="E488" s="118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</row>
    <row r="489" spans="2:18">
      <c r="B489" s="118"/>
      <c r="C489" s="118"/>
      <c r="D489" s="118"/>
      <c r="E489" s="118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</row>
    <row r="490" spans="2:18">
      <c r="B490" s="118"/>
      <c r="C490" s="118"/>
      <c r="D490" s="118"/>
      <c r="E490" s="118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</row>
    <row r="491" spans="2:18">
      <c r="B491" s="118"/>
      <c r="C491" s="118"/>
      <c r="D491" s="118"/>
      <c r="E491" s="118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</row>
    <row r="492" spans="2:18">
      <c r="B492" s="118"/>
      <c r="C492" s="118"/>
      <c r="D492" s="118"/>
      <c r="E492" s="118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</row>
    <row r="493" spans="2:18">
      <c r="B493" s="118"/>
      <c r="C493" s="118"/>
      <c r="D493" s="118"/>
      <c r="E493" s="118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</row>
    <row r="494" spans="2:18">
      <c r="B494" s="118"/>
      <c r="C494" s="118"/>
      <c r="D494" s="118"/>
      <c r="E494" s="118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</row>
    <row r="495" spans="2:18">
      <c r="B495" s="118"/>
      <c r="C495" s="118"/>
      <c r="D495" s="118"/>
      <c r="E495" s="118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</row>
    <row r="496" spans="2:18">
      <c r="B496" s="118"/>
      <c r="C496" s="118"/>
      <c r="D496" s="118"/>
      <c r="E496" s="118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</row>
    <row r="497" spans="2:18">
      <c r="B497" s="118"/>
      <c r="C497" s="118"/>
      <c r="D497" s="118"/>
      <c r="E497" s="118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</row>
    <row r="498" spans="2:18">
      <c r="B498" s="118"/>
      <c r="C498" s="118"/>
      <c r="D498" s="118"/>
      <c r="E498" s="118"/>
      <c r="F498" s="119"/>
      <c r="G498" s="119"/>
      <c r="H498" s="119"/>
      <c r="I498" s="119"/>
      <c r="J498" s="119"/>
      <c r="K498" s="119"/>
      <c r="L498" s="119"/>
      <c r="M498" s="119"/>
      <c r="N498" s="119"/>
      <c r="O498" s="119"/>
      <c r="P498" s="119"/>
      <c r="Q498" s="119"/>
      <c r="R498" s="119"/>
    </row>
    <row r="499" spans="2:18">
      <c r="B499" s="118"/>
      <c r="C499" s="118"/>
      <c r="D499" s="118"/>
      <c r="E499" s="118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</row>
    <row r="500" spans="2:18">
      <c r="B500" s="118"/>
      <c r="C500" s="118"/>
      <c r="D500" s="118"/>
      <c r="E500" s="118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</row>
    <row r="501" spans="2:18">
      <c r="B501" s="118"/>
      <c r="C501" s="118"/>
      <c r="D501" s="118"/>
      <c r="E501" s="118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</row>
    <row r="502" spans="2:18">
      <c r="B502" s="118"/>
      <c r="C502" s="118"/>
      <c r="D502" s="118"/>
      <c r="E502" s="118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</row>
    <row r="503" spans="2:18">
      <c r="B503" s="118"/>
      <c r="C503" s="118"/>
      <c r="D503" s="118"/>
      <c r="E503" s="118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</row>
    <row r="504" spans="2:18">
      <c r="B504" s="118"/>
      <c r="C504" s="118"/>
      <c r="D504" s="118"/>
      <c r="E504" s="118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</row>
    <row r="505" spans="2:18">
      <c r="B505" s="118"/>
      <c r="C505" s="118"/>
      <c r="D505" s="118"/>
      <c r="E505" s="118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</row>
    <row r="506" spans="2:18">
      <c r="B506" s="118"/>
      <c r="C506" s="118"/>
      <c r="D506" s="118"/>
      <c r="E506" s="118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</row>
    <row r="507" spans="2:18">
      <c r="B507" s="118"/>
      <c r="C507" s="118"/>
      <c r="D507" s="118"/>
      <c r="E507" s="118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</row>
    <row r="508" spans="2:18">
      <c r="B508" s="118"/>
      <c r="C508" s="118"/>
      <c r="D508" s="118"/>
      <c r="E508" s="118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</row>
    <row r="509" spans="2:18">
      <c r="B509" s="118"/>
      <c r="C509" s="118"/>
      <c r="D509" s="118"/>
      <c r="E509" s="118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</row>
    <row r="510" spans="2:18">
      <c r="B510" s="118"/>
      <c r="C510" s="118"/>
      <c r="D510" s="118"/>
      <c r="E510" s="118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</row>
    <row r="511" spans="2:18">
      <c r="B511" s="118"/>
      <c r="C511" s="118"/>
      <c r="D511" s="118"/>
      <c r="E511" s="118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</row>
    <row r="512" spans="2:18">
      <c r="B512" s="118"/>
      <c r="C512" s="118"/>
      <c r="D512" s="118"/>
      <c r="E512" s="118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</row>
    <row r="513" spans="2:18">
      <c r="B513" s="118"/>
      <c r="C513" s="118"/>
      <c r="D513" s="118"/>
      <c r="E513" s="118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</row>
    <row r="514" spans="2:18">
      <c r="B514" s="118"/>
      <c r="C514" s="118"/>
      <c r="D514" s="118"/>
      <c r="E514" s="118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</row>
    <row r="515" spans="2:18">
      <c r="B515" s="118"/>
      <c r="C515" s="118"/>
      <c r="D515" s="118"/>
      <c r="E515" s="118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</row>
    <row r="516" spans="2:18">
      <c r="B516" s="118"/>
      <c r="C516" s="118"/>
      <c r="D516" s="118"/>
      <c r="E516" s="118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</row>
    <row r="517" spans="2:18">
      <c r="B517" s="118"/>
      <c r="C517" s="118"/>
      <c r="D517" s="118"/>
      <c r="E517" s="118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</row>
    <row r="518" spans="2:18">
      <c r="B518" s="118"/>
      <c r="C518" s="118"/>
      <c r="D518" s="118"/>
      <c r="E518" s="118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</row>
    <row r="519" spans="2:18">
      <c r="B519" s="118"/>
      <c r="C519" s="118"/>
      <c r="D519" s="118"/>
      <c r="E519" s="118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</row>
    <row r="520" spans="2:18">
      <c r="B520" s="118"/>
      <c r="C520" s="118"/>
      <c r="D520" s="118"/>
      <c r="E520" s="118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</row>
    <row r="521" spans="2:18">
      <c r="B521" s="118"/>
      <c r="C521" s="118"/>
      <c r="D521" s="118"/>
      <c r="E521" s="118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</row>
    <row r="522" spans="2:18">
      <c r="B522" s="118"/>
      <c r="C522" s="118"/>
      <c r="D522" s="118"/>
      <c r="E522" s="118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</row>
    <row r="523" spans="2:18">
      <c r="B523" s="118"/>
      <c r="C523" s="118"/>
      <c r="D523" s="118"/>
      <c r="E523" s="118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</row>
    <row r="524" spans="2:18">
      <c r="B524" s="118"/>
      <c r="C524" s="118"/>
      <c r="D524" s="118"/>
      <c r="E524" s="118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</row>
    <row r="525" spans="2:18">
      <c r="B525" s="118"/>
      <c r="C525" s="118"/>
      <c r="D525" s="118"/>
      <c r="E525" s="118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</row>
    <row r="526" spans="2:18">
      <c r="B526" s="118"/>
      <c r="C526" s="118"/>
      <c r="D526" s="118"/>
      <c r="E526" s="118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</row>
    <row r="527" spans="2:18">
      <c r="B527" s="118"/>
      <c r="C527" s="118"/>
      <c r="D527" s="118"/>
      <c r="E527" s="118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</row>
    <row r="528" spans="2:18">
      <c r="B528" s="118"/>
      <c r="C528" s="118"/>
      <c r="D528" s="118"/>
      <c r="E528" s="118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</row>
    <row r="529" spans="2:18">
      <c r="B529" s="118"/>
      <c r="C529" s="118"/>
      <c r="D529" s="118"/>
      <c r="E529" s="118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</row>
    <row r="530" spans="2:18">
      <c r="B530" s="118"/>
      <c r="C530" s="118"/>
      <c r="D530" s="118"/>
      <c r="E530" s="118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</row>
    <row r="531" spans="2:18">
      <c r="B531" s="118"/>
      <c r="C531" s="118"/>
      <c r="D531" s="118"/>
      <c r="E531" s="118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</row>
    <row r="532" spans="2:18">
      <c r="B532" s="118"/>
      <c r="C532" s="118"/>
      <c r="D532" s="118"/>
      <c r="E532" s="118"/>
      <c r="F532" s="119"/>
      <c r="G532" s="119"/>
      <c r="H532" s="119"/>
      <c r="I532" s="119"/>
      <c r="J532" s="119"/>
      <c r="K532" s="119"/>
      <c r="L532" s="119"/>
      <c r="M532" s="119"/>
      <c r="N532" s="119"/>
      <c r="O532" s="119"/>
      <c r="P532" s="119"/>
      <c r="Q532" s="119"/>
      <c r="R532" s="119"/>
    </row>
    <row r="533" spans="2:18">
      <c r="B533" s="118"/>
      <c r="C533" s="118"/>
      <c r="D533" s="118"/>
      <c r="E533" s="118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</row>
    <row r="534" spans="2:18">
      <c r="B534" s="118"/>
      <c r="C534" s="118"/>
      <c r="D534" s="118"/>
      <c r="E534" s="118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</row>
    <row r="535" spans="2:18">
      <c r="B535" s="118"/>
      <c r="C535" s="118"/>
      <c r="D535" s="118"/>
      <c r="E535" s="118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</row>
    <row r="536" spans="2:18">
      <c r="B536" s="118"/>
      <c r="C536" s="118"/>
      <c r="D536" s="118"/>
      <c r="E536" s="118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</row>
    <row r="537" spans="2:18">
      <c r="B537" s="118"/>
      <c r="C537" s="118"/>
      <c r="D537" s="118"/>
      <c r="E537" s="118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</row>
    <row r="538" spans="2:18">
      <c r="B538" s="118"/>
      <c r="C538" s="118"/>
      <c r="D538" s="118"/>
      <c r="E538" s="118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</row>
    <row r="539" spans="2:18">
      <c r="B539" s="118"/>
      <c r="C539" s="118"/>
      <c r="D539" s="118"/>
      <c r="E539" s="118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</row>
    <row r="540" spans="2:18">
      <c r="B540" s="118"/>
      <c r="C540" s="118"/>
      <c r="D540" s="118"/>
      <c r="E540" s="118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</row>
    <row r="541" spans="2:18">
      <c r="B541" s="118"/>
      <c r="C541" s="118"/>
      <c r="D541" s="118"/>
      <c r="E541" s="118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</row>
    <row r="542" spans="2:18">
      <c r="B542" s="118"/>
      <c r="C542" s="118"/>
      <c r="D542" s="118"/>
      <c r="E542" s="118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</row>
    <row r="543" spans="2:18">
      <c r="B543" s="118"/>
      <c r="C543" s="118"/>
      <c r="D543" s="118"/>
      <c r="E543" s="118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</row>
    <row r="544" spans="2:18">
      <c r="B544" s="118"/>
      <c r="C544" s="118"/>
      <c r="D544" s="118"/>
      <c r="E544" s="118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</row>
    <row r="545" spans="2:18">
      <c r="B545" s="118"/>
      <c r="C545" s="118"/>
      <c r="D545" s="118"/>
      <c r="E545" s="118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</row>
    <row r="546" spans="2:18">
      <c r="B546" s="118"/>
      <c r="C546" s="118"/>
      <c r="D546" s="118"/>
      <c r="E546" s="118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</row>
    <row r="547" spans="2:18">
      <c r="B547" s="118"/>
      <c r="C547" s="118"/>
      <c r="D547" s="118"/>
      <c r="E547" s="118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</row>
    <row r="548" spans="2:18">
      <c r="B548" s="118"/>
      <c r="C548" s="118"/>
      <c r="D548" s="118"/>
      <c r="E548" s="118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</row>
    <row r="549" spans="2:18">
      <c r="B549" s="118"/>
      <c r="C549" s="118"/>
      <c r="D549" s="118"/>
      <c r="E549" s="118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</row>
    <row r="550" spans="2:18">
      <c r="B550" s="118"/>
      <c r="C550" s="118"/>
      <c r="D550" s="118"/>
      <c r="E550" s="118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</row>
    <row r="551" spans="2:18">
      <c r="B551" s="118"/>
      <c r="C551" s="118"/>
      <c r="D551" s="118"/>
      <c r="E551" s="118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</row>
    <row r="552" spans="2:18">
      <c r="B552" s="118"/>
      <c r="C552" s="118"/>
      <c r="D552" s="118"/>
      <c r="E552" s="118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</row>
    <row r="553" spans="2:18">
      <c r="B553" s="118"/>
      <c r="C553" s="118"/>
      <c r="D553" s="118"/>
      <c r="E553" s="118"/>
      <c r="F553" s="119"/>
      <c r="G553" s="119"/>
      <c r="H553" s="119"/>
      <c r="I553" s="119"/>
      <c r="J553" s="119"/>
      <c r="K553" s="119"/>
      <c r="L553" s="119"/>
      <c r="M553" s="119"/>
      <c r="N553" s="119"/>
      <c r="O553" s="119"/>
      <c r="P553" s="119"/>
      <c r="Q553" s="119"/>
      <c r="R553" s="119"/>
    </row>
    <row r="554" spans="2:18">
      <c r="B554" s="118"/>
      <c r="C554" s="118"/>
      <c r="D554" s="118"/>
      <c r="E554" s="118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</row>
    <row r="555" spans="2:18">
      <c r="B555" s="118"/>
      <c r="C555" s="118"/>
      <c r="D555" s="118"/>
      <c r="E555" s="118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</row>
    <row r="556" spans="2:18">
      <c r="B556" s="118"/>
      <c r="C556" s="118"/>
      <c r="D556" s="118"/>
      <c r="E556" s="118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</row>
    <row r="557" spans="2:18">
      <c r="B557" s="118"/>
      <c r="C557" s="118"/>
      <c r="D557" s="118"/>
      <c r="E557" s="118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</row>
    <row r="558" spans="2:18">
      <c r="B558" s="118"/>
      <c r="C558" s="118"/>
      <c r="D558" s="118"/>
      <c r="E558" s="118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</row>
    <row r="559" spans="2:18">
      <c r="B559" s="118"/>
      <c r="C559" s="118"/>
      <c r="D559" s="118"/>
      <c r="E559" s="118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</row>
    <row r="560" spans="2:18">
      <c r="B560" s="118"/>
      <c r="C560" s="118"/>
      <c r="D560" s="118"/>
      <c r="E560" s="118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</row>
    <row r="561" spans="2:18">
      <c r="B561" s="118"/>
      <c r="C561" s="118"/>
      <c r="D561" s="118"/>
      <c r="E561" s="118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</row>
    <row r="562" spans="2:18">
      <c r="B562" s="118"/>
      <c r="C562" s="118"/>
      <c r="D562" s="118"/>
      <c r="E562" s="118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</row>
    <row r="563" spans="2:18">
      <c r="B563" s="118"/>
      <c r="C563" s="118"/>
      <c r="D563" s="118"/>
      <c r="E563" s="118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</row>
    <row r="564" spans="2:18">
      <c r="B564" s="118"/>
      <c r="C564" s="118"/>
      <c r="D564" s="118"/>
      <c r="E564" s="118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</row>
    <row r="565" spans="2:18">
      <c r="B565" s="118"/>
      <c r="C565" s="118"/>
      <c r="D565" s="118"/>
      <c r="E565" s="118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</row>
    <row r="566" spans="2:18">
      <c r="B566" s="118"/>
      <c r="C566" s="118"/>
      <c r="D566" s="118"/>
      <c r="E566" s="118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</row>
    <row r="567" spans="2:18">
      <c r="B567" s="118"/>
      <c r="C567" s="118"/>
      <c r="D567" s="118"/>
      <c r="E567" s="118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</row>
    <row r="568" spans="2:18">
      <c r="B568" s="118"/>
      <c r="C568" s="118"/>
      <c r="D568" s="118"/>
      <c r="E568" s="118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</row>
    <row r="569" spans="2:18">
      <c r="B569" s="118"/>
      <c r="C569" s="118"/>
      <c r="D569" s="118"/>
      <c r="E569" s="118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</row>
    <row r="570" spans="2:18">
      <c r="B570" s="118"/>
      <c r="C570" s="118"/>
      <c r="D570" s="118"/>
      <c r="E570" s="118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</row>
    <row r="571" spans="2:18">
      <c r="B571" s="118"/>
      <c r="C571" s="118"/>
      <c r="D571" s="118"/>
      <c r="E571" s="118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</row>
    <row r="572" spans="2:18">
      <c r="B572" s="118"/>
      <c r="C572" s="118"/>
      <c r="D572" s="118"/>
      <c r="E572" s="118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</row>
    <row r="573" spans="2:18">
      <c r="B573" s="118"/>
      <c r="C573" s="118"/>
      <c r="D573" s="118"/>
      <c r="E573" s="118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</row>
    <row r="574" spans="2:18">
      <c r="B574" s="118"/>
      <c r="C574" s="118"/>
      <c r="D574" s="118"/>
      <c r="E574" s="118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</row>
    <row r="575" spans="2:18">
      <c r="B575" s="118"/>
      <c r="C575" s="118"/>
      <c r="D575" s="118"/>
      <c r="E575" s="118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</row>
    <row r="576" spans="2:18">
      <c r="B576" s="118"/>
      <c r="C576" s="118"/>
      <c r="D576" s="118"/>
      <c r="E576" s="118"/>
      <c r="F576" s="119"/>
      <c r="G576" s="119"/>
      <c r="H576" s="119"/>
      <c r="I576" s="119"/>
      <c r="J576" s="119"/>
      <c r="K576" s="119"/>
      <c r="L576" s="119"/>
      <c r="M576" s="119"/>
      <c r="N576" s="119"/>
      <c r="O576" s="119"/>
      <c r="P576" s="119"/>
      <c r="Q576" s="119"/>
      <c r="R576" s="119"/>
    </row>
    <row r="577" spans="2:18">
      <c r="B577" s="118"/>
      <c r="C577" s="118"/>
      <c r="D577" s="118"/>
      <c r="E577" s="118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</row>
    <row r="578" spans="2:18">
      <c r="B578" s="118"/>
      <c r="C578" s="118"/>
      <c r="D578" s="118"/>
      <c r="E578" s="118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</row>
    <row r="579" spans="2:18">
      <c r="B579" s="118"/>
      <c r="C579" s="118"/>
      <c r="D579" s="118"/>
      <c r="E579" s="118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</row>
    <row r="580" spans="2:18">
      <c r="B580" s="118"/>
      <c r="C580" s="118"/>
      <c r="D580" s="118"/>
      <c r="E580" s="118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</row>
    <row r="581" spans="2:18">
      <c r="B581" s="118"/>
      <c r="C581" s="118"/>
      <c r="D581" s="118"/>
      <c r="E581" s="118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</row>
    <row r="582" spans="2:18">
      <c r="B582" s="118"/>
      <c r="C582" s="118"/>
      <c r="D582" s="118"/>
      <c r="E582" s="118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</row>
    <row r="583" spans="2:18">
      <c r="B583" s="118"/>
      <c r="C583" s="118"/>
      <c r="D583" s="118"/>
      <c r="E583" s="118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</row>
    <row r="584" spans="2:18">
      <c r="B584" s="118"/>
      <c r="C584" s="118"/>
      <c r="D584" s="118"/>
      <c r="E584" s="118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</row>
    <row r="585" spans="2:18">
      <c r="B585" s="118"/>
      <c r="C585" s="118"/>
      <c r="D585" s="118"/>
      <c r="E585" s="118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</row>
    <row r="586" spans="2:18">
      <c r="B586" s="118"/>
      <c r="C586" s="118"/>
      <c r="D586" s="118"/>
      <c r="E586" s="118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</row>
    <row r="587" spans="2:18">
      <c r="B587" s="118"/>
      <c r="C587" s="118"/>
      <c r="D587" s="118"/>
      <c r="E587" s="118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</row>
    <row r="588" spans="2:18">
      <c r="B588" s="118"/>
      <c r="C588" s="118"/>
      <c r="D588" s="118"/>
      <c r="E588" s="118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</row>
    <row r="589" spans="2:18">
      <c r="B589" s="118"/>
      <c r="C589" s="118"/>
      <c r="D589" s="118"/>
      <c r="E589" s="118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</row>
    <row r="590" spans="2:18">
      <c r="B590" s="118"/>
      <c r="C590" s="118"/>
      <c r="D590" s="118"/>
      <c r="E590" s="118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</row>
    <row r="591" spans="2:18">
      <c r="B591" s="118"/>
      <c r="C591" s="118"/>
      <c r="D591" s="118"/>
      <c r="E591" s="118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</row>
    <row r="592" spans="2:18">
      <c r="B592" s="118"/>
      <c r="C592" s="118"/>
      <c r="D592" s="118"/>
      <c r="E592" s="118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</row>
    <row r="593" spans="2:18">
      <c r="B593" s="118"/>
      <c r="C593" s="118"/>
      <c r="D593" s="118"/>
      <c r="E593" s="118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</row>
    <row r="594" spans="2:18">
      <c r="B594" s="118"/>
      <c r="C594" s="118"/>
      <c r="D594" s="118"/>
      <c r="E594" s="118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</row>
    <row r="595" spans="2:18">
      <c r="B595" s="118"/>
      <c r="C595" s="118"/>
      <c r="D595" s="118"/>
      <c r="E595" s="118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</row>
    <row r="596" spans="2:18">
      <c r="B596" s="118"/>
      <c r="C596" s="118"/>
      <c r="D596" s="118"/>
      <c r="E596" s="118"/>
      <c r="F596" s="119"/>
      <c r="G596" s="119"/>
      <c r="H596" s="119"/>
      <c r="I596" s="119"/>
      <c r="J596" s="119"/>
      <c r="K596" s="119"/>
      <c r="L596" s="119"/>
      <c r="M596" s="119"/>
      <c r="N596" s="119"/>
      <c r="O596" s="119"/>
      <c r="P596" s="119"/>
      <c r="Q596" s="119"/>
      <c r="R596" s="119"/>
    </row>
    <row r="597" spans="2:18">
      <c r="B597" s="118"/>
      <c r="C597" s="118"/>
      <c r="D597" s="118"/>
      <c r="E597" s="118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</row>
    <row r="598" spans="2:18">
      <c r="B598" s="118"/>
      <c r="C598" s="118"/>
      <c r="D598" s="118"/>
      <c r="E598" s="118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</row>
    <row r="599" spans="2:18">
      <c r="B599" s="118"/>
      <c r="C599" s="118"/>
      <c r="D599" s="118"/>
      <c r="E599" s="118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</row>
    <row r="600" spans="2:18">
      <c r="B600" s="118"/>
      <c r="C600" s="118"/>
      <c r="D600" s="118"/>
      <c r="E600" s="118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</row>
    <row r="601" spans="2:18">
      <c r="B601" s="118"/>
      <c r="C601" s="118"/>
      <c r="D601" s="118"/>
      <c r="E601" s="118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</row>
    <row r="602" spans="2:18">
      <c r="B602" s="118"/>
      <c r="C602" s="118"/>
      <c r="D602" s="118"/>
      <c r="E602" s="118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</row>
    <row r="603" spans="2:18">
      <c r="B603" s="118"/>
      <c r="C603" s="118"/>
      <c r="D603" s="118"/>
      <c r="E603" s="118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</row>
    <row r="604" spans="2:18">
      <c r="B604" s="118"/>
      <c r="C604" s="118"/>
      <c r="D604" s="118"/>
      <c r="E604" s="118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</row>
    <row r="605" spans="2:18">
      <c r="B605" s="118"/>
      <c r="C605" s="118"/>
      <c r="D605" s="118"/>
      <c r="E605" s="118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</row>
    <row r="606" spans="2:18">
      <c r="B606" s="118"/>
      <c r="C606" s="118"/>
      <c r="D606" s="118"/>
      <c r="E606" s="118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</row>
    <row r="607" spans="2:18">
      <c r="B607" s="118"/>
      <c r="C607" s="118"/>
      <c r="D607" s="118"/>
      <c r="E607" s="118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</row>
    <row r="608" spans="2:18">
      <c r="B608" s="118"/>
      <c r="C608" s="118"/>
      <c r="D608" s="118"/>
      <c r="E608" s="118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</row>
    <row r="609" spans="2:18">
      <c r="B609" s="118"/>
      <c r="C609" s="118"/>
      <c r="D609" s="118"/>
      <c r="E609" s="118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</row>
    <row r="610" spans="2:18">
      <c r="B610" s="118"/>
      <c r="C610" s="118"/>
      <c r="D610" s="118"/>
      <c r="E610" s="118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</row>
    <row r="611" spans="2:18">
      <c r="B611" s="118"/>
      <c r="C611" s="118"/>
      <c r="D611" s="118"/>
      <c r="E611" s="118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</row>
    <row r="612" spans="2:18">
      <c r="B612" s="118"/>
      <c r="C612" s="118"/>
      <c r="D612" s="118"/>
      <c r="E612" s="118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</row>
    <row r="613" spans="2:18">
      <c r="B613" s="118"/>
      <c r="C613" s="118"/>
      <c r="D613" s="118"/>
      <c r="E613" s="118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</row>
    <row r="614" spans="2:18">
      <c r="B614" s="118"/>
      <c r="C614" s="118"/>
      <c r="D614" s="118"/>
      <c r="E614" s="118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</row>
    <row r="615" spans="2:18">
      <c r="B615" s="118"/>
      <c r="C615" s="118"/>
      <c r="D615" s="118"/>
      <c r="E615" s="118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</row>
    <row r="616" spans="2:18">
      <c r="B616" s="118"/>
      <c r="C616" s="118"/>
      <c r="D616" s="118"/>
      <c r="E616" s="118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</row>
    <row r="617" spans="2:18">
      <c r="B617" s="118"/>
      <c r="C617" s="118"/>
      <c r="D617" s="118"/>
      <c r="E617" s="118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</row>
    <row r="618" spans="2:18">
      <c r="B618" s="118"/>
      <c r="C618" s="118"/>
      <c r="D618" s="118"/>
      <c r="E618" s="118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</row>
    <row r="619" spans="2:18">
      <c r="B619" s="118"/>
      <c r="C619" s="118"/>
      <c r="D619" s="118"/>
      <c r="E619" s="118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</row>
    <row r="620" spans="2:18">
      <c r="B620" s="118"/>
      <c r="C620" s="118"/>
      <c r="D620" s="118"/>
      <c r="E620" s="118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</row>
    <row r="621" spans="2:18">
      <c r="B621" s="118"/>
      <c r="C621" s="118"/>
      <c r="D621" s="118"/>
      <c r="E621" s="118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</row>
    <row r="622" spans="2:18">
      <c r="B622" s="118"/>
      <c r="C622" s="118"/>
      <c r="D622" s="118"/>
      <c r="E622" s="118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</row>
    <row r="623" spans="2:18">
      <c r="B623" s="118"/>
      <c r="C623" s="118"/>
      <c r="D623" s="118"/>
      <c r="E623" s="118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</row>
    <row r="624" spans="2:18">
      <c r="B624" s="118"/>
      <c r="C624" s="118"/>
      <c r="D624" s="118"/>
      <c r="E624" s="118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</row>
    <row r="625" spans="2:18">
      <c r="B625" s="118"/>
      <c r="C625" s="118"/>
      <c r="D625" s="118"/>
      <c r="E625" s="118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</row>
    <row r="626" spans="2:18">
      <c r="B626" s="118"/>
      <c r="C626" s="118"/>
      <c r="D626" s="118"/>
      <c r="E626" s="118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</row>
    <row r="627" spans="2:18">
      <c r="B627" s="118"/>
      <c r="C627" s="118"/>
      <c r="D627" s="118"/>
      <c r="E627" s="118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</row>
    <row r="628" spans="2:18">
      <c r="B628" s="118"/>
      <c r="C628" s="118"/>
      <c r="D628" s="118"/>
      <c r="E628" s="118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</row>
    <row r="629" spans="2:18">
      <c r="B629" s="118"/>
      <c r="C629" s="118"/>
      <c r="D629" s="118"/>
      <c r="E629" s="118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</row>
    <row r="630" spans="2:18">
      <c r="B630" s="118"/>
      <c r="C630" s="118"/>
      <c r="D630" s="118"/>
      <c r="E630" s="118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</row>
    <row r="631" spans="2:18">
      <c r="B631" s="118"/>
      <c r="C631" s="118"/>
      <c r="D631" s="118"/>
      <c r="E631" s="118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</row>
    <row r="632" spans="2:18">
      <c r="B632" s="118"/>
      <c r="C632" s="118"/>
      <c r="D632" s="118"/>
      <c r="E632" s="118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</row>
    <row r="633" spans="2:18">
      <c r="B633" s="118"/>
      <c r="C633" s="118"/>
      <c r="D633" s="118"/>
      <c r="E633" s="118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</row>
    <row r="634" spans="2:18">
      <c r="B634" s="118"/>
      <c r="C634" s="118"/>
      <c r="D634" s="118"/>
      <c r="E634" s="118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</row>
    <row r="635" spans="2:18">
      <c r="B635" s="118"/>
      <c r="C635" s="118"/>
      <c r="D635" s="118"/>
      <c r="E635" s="118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</row>
    <row r="636" spans="2:18">
      <c r="B636" s="118"/>
      <c r="C636" s="118"/>
      <c r="D636" s="118"/>
      <c r="E636" s="118"/>
      <c r="F636" s="119"/>
      <c r="G636" s="119"/>
      <c r="H636" s="119"/>
      <c r="I636" s="119"/>
      <c r="J636" s="119"/>
      <c r="K636" s="119"/>
      <c r="L636" s="119"/>
      <c r="M636" s="119"/>
      <c r="N636" s="119"/>
      <c r="O636" s="119"/>
      <c r="P636" s="119"/>
      <c r="Q636" s="119"/>
      <c r="R636" s="119"/>
    </row>
    <row r="637" spans="2:18">
      <c r="B637" s="118"/>
      <c r="C637" s="118"/>
      <c r="D637" s="118"/>
      <c r="E637" s="118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</row>
    <row r="638" spans="2:18">
      <c r="B638" s="118"/>
      <c r="C638" s="118"/>
      <c r="D638" s="118"/>
      <c r="E638" s="118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</row>
    <row r="639" spans="2:18">
      <c r="B639" s="118"/>
      <c r="C639" s="118"/>
      <c r="D639" s="118"/>
      <c r="E639" s="118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</row>
    <row r="640" spans="2:18">
      <c r="B640" s="118"/>
      <c r="C640" s="118"/>
      <c r="D640" s="118"/>
      <c r="E640" s="118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</row>
    <row r="641" spans="2:18">
      <c r="B641" s="118"/>
      <c r="C641" s="118"/>
      <c r="D641" s="118"/>
      <c r="E641" s="118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</row>
    <row r="642" spans="2:18">
      <c r="B642" s="118"/>
      <c r="C642" s="118"/>
      <c r="D642" s="118"/>
      <c r="E642" s="118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</row>
    <row r="643" spans="2:18">
      <c r="B643" s="118"/>
      <c r="C643" s="118"/>
      <c r="D643" s="118"/>
      <c r="E643" s="118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</row>
    <row r="644" spans="2:18">
      <c r="B644" s="118"/>
      <c r="C644" s="118"/>
      <c r="D644" s="118"/>
      <c r="E644" s="118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</row>
    <row r="645" spans="2:18">
      <c r="B645" s="118"/>
      <c r="C645" s="118"/>
      <c r="D645" s="118"/>
      <c r="E645" s="118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</row>
    <row r="646" spans="2:18">
      <c r="B646" s="118"/>
      <c r="C646" s="118"/>
      <c r="D646" s="118"/>
      <c r="E646" s="118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</row>
    <row r="647" spans="2:18">
      <c r="B647" s="118"/>
      <c r="C647" s="118"/>
      <c r="D647" s="118"/>
      <c r="E647" s="118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</row>
    <row r="648" spans="2:18">
      <c r="B648" s="118"/>
      <c r="C648" s="118"/>
      <c r="D648" s="118"/>
      <c r="E648" s="118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</row>
    <row r="649" spans="2:18">
      <c r="B649" s="118"/>
      <c r="C649" s="118"/>
      <c r="D649" s="118"/>
      <c r="E649" s="118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</row>
    <row r="650" spans="2:18">
      <c r="B650" s="118"/>
      <c r="C650" s="118"/>
      <c r="D650" s="118"/>
      <c r="E650" s="118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</row>
    <row r="651" spans="2:18">
      <c r="B651" s="118"/>
      <c r="C651" s="118"/>
      <c r="D651" s="118"/>
      <c r="E651" s="118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</row>
    <row r="652" spans="2:18">
      <c r="B652" s="118"/>
      <c r="C652" s="118"/>
      <c r="D652" s="118"/>
      <c r="E652" s="118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</row>
    <row r="653" spans="2:18">
      <c r="B653" s="118"/>
      <c r="C653" s="118"/>
      <c r="D653" s="118"/>
      <c r="E653" s="118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</row>
    <row r="654" spans="2:18">
      <c r="B654" s="118"/>
      <c r="C654" s="118"/>
      <c r="D654" s="118"/>
      <c r="E654" s="118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</row>
    <row r="655" spans="2:18">
      <c r="B655" s="118"/>
      <c r="C655" s="118"/>
      <c r="D655" s="118"/>
      <c r="E655" s="118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</row>
    <row r="656" spans="2:18">
      <c r="B656" s="118"/>
      <c r="C656" s="118"/>
      <c r="D656" s="118"/>
      <c r="E656" s="118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</row>
    <row r="657" spans="2:18">
      <c r="B657" s="118"/>
      <c r="C657" s="118"/>
      <c r="D657" s="118"/>
      <c r="E657" s="118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</row>
    <row r="658" spans="2:18">
      <c r="B658" s="118"/>
      <c r="C658" s="118"/>
      <c r="D658" s="118"/>
      <c r="E658" s="118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</row>
    <row r="659" spans="2:18">
      <c r="B659" s="118"/>
      <c r="C659" s="118"/>
      <c r="D659" s="118"/>
      <c r="E659" s="118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</row>
    <row r="660" spans="2:18">
      <c r="B660" s="118"/>
      <c r="C660" s="118"/>
      <c r="D660" s="118"/>
      <c r="E660" s="118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</row>
    <row r="661" spans="2:18">
      <c r="B661" s="118"/>
      <c r="C661" s="118"/>
      <c r="D661" s="118"/>
      <c r="E661" s="118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</row>
    <row r="662" spans="2:18">
      <c r="B662" s="118"/>
      <c r="C662" s="118"/>
      <c r="D662" s="118"/>
      <c r="E662" s="118"/>
      <c r="F662" s="119"/>
      <c r="G662" s="119"/>
      <c r="H662" s="119"/>
      <c r="I662" s="119"/>
      <c r="J662" s="119"/>
      <c r="K662" s="119"/>
      <c r="L662" s="119"/>
      <c r="M662" s="119"/>
      <c r="N662" s="119"/>
      <c r="O662" s="119"/>
      <c r="P662" s="119"/>
      <c r="Q662" s="119"/>
      <c r="R662" s="119"/>
    </row>
    <row r="663" spans="2:18">
      <c r="B663" s="118"/>
      <c r="C663" s="118"/>
      <c r="D663" s="118"/>
      <c r="E663" s="118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</row>
    <row r="664" spans="2:18">
      <c r="B664" s="118"/>
      <c r="C664" s="118"/>
      <c r="D664" s="118"/>
      <c r="E664" s="118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</row>
    <row r="665" spans="2:18">
      <c r="B665" s="118"/>
      <c r="C665" s="118"/>
      <c r="D665" s="118"/>
      <c r="E665" s="118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</row>
    <row r="666" spans="2:18">
      <c r="B666" s="118"/>
      <c r="C666" s="118"/>
      <c r="D666" s="118"/>
      <c r="E666" s="118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</row>
    <row r="667" spans="2:18">
      <c r="B667" s="118"/>
      <c r="C667" s="118"/>
      <c r="D667" s="118"/>
      <c r="E667" s="118"/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</row>
    <row r="668" spans="2:18">
      <c r="B668" s="118"/>
      <c r="C668" s="118"/>
      <c r="D668" s="118"/>
      <c r="E668" s="118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</row>
    <row r="669" spans="2:18">
      <c r="B669" s="118"/>
      <c r="C669" s="118"/>
      <c r="D669" s="118"/>
      <c r="E669" s="118"/>
      <c r="F669" s="119"/>
      <c r="G669" s="119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</row>
    <row r="670" spans="2:18">
      <c r="B670" s="118"/>
      <c r="C670" s="118"/>
      <c r="D670" s="118"/>
      <c r="E670" s="118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</row>
    <row r="671" spans="2:18">
      <c r="B671" s="118"/>
      <c r="C671" s="118"/>
      <c r="D671" s="118"/>
      <c r="E671" s="118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</row>
    <row r="672" spans="2:18">
      <c r="B672" s="118"/>
      <c r="C672" s="118"/>
      <c r="D672" s="118"/>
      <c r="E672" s="118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</row>
    <row r="673" spans="2:18">
      <c r="B673" s="118"/>
      <c r="C673" s="118"/>
      <c r="D673" s="118"/>
      <c r="E673" s="118"/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</row>
    <row r="674" spans="2:18">
      <c r="B674" s="118"/>
      <c r="C674" s="118"/>
      <c r="D674" s="118"/>
      <c r="E674" s="118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</row>
    <row r="675" spans="2:18">
      <c r="B675" s="118"/>
      <c r="C675" s="118"/>
      <c r="D675" s="118"/>
      <c r="E675" s="118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</row>
    <row r="676" spans="2:18">
      <c r="B676" s="118"/>
      <c r="C676" s="118"/>
      <c r="D676" s="118"/>
      <c r="E676" s="118"/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</row>
    <row r="677" spans="2:18">
      <c r="B677" s="118"/>
      <c r="C677" s="118"/>
      <c r="D677" s="118"/>
      <c r="E677" s="118"/>
      <c r="F677" s="119"/>
      <c r="G677" s="119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</row>
    <row r="678" spans="2:18">
      <c r="B678" s="118"/>
      <c r="C678" s="118"/>
      <c r="D678" s="118"/>
      <c r="E678" s="118"/>
      <c r="F678" s="119"/>
      <c r="G678" s="119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</row>
    <row r="679" spans="2:18">
      <c r="B679" s="118"/>
      <c r="C679" s="118"/>
      <c r="D679" s="118"/>
      <c r="E679" s="118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</row>
    <row r="680" spans="2:18">
      <c r="B680" s="118"/>
      <c r="C680" s="118"/>
      <c r="D680" s="118"/>
      <c r="E680" s="118"/>
      <c r="F680" s="119"/>
      <c r="G680" s="119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</row>
    <row r="681" spans="2:18">
      <c r="B681" s="118"/>
      <c r="C681" s="118"/>
      <c r="D681" s="118"/>
      <c r="E681" s="118"/>
      <c r="F681" s="119"/>
      <c r="G681" s="119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</row>
    <row r="682" spans="2:18">
      <c r="B682" s="118"/>
      <c r="C682" s="118"/>
      <c r="D682" s="118"/>
      <c r="E682" s="118"/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</row>
    <row r="683" spans="2:18">
      <c r="B683" s="118"/>
      <c r="C683" s="118"/>
      <c r="D683" s="118"/>
      <c r="E683" s="118"/>
      <c r="F683" s="119"/>
      <c r="G683" s="119"/>
      <c r="H683" s="119"/>
      <c r="I683" s="119"/>
      <c r="J683" s="119"/>
      <c r="K683" s="119"/>
      <c r="L683" s="119"/>
      <c r="M683" s="119"/>
      <c r="N683" s="119"/>
      <c r="O683" s="119"/>
      <c r="P683" s="119"/>
      <c r="Q683" s="119"/>
      <c r="R683" s="119"/>
    </row>
    <row r="684" spans="2:18">
      <c r="B684" s="118"/>
      <c r="C684" s="118"/>
      <c r="D684" s="118"/>
      <c r="E684" s="118"/>
      <c r="F684" s="119"/>
      <c r="G684" s="119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</row>
    <row r="685" spans="2:18">
      <c r="B685" s="118"/>
      <c r="C685" s="118"/>
      <c r="D685" s="118"/>
      <c r="E685" s="118"/>
      <c r="F685" s="119"/>
      <c r="G685" s="119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</row>
    <row r="686" spans="2:18">
      <c r="B686" s="118"/>
      <c r="C686" s="118"/>
      <c r="D686" s="118"/>
      <c r="E686" s="118"/>
      <c r="F686" s="119"/>
      <c r="G686" s="119"/>
      <c r="H686" s="119"/>
      <c r="I686" s="119"/>
      <c r="J686" s="119"/>
      <c r="K686" s="119"/>
      <c r="L686" s="119"/>
      <c r="M686" s="119"/>
      <c r="N686" s="119"/>
      <c r="O686" s="119"/>
      <c r="P686" s="119"/>
      <c r="Q686" s="119"/>
      <c r="R686" s="119"/>
    </row>
    <row r="687" spans="2:18">
      <c r="B687" s="118"/>
      <c r="C687" s="118"/>
      <c r="D687" s="118"/>
      <c r="E687" s="118"/>
      <c r="F687" s="119"/>
      <c r="G687" s="119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</row>
    <row r="688" spans="2:18">
      <c r="B688" s="118"/>
      <c r="C688" s="118"/>
      <c r="D688" s="118"/>
      <c r="E688" s="118"/>
      <c r="F688" s="119"/>
      <c r="G688" s="119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</row>
    <row r="689" spans="2:18">
      <c r="B689" s="118"/>
      <c r="C689" s="118"/>
      <c r="D689" s="118"/>
      <c r="E689" s="118"/>
      <c r="F689" s="119"/>
      <c r="G689" s="119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</row>
    <row r="690" spans="2:18">
      <c r="B690" s="118"/>
      <c r="C690" s="118"/>
      <c r="D690" s="118"/>
      <c r="E690" s="118"/>
      <c r="F690" s="119"/>
      <c r="G690" s="119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</row>
    <row r="691" spans="2:18">
      <c r="B691" s="118"/>
      <c r="C691" s="118"/>
      <c r="D691" s="118"/>
      <c r="E691" s="118"/>
      <c r="F691" s="119"/>
      <c r="G691" s="119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</row>
    <row r="692" spans="2:18">
      <c r="B692" s="118"/>
      <c r="C692" s="118"/>
      <c r="D692" s="118"/>
      <c r="E692" s="118"/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</row>
    <row r="693" spans="2:18">
      <c r="B693" s="118"/>
      <c r="C693" s="118"/>
      <c r="D693" s="118"/>
      <c r="E693" s="118"/>
      <c r="F693" s="119"/>
      <c r="G693" s="119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</row>
    <row r="694" spans="2:18">
      <c r="B694" s="118"/>
      <c r="C694" s="118"/>
      <c r="D694" s="118"/>
      <c r="E694" s="118"/>
      <c r="F694" s="119"/>
      <c r="G694" s="119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</row>
    <row r="695" spans="2:18">
      <c r="B695" s="118"/>
      <c r="C695" s="118"/>
      <c r="D695" s="118"/>
      <c r="E695" s="118"/>
      <c r="F695" s="119"/>
      <c r="G695" s="119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</row>
    <row r="696" spans="2:18">
      <c r="B696" s="118"/>
      <c r="C696" s="118"/>
      <c r="D696" s="118"/>
      <c r="E696" s="118"/>
      <c r="F696" s="119"/>
      <c r="G696" s="119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</row>
    <row r="697" spans="2:18">
      <c r="B697" s="118"/>
      <c r="C697" s="118"/>
      <c r="D697" s="118"/>
      <c r="E697" s="118"/>
      <c r="F697" s="119"/>
      <c r="G697" s="119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</row>
    <row r="698" spans="2:18">
      <c r="B698" s="118"/>
      <c r="C698" s="118"/>
      <c r="D698" s="118"/>
      <c r="E698" s="118"/>
      <c r="F698" s="119"/>
      <c r="G698" s="119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</row>
    <row r="699" spans="2:18">
      <c r="B699" s="118"/>
      <c r="C699" s="118"/>
      <c r="D699" s="118"/>
      <c r="E699" s="118"/>
      <c r="F699" s="119"/>
      <c r="G699" s="119"/>
      <c r="H699" s="119"/>
      <c r="I699" s="119"/>
      <c r="J699" s="119"/>
      <c r="K699" s="119"/>
      <c r="L699" s="119"/>
      <c r="M699" s="119"/>
      <c r="N699" s="119"/>
      <c r="O699" s="119"/>
      <c r="P699" s="119"/>
      <c r="Q699" s="119"/>
      <c r="R699" s="119"/>
    </row>
    <row r="700" spans="2:18">
      <c r="B700" s="118"/>
      <c r="C700" s="118"/>
      <c r="D700" s="118"/>
      <c r="E700" s="118"/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</row>
    <row r="701" spans="2:18">
      <c r="B701" s="118"/>
      <c r="C701" s="118"/>
      <c r="D701" s="118"/>
      <c r="E701" s="118"/>
      <c r="F701" s="119"/>
      <c r="G701" s="119"/>
      <c r="H701" s="119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</row>
    <row r="702" spans="2:18">
      <c r="B702" s="118"/>
      <c r="C702" s="118"/>
      <c r="D702" s="118"/>
      <c r="E702" s="118"/>
      <c r="F702" s="119"/>
      <c r="G702" s="119"/>
      <c r="H702" s="119"/>
      <c r="I702" s="119"/>
      <c r="J702" s="119"/>
      <c r="K702" s="119"/>
      <c r="L702" s="119"/>
      <c r="M702" s="119"/>
      <c r="N702" s="119"/>
      <c r="O702" s="119"/>
      <c r="P702" s="119"/>
      <c r="Q702" s="119"/>
      <c r="R702" s="119"/>
    </row>
    <row r="703" spans="2:18">
      <c r="B703" s="118"/>
      <c r="C703" s="118"/>
      <c r="D703" s="118"/>
      <c r="E703" s="118"/>
      <c r="F703" s="119"/>
      <c r="G703" s="119"/>
      <c r="H703" s="119"/>
      <c r="I703" s="119"/>
      <c r="J703" s="119"/>
      <c r="K703" s="119"/>
      <c r="L703" s="119"/>
      <c r="M703" s="119"/>
      <c r="N703" s="119"/>
      <c r="O703" s="119"/>
      <c r="P703" s="119"/>
      <c r="Q703" s="119"/>
      <c r="R703" s="119"/>
    </row>
    <row r="704" spans="2:18">
      <c r="B704" s="118"/>
      <c r="C704" s="118"/>
      <c r="D704" s="118"/>
      <c r="E704" s="118"/>
      <c r="F704" s="119"/>
      <c r="G704" s="119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</row>
    <row r="705" spans="2:18">
      <c r="B705" s="118"/>
      <c r="C705" s="118"/>
      <c r="D705" s="118"/>
      <c r="E705" s="118"/>
      <c r="F705" s="119"/>
      <c r="G705" s="119"/>
      <c r="H705" s="119"/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</row>
    <row r="706" spans="2:18">
      <c r="B706" s="118"/>
      <c r="C706" s="118"/>
      <c r="D706" s="118"/>
      <c r="E706" s="118"/>
      <c r="F706" s="119"/>
      <c r="G706" s="119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</row>
    <row r="707" spans="2:18">
      <c r="B707" s="118"/>
      <c r="C707" s="118"/>
      <c r="D707" s="118"/>
      <c r="E707" s="118"/>
      <c r="F707" s="119"/>
      <c r="G707" s="119"/>
      <c r="H707" s="119"/>
      <c r="I707" s="119"/>
      <c r="J707" s="119"/>
      <c r="K707" s="119"/>
      <c r="L707" s="119"/>
      <c r="M707" s="119"/>
      <c r="N707" s="119"/>
      <c r="O707" s="119"/>
      <c r="P707" s="119"/>
      <c r="Q707" s="119"/>
      <c r="R707" s="119"/>
    </row>
    <row r="708" spans="2:18">
      <c r="B708" s="118"/>
      <c r="C708" s="118"/>
      <c r="D708" s="118"/>
      <c r="E708" s="118"/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</row>
    <row r="709" spans="2:18">
      <c r="B709" s="118"/>
      <c r="C709" s="118"/>
      <c r="D709" s="118"/>
      <c r="E709" s="118"/>
      <c r="F709" s="119"/>
      <c r="G709" s="119"/>
      <c r="H709" s="119"/>
      <c r="I709" s="119"/>
      <c r="J709" s="119"/>
      <c r="K709" s="119"/>
      <c r="L709" s="119"/>
      <c r="M709" s="119"/>
      <c r="N709" s="119"/>
      <c r="O709" s="119"/>
      <c r="P709" s="119"/>
      <c r="Q709" s="119"/>
      <c r="R709" s="119"/>
    </row>
    <row r="710" spans="2:18">
      <c r="B710" s="118"/>
      <c r="C710" s="118"/>
      <c r="D710" s="118"/>
      <c r="E710" s="118"/>
      <c r="F710" s="119"/>
      <c r="G710" s="119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</row>
    <row r="711" spans="2:18">
      <c r="B711" s="118"/>
      <c r="C711" s="118"/>
      <c r="D711" s="118"/>
      <c r="E711" s="118"/>
      <c r="F711" s="119"/>
      <c r="G711" s="119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</row>
    <row r="712" spans="2:18">
      <c r="B712" s="118"/>
      <c r="C712" s="118"/>
      <c r="D712" s="118"/>
      <c r="E712" s="118"/>
      <c r="F712" s="119"/>
      <c r="G712" s="119"/>
      <c r="H712" s="119"/>
      <c r="I712" s="119"/>
      <c r="J712" s="119"/>
      <c r="K712" s="119"/>
      <c r="L712" s="119"/>
      <c r="M712" s="119"/>
      <c r="N712" s="119"/>
      <c r="O712" s="119"/>
      <c r="P712" s="119"/>
      <c r="Q712" s="119"/>
      <c r="R712" s="119"/>
    </row>
    <row r="713" spans="2:18">
      <c r="B713" s="118"/>
      <c r="C713" s="118"/>
      <c r="D713" s="118"/>
      <c r="E713" s="118"/>
      <c r="F713" s="119"/>
      <c r="G713" s="119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</row>
    <row r="714" spans="2:18">
      <c r="B714" s="118"/>
      <c r="C714" s="118"/>
      <c r="D714" s="118"/>
      <c r="E714" s="118"/>
      <c r="F714" s="119"/>
      <c r="G714" s="119"/>
      <c r="H714" s="119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</row>
    <row r="715" spans="2:18">
      <c r="B715" s="118"/>
      <c r="C715" s="118"/>
      <c r="D715" s="118"/>
      <c r="E715" s="118"/>
      <c r="F715" s="119"/>
      <c r="G715" s="119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</row>
    <row r="716" spans="2:18">
      <c r="B716" s="118"/>
      <c r="C716" s="118"/>
      <c r="D716" s="118"/>
      <c r="E716" s="118"/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</row>
    <row r="717" spans="2:18">
      <c r="B717" s="118"/>
      <c r="C717" s="118"/>
      <c r="D717" s="118"/>
      <c r="E717" s="118"/>
      <c r="F717" s="119"/>
      <c r="G717" s="119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</row>
    <row r="718" spans="2:18">
      <c r="B718" s="118"/>
      <c r="C718" s="118"/>
      <c r="D718" s="118"/>
      <c r="E718" s="118"/>
      <c r="F718" s="119"/>
      <c r="G718" s="119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</row>
    <row r="719" spans="2:18">
      <c r="B719" s="118"/>
      <c r="C719" s="118"/>
      <c r="D719" s="118"/>
      <c r="E719" s="118"/>
      <c r="F719" s="119"/>
      <c r="G719" s="119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</row>
    <row r="720" spans="2:18">
      <c r="B720" s="118"/>
      <c r="C720" s="118"/>
      <c r="D720" s="118"/>
      <c r="E720" s="118"/>
      <c r="F720" s="119"/>
      <c r="G720" s="119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</row>
    <row r="721" spans="2:18">
      <c r="B721" s="118"/>
      <c r="C721" s="118"/>
      <c r="D721" s="118"/>
      <c r="E721" s="118"/>
      <c r="F721" s="119"/>
      <c r="G721" s="119"/>
      <c r="H721" s="119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</row>
    <row r="722" spans="2:18">
      <c r="B722" s="118"/>
      <c r="C722" s="118"/>
      <c r="D722" s="118"/>
      <c r="E722" s="118"/>
      <c r="F722" s="119"/>
      <c r="G722" s="119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</row>
    <row r="723" spans="2:18">
      <c r="B723" s="118"/>
      <c r="C723" s="118"/>
      <c r="D723" s="118"/>
      <c r="E723" s="118"/>
      <c r="F723" s="119"/>
      <c r="G723" s="119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</row>
    <row r="724" spans="2:18">
      <c r="B724" s="118"/>
      <c r="C724" s="118"/>
      <c r="D724" s="118"/>
      <c r="E724" s="118"/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</row>
    <row r="725" spans="2:18">
      <c r="B725" s="118"/>
      <c r="C725" s="118"/>
      <c r="D725" s="118"/>
      <c r="E725" s="118"/>
      <c r="F725" s="119"/>
      <c r="G725" s="119"/>
      <c r="H725" s="119"/>
      <c r="I725" s="119"/>
      <c r="J725" s="119"/>
      <c r="K725" s="119"/>
      <c r="L725" s="119"/>
      <c r="M725" s="119"/>
      <c r="N725" s="119"/>
      <c r="O725" s="119"/>
      <c r="P725" s="119"/>
      <c r="Q725" s="119"/>
      <c r="R725" s="119"/>
    </row>
    <row r="726" spans="2:18">
      <c r="B726" s="118"/>
      <c r="C726" s="118"/>
      <c r="D726" s="118"/>
      <c r="E726" s="118"/>
      <c r="F726" s="119"/>
      <c r="G726" s="119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</row>
    <row r="727" spans="2:18">
      <c r="B727" s="118"/>
      <c r="C727" s="118"/>
      <c r="D727" s="118"/>
      <c r="E727" s="118"/>
      <c r="F727" s="119"/>
      <c r="G727" s="119"/>
      <c r="H727" s="119"/>
      <c r="I727" s="119"/>
      <c r="J727" s="119"/>
      <c r="K727" s="119"/>
      <c r="L727" s="119"/>
      <c r="M727" s="119"/>
      <c r="N727" s="119"/>
      <c r="O727" s="119"/>
      <c r="P727" s="119"/>
      <c r="Q727" s="119"/>
      <c r="R727" s="119"/>
    </row>
    <row r="728" spans="2:18">
      <c r="B728" s="118"/>
      <c r="C728" s="118"/>
      <c r="D728" s="118"/>
      <c r="E728" s="118"/>
      <c r="F728" s="119"/>
      <c r="G728" s="119"/>
      <c r="H728" s="119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</row>
    <row r="729" spans="2:18">
      <c r="B729" s="118"/>
      <c r="C729" s="118"/>
      <c r="D729" s="118"/>
      <c r="E729" s="118"/>
      <c r="F729" s="119"/>
      <c r="G729" s="119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</row>
    <row r="730" spans="2:18">
      <c r="B730" s="118"/>
      <c r="C730" s="118"/>
      <c r="D730" s="118"/>
      <c r="E730" s="118"/>
      <c r="F730" s="119"/>
      <c r="G730" s="119"/>
      <c r="H730" s="119"/>
      <c r="I730" s="119"/>
      <c r="J730" s="119"/>
      <c r="K730" s="119"/>
      <c r="L730" s="119"/>
      <c r="M730" s="119"/>
      <c r="N730" s="119"/>
      <c r="O730" s="119"/>
      <c r="P730" s="119"/>
      <c r="Q730" s="119"/>
      <c r="R730" s="119"/>
    </row>
    <row r="731" spans="2:18">
      <c r="B731" s="118"/>
      <c r="C731" s="118"/>
      <c r="D731" s="118"/>
      <c r="E731" s="118"/>
      <c r="F731" s="119"/>
      <c r="G731" s="119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</row>
    <row r="732" spans="2:18">
      <c r="B732" s="118"/>
      <c r="C732" s="118"/>
      <c r="D732" s="118"/>
      <c r="E732" s="118"/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</row>
    <row r="733" spans="2:18">
      <c r="B733" s="118"/>
      <c r="C733" s="118"/>
      <c r="D733" s="118"/>
      <c r="E733" s="118"/>
      <c r="F733" s="119"/>
      <c r="G733" s="119"/>
      <c r="H733" s="119"/>
      <c r="I733" s="119"/>
      <c r="J733" s="119"/>
      <c r="K733" s="119"/>
      <c r="L733" s="119"/>
      <c r="M733" s="119"/>
      <c r="N733" s="119"/>
      <c r="O733" s="119"/>
      <c r="P733" s="119"/>
      <c r="Q733" s="119"/>
      <c r="R733" s="119"/>
    </row>
    <row r="734" spans="2:18">
      <c r="B734" s="118"/>
      <c r="C734" s="118"/>
      <c r="D734" s="118"/>
      <c r="E734" s="118"/>
      <c r="F734" s="119"/>
      <c r="G734" s="119"/>
      <c r="H734" s="119"/>
      <c r="I734" s="119"/>
      <c r="J734" s="119"/>
      <c r="K734" s="119"/>
      <c r="L734" s="119"/>
      <c r="M734" s="119"/>
      <c r="N734" s="119"/>
      <c r="O734" s="119"/>
      <c r="P734" s="119"/>
      <c r="Q734" s="119"/>
      <c r="R734" s="119"/>
    </row>
    <row r="735" spans="2:18">
      <c r="B735" s="118"/>
      <c r="C735" s="118"/>
      <c r="D735" s="118"/>
      <c r="E735" s="118"/>
      <c r="F735" s="119"/>
      <c r="G735" s="119"/>
      <c r="H735" s="119"/>
      <c r="I735" s="119"/>
      <c r="J735" s="119"/>
      <c r="K735" s="119"/>
      <c r="L735" s="119"/>
      <c r="M735" s="119"/>
      <c r="N735" s="119"/>
      <c r="O735" s="119"/>
      <c r="P735" s="119"/>
      <c r="Q735" s="119"/>
      <c r="R735" s="119"/>
    </row>
    <row r="736" spans="2:18">
      <c r="B736" s="118"/>
      <c r="C736" s="118"/>
      <c r="D736" s="118"/>
      <c r="E736" s="118"/>
      <c r="F736" s="119"/>
      <c r="G736" s="119"/>
      <c r="H736" s="119"/>
      <c r="I736" s="119"/>
      <c r="J736" s="119"/>
      <c r="K736" s="119"/>
      <c r="L736" s="119"/>
      <c r="M736" s="119"/>
      <c r="N736" s="119"/>
      <c r="O736" s="119"/>
      <c r="P736" s="119"/>
      <c r="Q736" s="119"/>
      <c r="R736" s="119"/>
    </row>
    <row r="737" spans="2:18">
      <c r="B737" s="118"/>
      <c r="C737" s="118"/>
      <c r="D737" s="118"/>
      <c r="E737" s="118"/>
      <c r="F737" s="119"/>
      <c r="G737" s="119"/>
      <c r="H737" s="119"/>
      <c r="I737" s="119"/>
      <c r="J737" s="119"/>
      <c r="K737" s="119"/>
      <c r="L737" s="119"/>
      <c r="M737" s="119"/>
      <c r="N737" s="119"/>
      <c r="O737" s="119"/>
      <c r="P737" s="119"/>
      <c r="Q737" s="119"/>
      <c r="R737" s="119"/>
    </row>
    <row r="738" spans="2:18">
      <c r="B738" s="118"/>
      <c r="C738" s="118"/>
      <c r="D738" s="118"/>
      <c r="E738" s="118"/>
      <c r="F738" s="119"/>
      <c r="G738" s="119"/>
      <c r="H738" s="119"/>
      <c r="I738" s="119"/>
      <c r="J738" s="119"/>
      <c r="K738" s="119"/>
      <c r="L738" s="119"/>
      <c r="M738" s="119"/>
      <c r="N738" s="119"/>
      <c r="O738" s="119"/>
      <c r="P738" s="119"/>
      <c r="Q738" s="119"/>
      <c r="R738" s="119"/>
    </row>
    <row r="739" spans="2:18">
      <c r="B739" s="118"/>
      <c r="C739" s="118"/>
      <c r="D739" s="118"/>
      <c r="E739" s="118"/>
      <c r="F739" s="119"/>
      <c r="G739" s="119"/>
      <c r="H739" s="119"/>
      <c r="I739" s="119"/>
      <c r="J739" s="119"/>
      <c r="K739" s="119"/>
      <c r="L739" s="119"/>
      <c r="M739" s="119"/>
      <c r="N739" s="119"/>
      <c r="O739" s="119"/>
      <c r="P739" s="119"/>
      <c r="Q739" s="119"/>
      <c r="R739" s="119"/>
    </row>
    <row r="740" spans="2:18">
      <c r="B740" s="118"/>
      <c r="C740" s="118"/>
      <c r="D740" s="118"/>
      <c r="E740" s="118"/>
      <c r="F740" s="119"/>
      <c r="G740" s="119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</row>
    <row r="741" spans="2:18">
      <c r="B741" s="118"/>
      <c r="C741" s="118"/>
      <c r="D741" s="118"/>
      <c r="E741" s="118"/>
      <c r="F741" s="119"/>
      <c r="G741" s="119"/>
      <c r="H741" s="119"/>
      <c r="I741" s="119"/>
      <c r="J741" s="119"/>
      <c r="K741" s="119"/>
      <c r="L741" s="119"/>
      <c r="M741" s="119"/>
      <c r="N741" s="119"/>
      <c r="O741" s="119"/>
      <c r="P741" s="119"/>
      <c r="Q741" s="119"/>
      <c r="R741" s="119"/>
    </row>
    <row r="742" spans="2:18">
      <c r="B742" s="118"/>
      <c r="C742" s="118"/>
      <c r="D742" s="118"/>
      <c r="E742" s="118"/>
      <c r="F742" s="119"/>
      <c r="G742" s="119"/>
      <c r="H742" s="119"/>
      <c r="I742" s="119"/>
      <c r="J742" s="119"/>
      <c r="K742" s="119"/>
      <c r="L742" s="119"/>
      <c r="M742" s="119"/>
      <c r="N742" s="119"/>
      <c r="O742" s="119"/>
      <c r="P742" s="119"/>
      <c r="Q742" s="119"/>
      <c r="R742" s="119"/>
    </row>
    <row r="743" spans="2:18">
      <c r="B743" s="118"/>
      <c r="C743" s="118"/>
      <c r="D743" s="118"/>
      <c r="E743" s="118"/>
      <c r="F743" s="119"/>
      <c r="G743" s="119"/>
      <c r="H743" s="119"/>
      <c r="I743" s="119"/>
      <c r="J743" s="119"/>
      <c r="K743" s="119"/>
      <c r="L743" s="119"/>
      <c r="M743" s="119"/>
      <c r="N743" s="119"/>
      <c r="O743" s="119"/>
      <c r="P743" s="119"/>
      <c r="Q743" s="119"/>
      <c r="R743" s="119"/>
    </row>
    <row r="744" spans="2:18">
      <c r="B744" s="118"/>
      <c r="C744" s="118"/>
      <c r="D744" s="118"/>
      <c r="E744" s="118"/>
      <c r="F744" s="119"/>
      <c r="G744" s="119"/>
      <c r="H744" s="119"/>
      <c r="I744" s="119"/>
      <c r="J744" s="119"/>
      <c r="K744" s="119"/>
      <c r="L744" s="119"/>
      <c r="M744" s="119"/>
      <c r="N744" s="119"/>
      <c r="O744" s="119"/>
      <c r="P744" s="119"/>
      <c r="Q744" s="119"/>
      <c r="R744" s="119"/>
    </row>
    <row r="745" spans="2:18">
      <c r="B745" s="118"/>
      <c r="C745" s="118"/>
      <c r="D745" s="118"/>
      <c r="E745" s="118"/>
      <c r="F745" s="119"/>
      <c r="G745" s="119"/>
      <c r="H745" s="119"/>
      <c r="I745" s="119"/>
      <c r="J745" s="119"/>
      <c r="K745" s="119"/>
      <c r="L745" s="119"/>
      <c r="M745" s="119"/>
      <c r="N745" s="119"/>
      <c r="O745" s="119"/>
      <c r="P745" s="119"/>
      <c r="Q745" s="119"/>
      <c r="R745" s="119"/>
    </row>
    <row r="746" spans="2:18">
      <c r="B746" s="118"/>
      <c r="C746" s="118"/>
      <c r="D746" s="118"/>
      <c r="E746" s="118"/>
      <c r="F746" s="119"/>
      <c r="G746" s="119"/>
      <c r="H746" s="119"/>
      <c r="I746" s="119"/>
      <c r="J746" s="119"/>
      <c r="K746" s="119"/>
      <c r="L746" s="119"/>
      <c r="M746" s="119"/>
      <c r="N746" s="119"/>
      <c r="O746" s="119"/>
      <c r="P746" s="119"/>
      <c r="Q746" s="119"/>
      <c r="R746" s="119"/>
    </row>
    <row r="747" spans="2:18">
      <c r="B747" s="118"/>
      <c r="C747" s="118"/>
      <c r="D747" s="118"/>
      <c r="E747" s="118"/>
      <c r="F747" s="119"/>
      <c r="G747" s="119"/>
      <c r="H747" s="119"/>
      <c r="I747" s="119"/>
      <c r="J747" s="119"/>
      <c r="K747" s="119"/>
      <c r="L747" s="119"/>
      <c r="M747" s="119"/>
      <c r="N747" s="119"/>
      <c r="O747" s="119"/>
      <c r="P747" s="119"/>
      <c r="Q747" s="119"/>
      <c r="R747" s="119"/>
    </row>
    <row r="748" spans="2:18">
      <c r="B748" s="118"/>
      <c r="C748" s="118"/>
      <c r="D748" s="118"/>
      <c r="E748" s="118"/>
      <c r="F748" s="119"/>
      <c r="G748" s="119"/>
      <c r="H748" s="119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</row>
    <row r="749" spans="2:18">
      <c r="B749" s="118"/>
      <c r="C749" s="118"/>
      <c r="D749" s="118"/>
      <c r="E749" s="118"/>
      <c r="F749" s="119"/>
      <c r="G749" s="119"/>
      <c r="H749" s="119"/>
      <c r="I749" s="119"/>
      <c r="J749" s="119"/>
      <c r="K749" s="119"/>
      <c r="L749" s="119"/>
      <c r="M749" s="119"/>
      <c r="N749" s="119"/>
      <c r="O749" s="119"/>
      <c r="P749" s="119"/>
      <c r="Q749" s="119"/>
      <c r="R749" s="119"/>
    </row>
    <row r="750" spans="2:18">
      <c r="B750" s="118"/>
      <c r="C750" s="118"/>
      <c r="D750" s="118"/>
      <c r="E750" s="118"/>
      <c r="F750" s="119"/>
      <c r="G750" s="119"/>
      <c r="H750" s="119"/>
      <c r="I750" s="119"/>
      <c r="J750" s="119"/>
      <c r="K750" s="119"/>
      <c r="L750" s="119"/>
      <c r="M750" s="119"/>
      <c r="N750" s="119"/>
      <c r="O750" s="119"/>
      <c r="P750" s="119"/>
      <c r="Q750" s="119"/>
      <c r="R750" s="119"/>
    </row>
    <row r="751" spans="2:18">
      <c r="B751" s="118"/>
      <c r="C751" s="118"/>
      <c r="D751" s="118"/>
      <c r="E751" s="118"/>
      <c r="F751" s="119"/>
      <c r="G751" s="119"/>
      <c r="H751" s="119"/>
      <c r="I751" s="119"/>
      <c r="J751" s="119"/>
      <c r="K751" s="119"/>
      <c r="L751" s="119"/>
      <c r="M751" s="119"/>
      <c r="N751" s="119"/>
      <c r="O751" s="119"/>
      <c r="P751" s="119"/>
      <c r="Q751" s="119"/>
      <c r="R751" s="119"/>
    </row>
    <row r="752" spans="2:18">
      <c r="B752" s="118"/>
      <c r="C752" s="118"/>
      <c r="D752" s="118"/>
      <c r="E752" s="118"/>
      <c r="F752" s="119"/>
      <c r="G752" s="119"/>
      <c r="H752" s="119"/>
      <c r="I752" s="119"/>
      <c r="J752" s="119"/>
      <c r="K752" s="119"/>
      <c r="L752" s="119"/>
      <c r="M752" s="119"/>
      <c r="N752" s="119"/>
      <c r="O752" s="119"/>
      <c r="P752" s="119"/>
      <c r="Q752" s="119"/>
      <c r="R752" s="119"/>
    </row>
    <row r="753" spans="2:18">
      <c r="B753" s="118"/>
      <c r="C753" s="118"/>
      <c r="D753" s="118"/>
      <c r="E753" s="118"/>
      <c r="F753" s="119"/>
      <c r="G753" s="119"/>
      <c r="H753" s="119"/>
      <c r="I753" s="119"/>
      <c r="J753" s="119"/>
      <c r="K753" s="119"/>
      <c r="L753" s="119"/>
      <c r="M753" s="119"/>
      <c r="N753" s="119"/>
      <c r="O753" s="119"/>
      <c r="P753" s="119"/>
      <c r="Q753" s="119"/>
      <c r="R753" s="119"/>
    </row>
    <row r="754" spans="2:18">
      <c r="B754" s="118"/>
      <c r="C754" s="118"/>
      <c r="D754" s="118"/>
      <c r="E754" s="118"/>
      <c r="F754" s="119"/>
      <c r="G754" s="119"/>
      <c r="H754" s="119"/>
      <c r="I754" s="119"/>
      <c r="J754" s="119"/>
      <c r="K754" s="119"/>
      <c r="L754" s="119"/>
      <c r="M754" s="119"/>
      <c r="N754" s="119"/>
      <c r="O754" s="119"/>
      <c r="P754" s="119"/>
      <c r="Q754" s="119"/>
      <c r="R754" s="119"/>
    </row>
    <row r="755" spans="2:18">
      <c r="B755" s="118"/>
      <c r="C755" s="118"/>
      <c r="D755" s="118"/>
      <c r="E755" s="118"/>
      <c r="F755" s="119"/>
      <c r="G755" s="119"/>
      <c r="H755" s="119"/>
      <c r="I755" s="119"/>
      <c r="J755" s="119"/>
      <c r="K755" s="119"/>
      <c r="L755" s="119"/>
      <c r="M755" s="119"/>
      <c r="N755" s="119"/>
      <c r="O755" s="119"/>
      <c r="P755" s="119"/>
      <c r="Q755" s="119"/>
      <c r="R755" s="119"/>
    </row>
    <row r="756" spans="2:18">
      <c r="B756" s="118"/>
      <c r="C756" s="118"/>
      <c r="D756" s="118"/>
      <c r="E756" s="118"/>
      <c r="F756" s="119"/>
      <c r="G756" s="119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</row>
    <row r="757" spans="2:18">
      <c r="B757" s="118"/>
      <c r="C757" s="118"/>
      <c r="D757" s="118"/>
      <c r="E757" s="118"/>
      <c r="F757" s="119"/>
      <c r="G757" s="119"/>
      <c r="H757" s="119"/>
      <c r="I757" s="119"/>
      <c r="J757" s="119"/>
      <c r="K757" s="119"/>
      <c r="L757" s="119"/>
      <c r="M757" s="119"/>
      <c r="N757" s="119"/>
      <c r="O757" s="119"/>
      <c r="P757" s="119"/>
      <c r="Q757" s="119"/>
      <c r="R757" s="119"/>
    </row>
    <row r="758" spans="2:18">
      <c r="B758" s="118"/>
      <c r="C758" s="118"/>
      <c r="D758" s="118"/>
      <c r="E758" s="118"/>
      <c r="F758" s="119"/>
      <c r="G758" s="119"/>
      <c r="H758" s="119"/>
      <c r="I758" s="119"/>
      <c r="J758" s="119"/>
      <c r="K758" s="119"/>
      <c r="L758" s="119"/>
      <c r="M758" s="119"/>
      <c r="N758" s="119"/>
      <c r="O758" s="119"/>
      <c r="P758" s="119"/>
      <c r="Q758" s="119"/>
      <c r="R758" s="119"/>
    </row>
    <row r="759" spans="2:18">
      <c r="B759" s="118"/>
      <c r="C759" s="118"/>
      <c r="D759" s="118"/>
      <c r="E759" s="118"/>
      <c r="F759" s="119"/>
      <c r="G759" s="119"/>
      <c r="H759" s="119"/>
      <c r="I759" s="119"/>
      <c r="J759" s="119"/>
      <c r="K759" s="119"/>
      <c r="L759" s="119"/>
      <c r="M759" s="119"/>
      <c r="N759" s="119"/>
      <c r="O759" s="119"/>
      <c r="P759" s="119"/>
      <c r="Q759" s="119"/>
      <c r="R759" s="119"/>
    </row>
    <row r="760" spans="2:18">
      <c r="B760" s="118"/>
      <c r="C760" s="118"/>
      <c r="D760" s="118"/>
      <c r="E760" s="118"/>
      <c r="F760" s="119"/>
      <c r="G760" s="119"/>
      <c r="H760" s="119"/>
      <c r="I760" s="119"/>
      <c r="J760" s="119"/>
      <c r="K760" s="119"/>
      <c r="L760" s="119"/>
      <c r="M760" s="119"/>
      <c r="N760" s="119"/>
      <c r="O760" s="119"/>
      <c r="P760" s="119"/>
      <c r="Q760" s="119"/>
      <c r="R760" s="119"/>
    </row>
    <row r="761" spans="2:18">
      <c r="B761" s="118"/>
      <c r="C761" s="118"/>
      <c r="D761" s="118"/>
      <c r="E761" s="118"/>
      <c r="F761" s="119"/>
      <c r="G761" s="119"/>
      <c r="H761" s="119"/>
      <c r="I761" s="119"/>
      <c r="J761" s="119"/>
      <c r="K761" s="119"/>
      <c r="L761" s="119"/>
      <c r="M761" s="119"/>
      <c r="N761" s="119"/>
      <c r="O761" s="119"/>
      <c r="P761" s="119"/>
      <c r="Q761" s="119"/>
      <c r="R761" s="119"/>
    </row>
    <row r="762" spans="2:18">
      <c r="B762" s="118"/>
      <c r="C762" s="118"/>
      <c r="D762" s="118"/>
      <c r="E762" s="118"/>
      <c r="F762" s="119"/>
      <c r="G762" s="119"/>
      <c r="H762" s="119"/>
      <c r="I762" s="119"/>
      <c r="J762" s="119"/>
      <c r="K762" s="119"/>
      <c r="L762" s="119"/>
      <c r="M762" s="119"/>
      <c r="N762" s="119"/>
      <c r="O762" s="119"/>
      <c r="P762" s="119"/>
      <c r="Q762" s="119"/>
      <c r="R762" s="119"/>
    </row>
    <row r="763" spans="2:18">
      <c r="B763" s="118"/>
      <c r="C763" s="118"/>
      <c r="D763" s="118"/>
      <c r="E763" s="118"/>
      <c r="F763" s="119"/>
      <c r="G763" s="119"/>
      <c r="H763" s="119"/>
      <c r="I763" s="119"/>
      <c r="J763" s="119"/>
      <c r="K763" s="119"/>
      <c r="L763" s="119"/>
      <c r="M763" s="119"/>
      <c r="N763" s="119"/>
      <c r="O763" s="119"/>
      <c r="P763" s="119"/>
      <c r="Q763" s="119"/>
      <c r="R763" s="119"/>
    </row>
    <row r="764" spans="2:18">
      <c r="B764" s="118"/>
      <c r="C764" s="118"/>
      <c r="D764" s="118"/>
      <c r="E764" s="118"/>
      <c r="F764" s="119"/>
      <c r="G764" s="119"/>
      <c r="H764" s="119"/>
      <c r="I764" s="119"/>
      <c r="J764" s="119"/>
      <c r="K764" s="119"/>
      <c r="L764" s="119"/>
      <c r="M764" s="119"/>
      <c r="N764" s="119"/>
      <c r="O764" s="119"/>
      <c r="P764" s="119"/>
      <c r="Q764" s="119"/>
      <c r="R764" s="119"/>
    </row>
    <row r="765" spans="2:18">
      <c r="B765" s="118"/>
      <c r="C765" s="118"/>
      <c r="D765" s="118"/>
      <c r="E765" s="118"/>
      <c r="F765" s="119"/>
      <c r="G765" s="119"/>
      <c r="H765" s="119"/>
      <c r="I765" s="119"/>
      <c r="J765" s="119"/>
      <c r="K765" s="119"/>
      <c r="L765" s="119"/>
      <c r="M765" s="119"/>
      <c r="N765" s="119"/>
      <c r="O765" s="119"/>
      <c r="P765" s="119"/>
      <c r="Q765" s="119"/>
      <c r="R765" s="119"/>
    </row>
    <row r="766" spans="2:18">
      <c r="B766" s="118"/>
      <c r="C766" s="118"/>
      <c r="D766" s="118"/>
      <c r="E766" s="118"/>
      <c r="F766" s="119"/>
      <c r="G766" s="119"/>
      <c r="H766" s="119"/>
      <c r="I766" s="119"/>
      <c r="J766" s="119"/>
      <c r="K766" s="119"/>
      <c r="L766" s="119"/>
      <c r="M766" s="119"/>
      <c r="N766" s="119"/>
      <c r="O766" s="119"/>
      <c r="P766" s="119"/>
      <c r="Q766" s="119"/>
      <c r="R766" s="119"/>
    </row>
    <row r="767" spans="2:18">
      <c r="B767" s="118"/>
      <c r="C767" s="118"/>
      <c r="D767" s="118"/>
      <c r="E767" s="118"/>
      <c r="F767" s="119"/>
      <c r="G767" s="119"/>
      <c r="H767" s="119"/>
      <c r="I767" s="119"/>
      <c r="J767" s="119"/>
      <c r="K767" s="119"/>
      <c r="L767" s="119"/>
      <c r="M767" s="119"/>
      <c r="N767" s="119"/>
      <c r="O767" s="119"/>
      <c r="P767" s="119"/>
      <c r="Q767" s="119"/>
      <c r="R767" s="119"/>
    </row>
    <row r="768" spans="2:18">
      <c r="B768" s="118"/>
      <c r="C768" s="118"/>
      <c r="D768" s="118"/>
      <c r="E768" s="118"/>
      <c r="F768" s="119"/>
      <c r="G768" s="119"/>
      <c r="H768" s="119"/>
      <c r="I768" s="119"/>
      <c r="J768" s="119"/>
      <c r="K768" s="119"/>
      <c r="L768" s="119"/>
      <c r="M768" s="119"/>
      <c r="N768" s="119"/>
      <c r="O768" s="119"/>
      <c r="P768" s="119"/>
      <c r="Q768" s="119"/>
      <c r="R768" s="119"/>
    </row>
    <row r="769" spans="2:18">
      <c r="B769" s="118"/>
      <c r="C769" s="118"/>
      <c r="D769" s="118"/>
      <c r="E769" s="118"/>
      <c r="F769" s="119"/>
      <c r="G769" s="119"/>
      <c r="H769" s="119"/>
      <c r="I769" s="119"/>
      <c r="J769" s="119"/>
      <c r="K769" s="119"/>
      <c r="L769" s="119"/>
      <c r="M769" s="119"/>
      <c r="N769" s="119"/>
      <c r="O769" s="119"/>
      <c r="P769" s="119"/>
      <c r="Q769" s="119"/>
      <c r="R769" s="119"/>
    </row>
    <row r="770" spans="2:18">
      <c r="B770" s="118"/>
      <c r="C770" s="118"/>
      <c r="D770" s="118"/>
      <c r="E770" s="118"/>
      <c r="F770" s="119"/>
      <c r="G770" s="119"/>
      <c r="H770" s="119"/>
      <c r="I770" s="119"/>
      <c r="J770" s="119"/>
      <c r="K770" s="119"/>
      <c r="L770" s="119"/>
      <c r="M770" s="119"/>
      <c r="N770" s="119"/>
      <c r="O770" s="119"/>
      <c r="P770" s="119"/>
      <c r="Q770" s="119"/>
      <c r="R770" s="119"/>
    </row>
    <row r="771" spans="2:18">
      <c r="B771" s="118"/>
      <c r="C771" s="118"/>
      <c r="D771" s="118"/>
      <c r="E771" s="118"/>
      <c r="F771" s="119"/>
      <c r="G771" s="119"/>
      <c r="H771" s="119"/>
      <c r="I771" s="119"/>
      <c r="J771" s="119"/>
      <c r="K771" s="119"/>
      <c r="L771" s="119"/>
      <c r="M771" s="119"/>
      <c r="N771" s="119"/>
      <c r="O771" s="119"/>
      <c r="P771" s="119"/>
      <c r="Q771" s="119"/>
      <c r="R771" s="119"/>
    </row>
    <row r="772" spans="2:18">
      <c r="B772" s="118"/>
      <c r="C772" s="118"/>
      <c r="D772" s="118"/>
      <c r="E772" s="118"/>
      <c r="F772" s="119"/>
      <c r="G772" s="119"/>
      <c r="H772" s="119"/>
      <c r="I772" s="119"/>
      <c r="J772" s="119"/>
      <c r="K772" s="119"/>
      <c r="L772" s="119"/>
      <c r="M772" s="119"/>
      <c r="N772" s="119"/>
      <c r="O772" s="119"/>
      <c r="P772" s="119"/>
      <c r="Q772" s="119"/>
      <c r="R772" s="119"/>
    </row>
    <row r="773" spans="2:18">
      <c r="B773" s="118"/>
      <c r="C773" s="118"/>
      <c r="D773" s="118"/>
      <c r="E773" s="118"/>
      <c r="F773" s="119"/>
      <c r="G773" s="119"/>
      <c r="H773" s="119"/>
      <c r="I773" s="119"/>
      <c r="J773" s="119"/>
      <c r="K773" s="119"/>
      <c r="L773" s="119"/>
      <c r="M773" s="119"/>
      <c r="N773" s="119"/>
      <c r="O773" s="119"/>
      <c r="P773" s="119"/>
      <c r="Q773" s="119"/>
      <c r="R773" s="119"/>
    </row>
    <row r="774" spans="2:18">
      <c r="B774" s="118"/>
      <c r="C774" s="118"/>
      <c r="D774" s="118"/>
      <c r="E774" s="118"/>
      <c r="F774" s="119"/>
      <c r="G774" s="119"/>
      <c r="H774" s="119"/>
      <c r="I774" s="119"/>
      <c r="J774" s="119"/>
      <c r="K774" s="119"/>
      <c r="L774" s="119"/>
      <c r="M774" s="119"/>
      <c r="N774" s="119"/>
      <c r="O774" s="119"/>
      <c r="P774" s="119"/>
      <c r="Q774" s="119"/>
      <c r="R774" s="119"/>
    </row>
    <row r="775" spans="2:18">
      <c r="B775" s="118"/>
      <c r="C775" s="118"/>
      <c r="D775" s="118"/>
      <c r="E775" s="118"/>
      <c r="F775" s="119"/>
      <c r="G775" s="119"/>
      <c r="H775" s="119"/>
      <c r="I775" s="119"/>
      <c r="J775" s="119"/>
      <c r="K775" s="119"/>
      <c r="L775" s="119"/>
      <c r="M775" s="119"/>
      <c r="N775" s="119"/>
      <c r="O775" s="119"/>
      <c r="P775" s="119"/>
      <c r="Q775" s="119"/>
      <c r="R775" s="119"/>
    </row>
    <row r="776" spans="2:18">
      <c r="B776" s="118"/>
      <c r="C776" s="118"/>
      <c r="D776" s="118"/>
      <c r="E776" s="118"/>
      <c r="F776" s="119"/>
      <c r="G776" s="119"/>
      <c r="H776" s="119"/>
      <c r="I776" s="119"/>
      <c r="J776" s="119"/>
      <c r="K776" s="119"/>
      <c r="L776" s="119"/>
      <c r="M776" s="119"/>
      <c r="N776" s="119"/>
      <c r="O776" s="119"/>
      <c r="P776" s="119"/>
      <c r="Q776" s="119"/>
      <c r="R776" s="119"/>
    </row>
    <row r="777" spans="2:18">
      <c r="B777" s="118"/>
      <c r="C777" s="118"/>
      <c r="D777" s="118"/>
      <c r="E777" s="118"/>
      <c r="F777" s="119"/>
      <c r="G777" s="119"/>
      <c r="H777" s="119"/>
      <c r="I777" s="119"/>
      <c r="J777" s="119"/>
      <c r="K777" s="119"/>
      <c r="L777" s="119"/>
      <c r="M777" s="119"/>
      <c r="N777" s="119"/>
      <c r="O777" s="119"/>
      <c r="P777" s="119"/>
      <c r="Q777" s="119"/>
      <c r="R777" s="119"/>
    </row>
    <row r="778" spans="2:18">
      <c r="B778" s="118"/>
      <c r="C778" s="118"/>
      <c r="D778" s="118"/>
      <c r="E778" s="118"/>
      <c r="F778" s="119"/>
      <c r="G778" s="119"/>
      <c r="H778" s="119"/>
      <c r="I778" s="119"/>
      <c r="J778" s="119"/>
      <c r="K778" s="119"/>
      <c r="L778" s="119"/>
      <c r="M778" s="119"/>
      <c r="N778" s="119"/>
      <c r="O778" s="119"/>
      <c r="P778" s="119"/>
      <c r="Q778" s="119"/>
      <c r="R778" s="119"/>
    </row>
    <row r="779" spans="2:18">
      <c r="B779" s="118"/>
      <c r="C779" s="118"/>
      <c r="D779" s="118"/>
      <c r="E779" s="118"/>
      <c r="F779" s="119"/>
      <c r="G779" s="119"/>
      <c r="H779" s="119"/>
      <c r="I779" s="119"/>
      <c r="J779" s="119"/>
      <c r="K779" s="119"/>
      <c r="L779" s="119"/>
      <c r="M779" s="119"/>
      <c r="N779" s="119"/>
      <c r="O779" s="119"/>
      <c r="P779" s="119"/>
      <c r="Q779" s="119"/>
      <c r="R779" s="119"/>
    </row>
    <row r="780" spans="2:18">
      <c r="B780" s="118"/>
      <c r="C780" s="118"/>
      <c r="D780" s="118"/>
      <c r="E780" s="118"/>
      <c r="F780" s="119"/>
      <c r="G780" s="119"/>
      <c r="H780" s="119"/>
      <c r="I780" s="119"/>
      <c r="J780" s="119"/>
      <c r="K780" s="119"/>
      <c r="L780" s="119"/>
      <c r="M780" s="119"/>
      <c r="N780" s="119"/>
      <c r="O780" s="119"/>
      <c r="P780" s="119"/>
      <c r="Q780" s="119"/>
      <c r="R780" s="119"/>
    </row>
    <row r="781" spans="2:18">
      <c r="B781" s="118"/>
      <c r="C781" s="118"/>
      <c r="D781" s="118"/>
      <c r="E781" s="118"/>
      <c r="F781" s="119"/>
      <c r="G781" s="119"/>
      <c r="H781" s="119"/>
      <c r="I781" s="119"/>
      <c r="J781" s="119"/>
      <c r="K781" s="119"/>
      <c r="L781" s="119"/>
      <c r="M781" s="119"/>
      <c r="N781" s="119"/>
      <c r="O781" s="119"/>
      <c r="P781" s="119"/>
      <c r="Q781" s="119"/>
      <c r="R781" s="119"/>
    </row>
    <row r="782" spans="2:18">
      <c r="B782" s="118"/>
      <c r="C782" s="118"/>
      <c r="D782" s="118"/>
      <c r="E782" s="118"/>
      <c r="F782" s="119"/>
      <c r="G782" s="119"/>
      <c r="H782" s="119"/>
      <c r="I782" s="119"/>
      <c r="J782" s="119"/>
      <c r="K782" s="119"/>
      <c r="L782" s="119"/>
      <c r="M782" s="119"/>
      <c r="N782" s="119"/>
      <c r="O782" s="119"/>
      <c r="P782" s="119"/>
      <c r="Q782" s="119"/>
      <c r="R782" s="119"/>
    </row>
    <row r="783" spans="2:18">
      <c r="B783" s="118"/>
      <c r="C783" s="118"/>
      <c r="D783" s="118"/>
      <c r="E783" s="118"/>
      <c r="F783" s="119"/>
      <c r="G783" s="119"/>
      <c r="H783" s="119"/>
      <c r="I783" s="119"/>
      <c r="J783" s="119"/>
      <c r="K783" s="119"/>
      <c r="L783" s="119"/>
      <c r="M783" s="119"/>
      <c r="N783" s="119"/>
      <c r="O783" s="119"/>
      <c r="P783" s="119"/>
      <c r="Q783" s="119"/>
      <c r="R783" s="119"/>
    </row>
    <row r="784" spans="2:18">
      <c r="B784" s="118"/>
      <c r="C784" s="118"/>
      <c r="D784" s="118"/>
      <c r="E784" s="118"/>
      <c r="F784" s="119"/>
      <c r="G784" s="119"/>
      <c r="H784" s="119"/>
      <c r="I784" s="119"/>
      <c r="J784" s="119"/>
      <c r="K784" s="119"/>
      <c r="L784" s="119"/>
      <c r="M784" s="119"/>
      <c r="N784" s="119"/>
      <c r="O784" s="119"/>
      <c r="P784" s="119"/>
      <c r="Q784" s="119"/>
      <c r="R784" s="119"/>
    </row>
    <row r="785" spans="2:18">
      <c r="B785" s="118"/>
      <c r="C785" s="118"/>
      <c r="D785" s="118"/>
      <c r="E785" s="118"/>
      <c r="F785" s="119"/>
      <c r="G785" s="119"/>
      <c r="H785" s="119"/>
      <c r="I785" s="119"/>
      <c r="J785" s="119"/>
      <c r="K785" s="119"/>
      <c r="L785" s="119"/>
      <c r="M785" s="119"/>
      <c r="N785" s="119"/>
      <c r="O785" s="119"/>
      <c r="P785" s="119"/>
      <c r="Q785" s="119"/>
      <c r="R785" s="119"/>
    </row>
    <row r="786" spans="2:18">
      <c r="B786" s="118"/>
      <c r="C786" s="118"/>
      <c r="D786" s="118"/>
      <c r="E786" s="118"/>
      <c r="F786" s="119"/>
      <c r="G786" s="119"/>
      <c r="H786" s="119"/>
      <c r="I786" s="119"/>
      <c r="J786" s="119"/>
      <c r="K786" s="119"/>
      <c r="L786" s="119"/>
      <c r="M786" s="119"/>
      <c r="N786" s="119"/>
      <c r="O786" s="119"/>
      <c r="P786" s="119"/>
      <c r="Q786" s="119"/>
      <c r="R786" s="119"/>
    </row>
    <row r="787" spans="2:18">
      <c r="B787" s="118"/>
      <c r="C787" s="118"/>
      <c r="D787" s="118"/>
      <c r="E787" s="118"/>
      <c r="F787" s="119"/>
      <c r="G787" s="119"/>
      <c r="H787" s="119"/>
      <c r="I787" s="119"/>
      <c r="J787" s="119"/>
      <c r="K787" s="119"/>
      <c r="L787" s="119"/>
      <c r="M787" s="119"/>
      <c r="N787" s="119"/>
      <c r="O787" s="119"/>
      <c r="P787" s="119"/>
      <c r="Q787" s="119"/>
      <c r="R787" s="119"/>
    </row>
    <row r="788" spans="2:18">
      <c r="B788" s="118"/>
      <c r="C788" s="118"/>
      <c r="D788" s="118"/>
      <c r="E788" s="118"/>
      <c r="F788" s="119"/>
      <c r="G788" s="119"/>
      <c r="H788" s="119"/>
      <c r="I788" s="119"/>
      <c r="J788" s="119"/>
      <c r="K788" s="119"/>
      <c r="L788" s="119"/>
      <c r="M788" s="119"/>
      <c r="N788" s="119"/>
      <c r="O788" s="119"/>
      <c r="P788" s="119"/>
      <c r="Q788" s="119"/>
      <c r="R788" s="119"/>
    </row>
    <row r="789" spans="2:18">
      <c r="B789" s="118"/>
      <c r="C789" s="118"/>
      <c r="D789" s="118"/>
      <c r="E789" s="118"/>
      <c r="F789" s="119"/>
      <c r="G789" s="119"/>
      <c r="H789" s="119"/>
      <c r="I789" s="119"/>
      <c r="J789" s="119"/>
      <c r="K789" s="119"/>
      <c r="L789" s="119"/>
      <c r="M789" s="119"/>
      <c r="N789" s="119"/>
      <c r="O789" s="119"/>
      <c r="P789" s="119"/>
      <c r="Q789" s="119"/>
      <c r="R789" s="119"/>
    </row>
    <row r="790" spans="2:18">
      <c r="B790" s="118"/>
      <c r="C790" s="118"/>
      <c r="D790" s="118"/>
      <c r="E790" s="118"/>
      <c r="F790" s="119"/>
      <c r="G790" s="119"/>
      <c r="H790" s="119"/>
      <c r="I790" s="119"/>
      <c r="J790" s="119"/>
      <c r="K790" s="119"/>
      <c r="L790" s="119"/>
      <c r="M790" s="119"/>
      <c r="N790" s="119"/>
      <c r="O790" s="119"/>
      <c r="P790" s="119"/>
      <c r="Q790" s="119"/>
      <c r="R790" s="119"/>
    </row>
    <row r="791" spans="2:18">
      <c r="B791" s="118"/>
      <c r="C791" s="118"/>
      <c r="D791" s="118"/>
      <c r="E791" s="118"/>
      <c r="F791" s="119"/>
      <c r="G791" s="119"/>
      <c r="H791" s="119"/>
      <c r="I791" s="119"/>
      <c r="J791" s="119"/>
      <c r="K791" s="119"/>
      <c r="L791" s="119"/>
      <c r="M791" s="119"/>
      <c r="N791" s="119"/>
      <c r="O791" s="119"/>
      <c r="P791" s="119"/>
      <c r="Q791" s="119"/>
      <c r="R791" s="119"/>
    </row>
    <row r="792" spans="2:18">
      <c r="B792" s="118"/>
      <c r="C792" s="118"/>
      <c r="D792" s="118"/>
      <c r="E792" s="118"/>
      <c r="F792" s="119"/>
      <c r="G792" s="119"/>
      <c r="H792" s="119"/>
      <c r="I792" s="119"/>
      <c r="J792" s="119"/>
      <c r="K792" s="119"/>
      <c r="L792" s="119"/>
      <c r="M792" s="119"/>
      <c r="N792" s="119"/>
      <c r="O792" s="119"/>
      <c r="P792" s="119"/>
      <c r="Q792" s="119"/>
      <c r="R792" s="119"/>
    </row>
    <row r="793" spans="2:18">
      <c r="B793" s="118"/>
      <c r="C793" s="118"/>
      <c r="D793" s="118"/>
      <c r="E793" s="118"/>
      <c r="F793" s="119"/>
      <c r="G793" s="119"/>
      <c r="H793" s="119"/>
      <c r="I793" s="119"/>
      <c r="J793" s="119"/>
      <c r="K793" s="119"/>
      <c r="L793" s="119"/>
      <c r="M793" s="119"/>
      <c r="N793" s="119"/>
      <c r="O793" s="119"/>
      <c r="P793" s="119"/>
      <c r="Q793" s="119"/>
      <c r="R793" s="119"/>
    </row>
    <row r="794" spans="2:18">
      <c r="B794" s="118"/>
      <c r="C794" s="118"/>
      <c r="D794" s="118"/>
      <c r="E794" s="118"/>
      <c r="F794" s="119"/>
      <c r="G794" s="119"/>
      <c r="H794" s="119"/>
      <c r="I794" s="119"/>
      <c r="J794" s="119"/>
      <c r="K794" s="119"/>
      <c r="L794" s="119"/>
      <c r="M794" s="119"/>
      <c r="N794" s="119"/>
      <c r="O794" s="119"/>
      <c r="P794" s="119"/>
      <c r="Q794" s="119"/>
      <c r="R794" s="119"/>
    </row>
    <row r="795" spans="2:18">
      <c r="B795" s="118"/>
      <c r="C795" s="118"/>
      <c r="D795" s="118"/>
      <c r="E795" s="118"/>
      <c r="F795" s="119"/>
      <c r="G795" s="119"/>
      <c r="H795" s="119"/>
      <c r="I795" s="119"/>
      <c r="J795" s="119"/>
      <c r="K795" s="119"/>
      <c r="L795" s="119"/>
      <c r="M795" s="119"/>
      <c r="N795" s="119"/>
      <c r="O795" s="119"/>
      <c r="P795" s="119"/>
      <c r="Q795" s="119"/>
      <c r="R795" s="119"/>
    </row>
    <row r="796" spans="2:18">
      <c r="B796" s="118"/>
      <c r="C796" s="118"/>
      <c r="D796" s="118"/>
      <c r="E796" s="118"/>
      <c r="F796" s="119"/>
      <c r="G796" s="119"/>
      <c r="H796" s="119"/>
      <c r="I796" s="119"/>
      <c r="J796" s="119"/>
      <c r="K796" s="119"/>
      <c r="L796" s="119"/>
      <c r="M796" s="119"/>
      <c r="N796" s="119"/>
      <c r="O796" s="119"/>
      <c r="P796" s="119"/>
      <c r="Q796" s="119"/>
      <c r="R796" s="119"/>
    </row>
    <row r="797" spans="2:18">
      <c r="B797" s="118"/>
      <c r="C797" s="118"/>
      <c r="D797" s="118"/>
      <c r="E797" s="118"/>
      <c r="F797" s="119"/>
      <c r="G797" s="119"/>
      <c r="H797" s="119"/>
      <c r="I797" s="119"/>
      <c r="J797" s="119"/>
      <c r="K797" s="119"/>
      <c r="L797" s="119"/>
      <c r="M797" s="119"/>
      <c r="N797" s="119"/>
      <c r="O797" s="119"/>
      <c r="P797" s="119"/>
      <c r="Q797" s="119"/>
      <c r="R797" s="119"/>
    </row>
    <row r="798" spans="2:18">
      <c r="B798" s="118"/>
      <c r="C798" s="118"/>
      <c r="D798" s="118"/>
      <c r="E798" s="118"/>
      <c r="F798" s="119"/>
      <c r="G798" s="119"/>
      <c r="H798" s="119"/>
      <c r="I798" s="119"/>
      <c r="J798" s="119"/>
      <c r="K798" s="119"/>
      <c r="L798" s="119"/>
      <c r="M798" s="119"/>
      <c r="N798" s="119"/>
      <c r="O798" s="119"/>
      <c r="P798" s="119"/>
      <c r="Q798" s="119"/>
      <c r="R798" s="119"/>
    </row>
    <row r="799" spans="2:18">
      <c r="B799" s="118"/>
      <c r="C799" s="118"/>
      <c r="D799" s="118"/>
      <c r="E799" s="118"/>
      <c r="F799" s="119"/>
      <c r="G799" s="119"/>
      <c r="H799" s="119"/>
      <c r="I799" s="119"/>
      <c r="J799" s="119"/>
      <c r="K799" s="119"/>
      <c r="L799" s="119"/>
      <c r="M799" s="119"/>
      <c r="N799" s="119"/>
      <c r="O799" s="119"/>
      <c r="P799" s="119"/>
      <c r="Q799" s="119"/>
      <c r="R799" s="119"/>
    </row>
    <row r="800" spans="2:18">
      <c r="B800" s="118"/>
      <c r="C800" s="118"/>
      <c r="D800" s="118"/>
      <c r="E800" s="118"/>
      <c r="F800" s="119"/>
      <c r="G800" s="119"/>
      <c r="H800" s="119"/>
      <c r="I800" s="119"/>
      <c r="J800" s="119"/>
      <c r="K800" s="119"/>
      <c r="L800" s="119"/>
      <c r="M800" s="119"/>
      <c r="N800" s="119"/>
      <c r="O800" s="119"/>
      <c r="P800" s="119"/>
      <c r="Q800" s="119"/>
      <c r="R800" s="119"/>
    </row>
    <row r="801" spans="2:18">
      <c r="B801" s="118"/>
      <c r="C801" s="118"/>
      <c r="D801" s="118"/>
      <c r="E801" s="118"/>
      <c r="F801" s="119"/>
      <c r="G801" s="119"/>
      <c r="H801" s="119"/>
      <c r="I801" s="119"/>
      <c r="J801" s="119"/>
      <c r="K801" s="119"/>
      <c r="L801" s="119"/>
      <c r="M801" s="119"/>
      <c r="N801" s="119"/>
      <c r="O801" s="119"/>
      <c r="P801" s="119"/>
      <c r="Q801" s="119"/>
      <c r="R801" s="119"/>
    </row>
    <row r="802" spans="2:18">
      <c r="B802" s="118"/>
      <c r="C802" s="118"/>
      <c r="D802" s="118"/>
      <c r="E802" s="118"/>
      <c r="F802" s="119"/>
      <c r="G802" s="119"/>
      <c r="H802" s="119"/>
      <c r="I802" s="119"/>
      <c r="J802" s="119"/>
      <c r="K802" s="119"/>
      <c r="L802" s="119"/>
      <c r="M802" s="119"/>
      <c r="N802" s="119"/>
      <c r="O802" s="119"/>
      <c r="P802" s="119"/>
      <c r="Q802" s="119"/>
      <c r="R802" s="119"/>
    </row>
    <row r="803" spans="2:18">
      <c r="B803" s="118"/>
      <c r="C803" s="118"/>
      <c r="D803" s="118"/>
      <c r="E803" s="118"/>
      <c r="F803" s="119"/>
      <c r="G803" s="119"/>
      <c r="H803" s="119"/>
      <c r="I803" s="119"/>
      <c r="J803" s="119"/>
      <c r="K803" s="119"/>
      <c r="L803" s="119"/>
      <c r="M803" s="119"/>
      <c r="N803" s="119"/>
      <c r="O803" s="119"/>
      <c r="P803" s="119"/>
      <c r="Q803" s="119"/>
      <c r="R803" s="119"/>
    </row>
    <row r="804" spans="2:18">
      <c r="B804" s="118"/>
      <c r="C804" s="118"/>
      <c r="D804" s="118"/>
      <c r="E804" s="118"/>
      <c r="F804" s="119"/>
      <c r="G804" s="119"/>
      <c r="H804" s="119"/>
      <c r="I804" s="119"/>
      <c r="J804" s="119"/>
      <c r="K804" s="119"/>
      <c r="L804" s="119"/>
      <c r="M804" s="119"/>
      <c r="N804" s="119"/>
      <c r="O804" s="119"/>
      <c r="P804" s="119"/>
      <c r="Q804" s="119"/>
      <c r="R804" s="119"/>
    </row>
    <row r="805" spans="2:18">
      <c r="B805" s="118"/>
      <c r="C805" s="118"/>
      <c r="D805" s="118"/>
      <c r="E805" s="118"/>
      <c r="F805" s="119"/>
      <c r="G805" s="119"/>
      <c r="H805" s="119"/>
      <c r="I805" s="119"/>
      <c r="J805" s="119"/>
      <c r="K805" s="119"/>
      <c r="L805" s="119"/>
      <c r="M805" s="119"/>
      <c r="N805" s="119"/>
      <c r="O805" s="119"/>
      <c r="P805" s="119"/>
      <c r="Q805" s="119"/>
      <c r="R805" s="119"/>
    </row>
    <row r="806" spans="2:18">
      <c r="B806" s="118"/>
      <c r="C806" s="118"/>
      <c r="D806" s="118"/>
      <c r="E806" s="118"/>
      <c r="F806" s="119"/>
      <c r="G806" s="119"/>
      <c r="H806" s="119"/>
      <c r="I806" s="119"/>
      <c r="J806" s="119"/>
      <c r="K806" s="119"/>
      <c r="L806" s="119"/>
      <c r="M806" s="119"/>
      <c r="N806" s="119"/>
      <c r="O806" s="119"/>
      <c r="P806" s="119"/>
      <c r="Q806" s="119"/>
      <c r="R806" s="119"/>
    </row>
    <row r="807" spans="2:18">
      <c r="B807" s="118"/>
      <c r="C807" s="118"/>
      <c r="D807" s="118"/>
      <c r="E807" s="118"/>
      <c r="F807" s="119"/>
      <c r="G807" s="119"/>
      <c r="H807" s="119"/>
      <c r="I807" s="119"/>
      <c r="J807" s="119"/>
      <c r="K807" s="119"/>
      <c r="L807" s="119"/>
      <c r="M807" s="119"/>
      <c r="N807" s="119"/>
      <c r="O807" s="119"/>
      <c r="P807" s="119"/>
      <c r="Q807" s="119"/>
      <c r="R807" s="119"/>
    </row>
    <row r="808" spans="2:18">
      <c r="B808" s="118"/>
      <c r="C808" s="118"/>
      <c r="D808" s="118"/>
      <c r="E808" s="118"/>
      <c r="F808" s="119"/>
      <c r="G808" s="119"/>
      <c r="H808" s="119"/>
      <c r="I808" s="119"/>
      <c r="J808" s="119"/>
      <c r="K808" s="119"/>
      <c r="L808" s="119"/>
      <c r="M808" s="119"/>
      <c r="N808" s="119"/>
      <c r="O808" s="119"/>
      <c r="P808" s="119"/>
      <c r="Q808" s="119"/>
      <c r="R808" s="119"/>
    </row>
    <row r="809" spans="2:18">
      <c r="B809" s="118"/>
      <c r="C809" s="118"/>
      <c r="D809" s="118"/>
      <c r="E809" s="118"/>
      <c r="F809" s="119"/>
      <c r="G809" s="119"/>
      <c r="H809" s="119"/>
      <c r="I809" s="119"/>
      <c r="J809" s="119"/>
      <c r="K809" s="119"/>
      <c r="L809" s="119"/>
      <c r="M809" s="119"/>
      <c r="N809" s="119"/>
      <c r="O809" s="119"/>
      <c r="P809" s="119"/>
      <c r="Q809" s="119"/>
      <c r="R809" s="119"/>
    </row>
    <row r="810" spans="2:18">
      <c r="B810" s="118"/>
      <c r="C810" s="118"/>
      <c r="D810" s="118"/>
      <c r="E810" s="118"/>
      <c r="F810" s="119"/>
      <c r="G810" s="119"/>
      <c r="H810" s="119"/>
      <c r="I810" s="119"/>
      <c r="J810" s="119"/>
      <c r="K810" s="119"/>
      <c r="L810" s="119"/>
      <c r="M810" s="119"/>
      <c r="N810" s="119"/>
      <c r="O810" s="119"/>
      <c r="P810" s="119"/>
      <c r="Q810" s="119"/>
      <c r="R810" s="119"/>
    </row>
    <row r="811" spans="2:18">
      <c r="B811" s="118"/>
      <c r="C811" s="118"/>
      <c r="D811" s="118"/>
      <c r="E811" s="118"/>
      <c r="F811" s="119"/>
      <c r="G811" s="119"/>
      <c r="H811" s="119"/>
      <c r="I811" s="119"/>
      <c r="J811" s="119"/>
      <c r="K811" s="119"/>
      <c r="L811" s="119"/>
      <c r="M811" s="119"/>
      <c r="N811" s="119"/>
      <c r="O811" s="119"/>
      <c r="P811" s="119"/>
      <c r="Q811" s="119"/>
      <c r="R811" s="119"/>
    </row>
    <row r="812" spans="2:18">
      <c r="B812" s="118"/>
      <c r="C812" s="118"/>
      <c r="D812" s="118"/>
      <c r="E812" s="118"/>
      <c r="F812" s="119"/>
      <c r="G812" s="119"/>
      <c r="H812" s="119"/>
      <c r="I812" s="119"/>
      <c r="J812" s="119"/>
      <c r="K812" s="119"/>
      <c r="L812" s="119"/>
      <c r="M812" s="119"/>
      <c r="N812" s="119"/>
      <c r="O812" s="119"/>
      <c r="P812" s="119"/>
      <c r="Q812" s="119"/>
      <c r="R812" s="119"/>
    </row>
    <row r="813" spans="2:18">
      <c r="B813" s="118"/>
      <c r="C813" s="118"/>
      <c r="D813" s="118"/>
      <c r="E813" s="118"/>
      <c r="F813" s="119"/>
      <c r="G813" s="119"/>
      <c r="H813" s="119"/>
      <c r="I813" s="119"/>
      <c r="J813" s="119"/>
      <c r="K813" s="119"/>
      <c r="L813" s="119"/>
      <c r="M813" s="119"/>
      <c r="N813" s="119"/>
      <c r="O813" s="119"/>
      <c r="P813" s="119"/>
      <c r="Q813" s="119"/>
      <c r="R813" s="119"/>
    </row>
    <row r="814" spans="2:18">
      <c r="B814" s="118"/>
      <c r="C814" s="118"/>
      <c r="D814" s="118"/>
      <c r="E814" s="118"/>
      <c r="F814" s="119"/>
      <c r="G814" s="119"/>
      <c r="H814" s="119"/>
      <c r="I814" s="119"/>
      <c r="J814" s="119"/>
      <c r="K814" s="119"/>
      <c r="L814" s="119"/>
      <c r="M814" s="119"/>
      <c r="N814" s="119"/>
      <c r="O814" s="119"/>
      <c r="P814" s="119"/>
      <c r="Q814" s="119"/>
      <c r="R814" s="119"/>
    </row>
    <row r="815" spans="2:18">
      <c r="B815" s="118"/>
      <c r="C815" s="118"/>
      <c r="D815" s="118"/>
      <c r="E815" s="118"/>
      <c r="F815" s="119"/>
      <c r="G815" s="119"/>
      <c r="H815" s="119"/>
      <c r="I815" s="119"/>
      <c r="J815" s="119"/>
      <c r="K815" s="119"/>
      <c r="L815" s="119"/>
      <c r="M815" s="119"/>
      <c r="N815" s="119"/>
      <c r="O815" s="119"/>
      <c r="P815" s="119"/>
      <c r="Q815" s="119"/>
      <c r="R815" s="119"/>
    </row>
    <row r="816" spans="2:18">
      <c r="B816" s="118"/>
      <c r="C816" s="118"/>
      <c r="D816" s="118"/>
      <c r="E816" s="118"/>
      <c r="F816" s="119"/>
      <c r="G816" s="119"/>
      <c r="H816" s="119"/>
      <c r="I816" s="119"/>
      <c r="J816" s="119"/>
      <c r="K816" s="119"/>
      <c r="L816" s="119"/>
      <c r="M816" s="119"/>
      <c r="N816" s="119"/>
      <c r="O816" s="119"/>
      <c r="P816" s="119"/>
      <c r="Q816" s="119"/>
      <c r="R816" s="119"/>
    </row>
    <row r="817" spans="2:18">
      <c r="B817" s="118"/>
      <c r="C817" s="118"/>
      <c r="D817" s="118"/>
      <c r="E817" s="118"/>
      <c r="F817" s="119"/>
      <c r="G817" s="119"/>
      <c r="H817" s="119"/>
      <c r="I817" s="119"/>
      <c r="J817" s="119"/>
      <c r="K817" s="119"/>
      <c r="L817" s="119"/>
      <c r="M817" s="119"/>
      <c r="N817" s="119"/>
      <c r="O817" s="119"/>
      <c r="P817" s="119"/>
      <c r="Q817" s="119"/>
      <c r="R817" s="119"/>
    </row>
    <row r="818" spans="2:18">
      <c r="B818" s="118"/>
      <c r="C818" s="118"/>
      <c r="D818" s="118"/>
      <c r="E818" s="118"/>
      <c r="F818" s="119"/>
      <c r="G818" s="119"/>
      <c r="H818" s="119"/>
      <c r="I818" s="119"/>
      <c r="J818" s="119"/>
      <c r="K818" s="119"/>
      <c r="L818" s="119"/>
      <c r="M818" s="119"/>
      <c r="N818" s="119"/>
      <c r="O818" s="119"/>
      <c r="P818" s="119"/>
      <c r="Q818" s="119"/>
      <c r="R818" s="119"/>
    </row>
    <row r="819" spans="2:18">
      <c r="B819" s="118"/>
      <c r="C819" s="118"/>
      <c r="D819" s="118"/>
      <c r="E819" s="118"/>
      <c r="F819" s="119"/>
      <c r="G819" s="119"/>
      <c r="H819" s="119"/>
      <c r="I819" s="119"/>
      <c r="J819" s="119"/>
      <c r="K819" s="119"/>
      <c r="L819" s="119"/>
      <c r="M819" s="119"/>
      <c r="N819" s="119"/>
      <c r="O819" s="119"/>
      <c r="P819" s="119"/>
      <c r="Q819" s="119"/>
      <c r="R819" s="119"/>
    </row>
    <row r="820" spans="2:18">
      <c r="B820" s="118"/>
      <c r="C820" s="118"/>
      <c r="D820" s="118"/>
      <c r="E820" s="118"/>
      <c r="F820" s="119"/>
      <c r="G820" s="119"/>
      <c r="H820" s="119"/>
      <c r="I820" s="119"/>
      <c r="J820" s="119"/>
      <c r="K820" s="119"/>
      <c r="L820" s="119"/>
      <c r="M820" s="119"/>
      <c r="N820" s="119"/>
      <c r="O820" s="119"/>
      <c r="P820" s="119"/>
      <c r="Q820" s="119"/>
      <c r="R820" s="119"/>
    </row>
    <row r="821" spans="2:18">
      <c r="B821" s="118"/>
      <c r="C821" s="118"/>
      <c r="D821" s="118"/>
      <c r="E821" s="118"/>
      <c r="F821" s="119"/>
      <c r="G821" s="119"/>
      <c r="H821" s="119"/>
      <c r="I821" s="119"/>
      <c r="J821" s="119"/>
      <c r="K821" s="119"/>
      <c r="L821" s="119"/>
      <c r="M821" s="119"/>
      <c r="N821" s="119"/>
      <c r="O821" s="119"/>
      <c r="P821" s="119"/>
      <c r="Q821" s="119"/>
      <c r="R821" s="119"/>
    </row>
    <row r="822" spans="2:18">
      <c r="B822" s="118"/>
      <c r="C822" s="118"/>
      <c r="D822" s="118"/>
      <c r="E822" s="118"/>
      <c r="F822" s="119"/>
      <c r="G822" s="119"/>
      <c r="H822" s="119"/>
      <c r="I822" s="119"/>
      <c r="J822" s="119"/>
      <c r="K822" s="119"/>
      <c r="L822" s="119"/>
      <c r="M822" s="119"/>
      <c r="N822" s="119"/>
      <c r="O822" s="119"/>
      <c r="P822" s="119"/>
      <c r="Q822" s="119"/>
      <c r="R822" s="119"/>
    </row>
    <row r="823" spans="2:18">
      <c r="B823" s="118"/>
      <c r="C823" s="118"/>
      <c r="D823" s="118"/>
      <c r="E823" s="118"/>
      <c r="F823" s="119"/>
      <c r="G823" s="119"/>
      <c r="H823" s="119"/>
      <c r="I823" s="119"/>
      <c r="J823" s="119"/>
      <c r="K823" s="119"/>
      <c r="L823" s="119"/>
      <c r="M823" s="119"/>
      <c r="N823" s="119"/>
      <c r="O823" s="119"/>
      <c r="P823" s="119"/>
      <c r="Q823" s="119"/>
      <c r="R823" s="119"/>
    </row>
    <row r="824" spans="2:18">
      <c r="B824" s="118"/>
      <c r="C824" s="118"/>
      <c r="D824" s="118"/>
      <c r="E824" s="118"/>
      <c r="F824" s="119"/>
      <c r="G824" s="119"/>
      <c r="H824" s="119"/>
      <c r="I824" s="119"/>
      <c r="J824" s="119"/>
      <c r="K824" s="119"/>
      <c r="L824" s="119"/>
      <c r="M824" s="119"/>
      <c r="N824" s="119"/>
      <c r="O824" s="119"/>
      <c r="P824" s="119"/>
      <c r="Q824" s="119"/>
      <c r="R824" s="119"/>
    </row>
    <row r="825" spans="2:18">
      <c r="B825" s="118"/>
      <c r="C825" s="118"/>
      <c r="D825" s="118"/>
      <c r="E825" s="118"/>
      <c r="F825" s="119"/>
      <c r="G825" s="119"/>
      <c r="H825" s="119"/>
      <c r="I825" s="119"/>
      <c r="J825" s="119"/>
      <c r="K825" s="119"/>
      <c r="L825" s="119"/>
      <c r="M825" s="119"/>
      <c r="N825" s="119"/>
      <c r="O825" s="119"/>
      <c r="P825" s="119"/>
      <c r="Q825" s="119"/>
      <c r="R825" s="119"/>
    </row>
    <row r="826" spans="2:18">
      <c r="B826" s="118"/>
      <c r="C826" s="118"/>
      <c r="D826" s="118"/>
      <c r="E826" s="118"/>
      <c r="F826" s="119"/>
      <c r="G826" s="119"/>
      <c r="H826" s="119"/>
      <c r="I826" s="119"/>
      <c r="J826" s="119"/>
      <c r="K826" s="119"/>
      <c r="L826" s="119"/>
      <c r="M826" s="119"/>
      <c r="N826" s="119"/>
      <c r="O826" s="119"/>
      <c r="P826" s="119"/>
      <c r="Q826" s="119"/>
      <c r="R826" s="119"/>
    </row>
    <row r="827" spans="2:18">
      <c r="B827" s="118"/>
      <c r="C827" s="118"/>
      <c r="D827" s="118"/>
      <c r="E827" s="118"/>
      <c r="F827" s="119"/>
      <c r="G827" s="119"/>
      <c r="H827" s="119"/>
      <c r="I827" s="119"/>
      <c r="J827" s="119"/>
      <c r="K827" s="119"/>
      <c r="L827" s="119"/>
      <c r="M827" s="119"/>
      <c r="N827" s="119"/>
      <c r="O827" s="119"/>
      <c r="P827" s="119"/>
      <c r="Q827" s="119"/>
      <c r="R827" s="119"/>
    </row>
    <row r="828" spans="2:18">
      <c r="B828" s="118"/>
      <c r="C828" s="118"/>
      <c r="D828" s="118"/>
      <c r="E828" s="118"/>
      <c r="F828" s="119"/>
      <c r="G828" s="119"/>
      <c r="H828" s="119"/>
      <c r="I828" s="119"/>
      <c r="J828" s="119"/>
      <c r="K828" s="119"/>
      <c r="L828" s="119"/>
      <c r="M828" s="119"/>
      <c r="N828" s="119"/>
      <c r="O828" s="119"/>
      <c r="P828" s="119"/>
      <c r="Q828" s="119"/>
      <c r="R828" s="119"/>
    </row>
    <row r="829" spans="2:18">
      <c r="B829" s="118"/>
      <c r="C829" s="118"/>
      <c r="D829" s="118"/>
      <c r="E829" s="118"/>
      <c r="F829" s="119"/>
      <c r="G829" s="119"/>
      <c r="H829" s="119"/>
      <c r="I829" s="119"/>
      <c r="J829" s="119"/>
      <c r="K829" s="119"/>
      <c r="L829" s="119"/>
      <c r="M829" s="119"/>
      <c r="N829" s="119"/>
      <c r="O829" s="119"/>
      <c r="P829" s="119"/>
      <c r="Q829" s="119"/>
      <c r="R829" s="119"/>
    </row>
    <row r="830" spans="2:18">
      <c r="B830" s="118"/>
      <c r="C830" s="118"/>
      <c r="D830" s="118"/>
      <c r="E830" s="118"/>
      <c r="F830" s="119"/>
      <c r="G830" s="119"/>
      <c r="H830" s="119"/>
      <c r="I830" s="119"/>
      <c r="J830" s="119"/>
      <c r="K830" s="119"/>
      <c r="L830" s="119"/>
      <c r="M830" s="119"/>
      <c r="N830" s="119"/>
      <c r="O830" s="119"/>
      <c r="P830" s="119"/>
      <c r="Q830" s="119"/>
      <c r="R830" s="119"/>
    </row>
    <row r="831" spans="2:18">
      <c r="B831" s="118"/>
      <c r="C831" s="118"/>
      <c r="D831" s="118"/>
      <c r="E831" s="118"/>
      <c r="F831" s="119"/>
      <c r="G831" s="119"/>
      <c r="H831" s="119"/>
      <c r="I831" s="119"/>
      <c r="J831" s="119"/>
      <c r="K831" s="119"/>
      <c r="L831" s="119"/>
      <c r="M831" s="119"/>
      <c r="N831" s="119"/>
      <c r="O831" s="119"/>
      <c r="P831" s="119"/>
      <c r="Q831" s="119"/>
      <c r="R831" s="119"/>
    </row>
    <row r="832" spans="2:18">
      <c r="B832" s="118"/>
      <c r="C832" s="118"/>
      <c r="D832" s="118"/>
      <c r="E832" s="118"/>
      <c r="F832" s="119"/>
      <c r="G832" s="119"/>
      <c r="H832" s="119"/>
      <c r="I832" s="119"/>
      <c r="J832" s="119"/>
      <c r="K832" s="119"/>
      <c r="L832" s="119"/>
      <c r="M832" s="119"/>
      <c r="N832" s="119"/>
      <c r="O832" s="119"/>
      <c r="P832" s="119"/>
      <c r="Q832" s="119"/>
      <c r="R832" s="119"/>
    </row>
    <row r="833" spans="2:18">
      <c r="B833" s="118"/>
      <c r="C833" s="118"/>
      <c r="D833" s="118"/>
      <c r="E833" s="118"/>
      <c r="F833" s="119"/>
      <c r="G833" s="119"/>
      <c r="H833" s="119"/>
      <c r="I833" s="119"/>
      <c r="J833" s="119"/>
      <c r="K833" s="119"/>
      <c r="L833" s="119"/>
      <c r="M833" s="119"/>
      <c r="N833" s="119"/>
      <c r="O833" s="119"/>
      <c r="P833" s="119"/>
      <c r="Q833" s="119"/>
      <c r="R833" s="119"/>
    </row>
    <row r="834" spans="2:18">
      <c r="B834" s="118"/>
      <c r="C834" s="118"/>
      <c r="D834" s="118"/>
      <c r="E834" s="118"/>
      <c r="F834" s="119"/>
      <c r="G834" s="119"/>
      <c r="H834" s="119"/>
      <c r="I834" s="119"/>
      <c r="J834" s="119"/>
      <c r="K834" s="119"/>
      <c r="L834" s="119"/>
      <c r="M834" s="119"/>
      <c r="N834" s="119"/>
      <c r="O834" s="119"/>
      <c r="P834" s="119"/>
      <c r="Q834" s="119"/>
      <c r="R834" s="119"/>
    </row>
    <row r="835" spans="2:18">
      <c r="B835" s="118"/>
      <c r="C835" s="118"/>
      <c r="D835" s="118"/>
      <c r="E835" s="118"/>
      <c r="F835" s="119"/>
      <c r="G835" s="119"/>
      <c r="H835" s="119"/>
      <c r="I835" s="119"/>
      <c r="J835" s="119"/>
      <c r="K835" s="119"/>
      <c r="L835" s="119"/>
      <c r="M835" s="119"/>
      <c r="N835" s="119"/>
      <c r="O835" s="119"/>
      <c r="P835" s="119"/>
      <c r="Q835" s="119"/>
      <c r="R835" s="119"/>
    </row>
    <row r="836" spans="2:18">
      <c r="B836" s="118"/>
      <c r="C836" s="118"/>
      <c r="D836" s="118"/>
      <c r="E836" s="118"/>
      <c r="F836" s="119"/>
      <c r="G836" s="119"/>
      <c r="H836" s="119"/>
      <c r="I836" s="119"/>
      <c r="J836" s="119"/>
      <c r="K836" s="119"/>
      <c r="L836" s="119"/>
      <c r="M836" s="119"/>
      <c r="N836" s="119"/>
      <c r="O836" s="119"/>
      <c r="P836" s="119"/>
      <c r="Q836" s="119"/>
      <c r="R836" s="119"/>
    </row>
    <row r="837" spans="2:18">
      <c r="B837" s="118"/>
      <c r="C837" s="118"/>
      <c r="D837" s="118"/>
      <c r="E837" s="118"/>
      <c r="F837" s="119"/>
      <c r="G837" s="119"/>
      <c r="H837" s="119"/>
      <c r="I837" s="119"/>
      <c r="J837" s="119"/>
      <c r="K837" s="119"/>
      <c r="L837" s="119"/>
      <c r="M837" s="119"/>
      <c r="N837" s="119"/>
      <c r="O837" s="119"/>
      <c r="P837" s="119"/>
      <c r="Q837" s="119"/>
      <c r="R837" s="119"/>
    </row>
    <row r="838" spans="2:18">
      <c r="B838" s="118"/>
      <c r="C838" s="118"/>
      <c r="D838" s="118"/>
      <c r="E838" s="118"/>
      <c r="F838" s="119"/>
      <c r="G838" s="119"/>
      <c r="H838" s="119"/>
      <c r="I838" s="119"/>
      <c r="J838" s="119"/>
      <c r="K838" s="119"/>
      <c r="L838" s="119"/>
      <c r="M838" s="119"/>
      <c r="N838" s="119"/>
      <c r="O838" s="119"/>
      <c r="P838" s="119"/>
      <c r="Q838" s="119"/>
      <c r="R838" s="119"/>
    </row>
    <row r="839" spans="2:18">
      <c r="B839" s="118"/>
      <c r="C839" s="118"/>
      <c r="D839" s="118"/>
      <c r="E839" s="118"/>
      <c r="F839" s="119"/>
      <c r="G839" s="119"/>
      <c r="H839" s="119"/>
      <c r="I839" s="119"/>
      <c r="J839" s="119"/>
      <c r="K839" s="119"/>
      <c r="L839" s="119"/>
      <c r="M839" s="119"/>
      <c r="N839" s="119"/>
      <c r="O839" s="119"/>
      <c r="P839" s="119"/>
      <c r="Q839" s="119"/>
      <c r="R839" s="119"/>
    </row>
    <row r="840" spans="2:18">
      <c r="B840" s="118"/>
      <c r="C840" s="118"/>
      <c r="D840" s="118"/>
      <c r="E840" s="118"/>
      <c r="F840" s="119"/>
      <c r="G840" s="119"/>
      <c r="H840" s="119"/>
      <c r="I840" s="119"/>
      <c r="J840" s="119"/>
      <c r="K840" s="119"/>
      <c r="L840" s="119"/>
      <c r="M840" s="119"/>
      <c r="N840" s="119"/>
      <c r="O840" s="119"/>
      <c r="P840" s="119"/>
      <c r="Q840" s="119"/>
      <c r="R840" s="119"/>
    </row>
    <row r="841" spans="2:18">
      <c r="B841" s="118"/>
      <c r="C841" s="118"/>
      <c r="D841" s="118"/>
      <c r="E841" s="118"/>
      <c r="F841" s="119"/>
      <c r="G841" s="119"/>
      <c r="H841" s="119"/>
      <c r="I841" s="119"/>
      <c r="J841" s="119"/>
      <c r="K841" s="119"/>
      <c r="L841" s="119"/>
      <c r="M841" s="119"/>
      <c r="N841" s="119"/>
      <c r="O841" s="119"/>
      <c r="P841" s="119"/>
      <c r="Q841" s="119"/>
      <c r="R841" s="119"/>
    </row>
    <row r="842" spans="2:18">
      <c r="B842" s="118"/>
      <c r="C842" s="118"/>
      <c r="D842" s="118"/>
      <c r="E842" s="118"/>
      <c r="F842" s="119"/>
      <c r="G842" s="119"/>
      <c r="H842" s="119"/>
      <c r="I842" s="119"/>
      <c r="J842" s="119"/>
      <c r="K842" s="119"/>
      <c r="L842" s="119"/>
      <c r="M842" s="119"/>
      <c r="N842" s="119"/>
      <c r="O842" s="119"/>
      <c r="P842" s="119"/>
      <c r="Q842" s="119"/>
      <c r="R842" s="119"/>
    </row>
    <row r="843" spans="2:18">
      <c r="B843" s="118"/>
      <c r="C843" s="118"/>
      <c r="D843" s="118"/>
      <c r="E843" s="118"/>
      <c r="F843" s="119"/>
      <c r="G843" s="119"/>
      <c r="H843" s="119"/>
      <c r="I843" s="119"/>
      <c r="J843" s="119"/>
      <c r="K843" s="119"/>
      <c r="L843" s="119"/>
      <c r="M843" s="119"/>
      <c r="N843" s="119"/>
      <c r="O843" s="119"/>
      <c r="P843" s="119"/>
      <c r="Q843" s="119"/>
      <c r="R843" s="119"/>
    </row>
    <row r="844" spans="2:18">
      <c r="B844" s="118"/>
      <c r="C844" s="118"/>
      <c r="D844" s="118"/>
      <c r="E844" s="118"/>
      <c r="F844" s="119"/>
      <c r="G844" s="119"/>
      <c r="H844" s="119"/>
      <c r="I844" s="119"/>
      <c r="J844" s="119"/>
      <c r="K844" s="119"/>
      <c r="L844" s="119"/>
      <c r="M844" s="119"/>
      <c r="N844" s="119"/>
      <c r="O844" s="119"/>
      <c r="P844" s="119"/>
      <c r="Q844" s="119"/>
      <c r="R844" s="119"/>
    </row>
    <row r="845" spans="2:18">
      <c r="B845" s="118"/>
      <c r="C845" s="118"/>
      <c r="D845" s="118"/>
      <c r="E845" s="118"/>
      <c r="F845" s="119"/>
      <c r="G845" s="119"/>
      <c r="H845" s="119"/>
      <c r="I845" s="119"/>
      <c r="J845" s="119"/>
      <c r="K845" s="119"/>
      <c r="L845" s="119"/>
      <c r="M845" s="119"/>
      <c r="N845" s="119"/>
      <c r="O845" s="119"/>
      <c r="P845" s="119"/>
      <c r="Q845" s="119"/>
      <c r="R845" s="119"/>
    </row>
    <row r="846" spans="2:18">
      <c r="B846" s="118"/>
      <c r="C846" s="118"/>
      <c r="D846" s="118"/>
      <c r="E846" s="118"/>
      <c r="F846" s="119"/>
      <c r="G846" s="119"/>
      <c r="H846" s="119"/>
      <c r="I846" s="119"/>
      <c r="J846" s="119"/>
      <c r="K846" s="119"/>
      <c r="L846" s="119"/>
      <c r="M846" s="119"/>
      <c r="N846" s="119"/>
      <c r="O846" s="119"/>
      <c r="P846" s="119"/>
      <c r="Q846" s="119"/>
      <c r="R846" s="119"/>
    </row>
    <row r="847" spans="2:18">
      <c r="B847" s="118"/>
      <c r="C847" s="118"/>
      <c r="D847" s="118"/>
      <c r="E847" s="118"/>
      <c r="F847" s="119"/>
      <c r="G847" s="119"/>
      <c r="H847" s="119"/>
      <c r="I847" s="119"/>
      <c r="J847" s="119"/>
      <c r="K847" s="119"/>
      <c r="L847" s="119"/>
      <c r="M847" s="119"/>
      <c r="N847" s="119"/>
      <c r="O847" s="119"/>
      <c r="P847" s="119"/>
      <c r="Q847" s="119"/>
      <c r="R847" s="119"/>
    </row>
    <row r="848" spans="2:18">
      <c r="B848" s="118"/>
      <c r="C848" s="118"/>
      <c r="D848" s="118"/>
      <c r="E848" s="118"/>
      <c r="F848" s="119"/>
      <c r="G848" s="119"/>
      <c r="H848" s="119"/>
      <c r="I848" s="119"/>
      <c r="J848" s="119"/>
      <c r="K848" s="119"/>
      <c r="L848" s="119"/>
      <c r="M848" s="119"/>
      <c r="N848" s="119"/>
      <c r="O848" s="119"/>
      <c r="P848" s="119"/>
      <c r="Q848" s="119"/>
      <c r="R848" s="119"/>
    </row>
    <row r="849" spans="2:18">
      <c r="B849" s="118"/>
      <c r="C849" s="118"/>
      <c r="D849" s="118"/>
      <c r="E849" s="118"/>
      <c r="F849" s="119"/>
      <c r="G849" s="119"/>
      <c r="H849" s="119"/>
      <c r="I849" s="119"/>
      <c r="J849" s="119"/>
      <c r="K849" s="119"/>
      <c r="L849" s="119"/>
      <c r="M849" s="119"/>
      <c r="N849" s="119"/>
      <c r="O849" s="119"/>
      <c r="P849" s="119"/>
      <c r="Q849" s="119"/>
      <c r="R849" s="119"/>
    </row>
    <row r="850" spans="2:18">
      <c r="B850" s="118"/>
      <c r="C850" s="118"/>
      <c r="D850" s="118"/>
      <c r="E850" s="118"/>
      <c r="F850" s="119"/>
      <c r="G850" s="119"/>
      <c r="H850" s="119"/>
      <c r="I850" s="119"/>
      <c r="J850" s="119"/>
      <c r="K850" s="119"/>
      <c r="L850" s="119"/>
      <c r="M850" s="119"/>
      <c r="N850" s="119"/>
      <c r="O850" s="119"/>
      <c r="P850" s="119"/>
      <c r="Q850" s="119"/>
      <c r="R850" s="119"/>
    </row>
    <row r="851" spans="2:18">
      <c r="B851" s="118"/>
      <c r="C851" s="118"/>
      <c r="D851" s="118"/>
      <c r="E851" s="118"/>
      <c r="F851" s="119"/>
      <c r="G851" s="119"/>
      <c r="H851" s="119"/>
      <c r="I851" s="119"/>
      <c r="J851" s="119"/>
      <c r="K851" s="119"/>
      <c r="L851" s="119"/>
      <c r="M851" s="119"/>
      <c r="N851" s="119"/>
      <c r="O851" s="119"/>
      <c r="P851" s="119"/>
      <c r="Q851" s="119"/>
      <c r="R851" s="119"/>
    </row>
    <row r="852" spans="2:18">
      <c r="B852" s="118"/>
      <c r="C852" s="118"/>
      <c r="D852" s="118"/>
      <c r="E852" s="118"/>
      <c r="F852" s="119"/>
      <c r="G852" s="119"/>
      <c r="H852" s="119"/>
      <c r="I852" s="119"/>
      <c r="J852" s="119"/>
      <c r="K852" s="119"/>
      <c r="L852" s="119"/>
      <c r="M852" s="119"/>
      <c r="N852" s="119"/>
      <c r="O852" s="119"/>
      <c r="P852" s="119"/>
      <c r="Q852" s="119"/>
      <c r="R852" s="119"/>
    </row>
    <row r="853" spans="2:18">
      <c r="B853" s="118"/>
      <c r="C853" s="118"/>
      <c r="D853" s="118"/>
      <c r="E853" s="118"/>
      <c r="F853" s="119"/>
      <c r="G853" s="119"/>
      <c r="H853" s="119"/>
      <c r="I853" s="119"/>
      <c r="J853" s="119"/>
      <c r="K853" s="119"/>
      <c r="L853" s="119"/>
      <c r="M853" s="119"/>
      <c r="N853" s="119"/>
      <c r="O853" s="119"/>
      <c r="P853" s="119"/>
      <c r="Q853" s="119"/>
      <c r="R853" s="119"/>
    </row>
    <row r="854" spans="2:18">
      <c r="B854" s="118"/>
      <c r="C854" s="118"/>
      <c r="D854" s="118"/>
      <c r="E854" s="118"/>
      <c r="F854" s="119"/>
      <c r="G854" s="119"/>
      <c r="H854" s="119"/>
      <c r="I854" s="119"/>
      <c r="J854" s="119"/>
      <c r="K854" s="119"/>
      <c r="L854" s="119"/>
      <c r="M854" s="119"/>
      <c r="N854" s="119"/>
      <c r="O854" s="119"/>
      <c r="P854" s="119"/>
      <c r="Q854" s="119"/>
      <c r="R854" s="119"/>
    </row>
    <row r="855" spans="2:18">
      <c r="B855" s="118"/>
      <c r="C855" s="118"/>
      <c r="D855" s="118"/>
      <c r="E855" s="118"/>
      <c r="F855" s="119"/>
      <c r="G855" s="119"/>
      <c r="H855" s="119"/>
      <c r="I855" s="119"/>
      <c r="J855" s="119"/>
      <c r="K855" s="119"/>
      <c r="L855" s="119"/>
      <c r="M855" s="119"/>
      <c r="N855" s="119"/>
      <c r="O855" s="119"/>
      <c r="P855" s="119"/>
      <c r="Q855" s="119"/>
      <c r="R855" s="119"/>
    </row>
    <row r="856" spans="2:18">
      <c r="B856" s="118"/>
      <c r="C856" s="118"/>
      <c r="D856" s="118"/>
      <c r="E856" s="118"/>
      <c r="F856" s="119"/>
      <c r="G856" s="119"/>
      <c r="H856" s="119"/>
      <c r="I856" s="119"/>
      <c r="J856" s="119"/>
      <c r="K856" s="119"/>
      <c r="L856" s="119"/>
      <c r="M856" s="119"/>
      <c r="N856" s="119"/>
      <c r="O856" s="119"/>
      <c r="P856" s="119"/>
      <c r="Q856" s="119"/>
      <c r="R856" s="119"/>
    </row>
    <row r="857" spans="2:18">
      <c r="B857" s="118"/>
      <c r="C857" s="118"/>
      <c r="D857" s="118"/>
      <c r="E857" s="118"/>
      <c r="F857" s="119"/>
      <c r="G857" s="119"/>
      <c r="H857" s="119"/>
      <c r="I857" s="119"/>
      <c r="J857" s="119"/>
      <c r="K857" s="119"/>
      <c r="L857" s="119"/>
      <c r="M857" s="119"/>
      <c r="N857" s="119"/>
      <c r="O857" s="119"/>
      <c r="P857" s="119"/>
      <c r="Q857" s="119"/>
      <c r="R857" s="119"/>
    </row>
    <row r="858" spans="2:18">
      <c r="B858" s="118"/>
      <c r="C858" s="118"/>
      <c r="D858" s="118"/>
      <c r="E858" s="118"/>
      <c r="F858" s="119"/>
      <c r="G858" s="119"/>
      <c r="H858" s="119"/>
      <c r="I858" s="119"/>
      <c r="J858" s="119"/>
      <c r="K858" s="119"/>
      <c r="L858" s="119"/>
      <c r="M858" s="119"/>
      <c r="N858" s="119"/>
      <c r="O858" s="119"/>
      <c r="P858" s="119"/>
      <c r="Q858" s="119"/>
      <c r="R858" s="119"/>
    </row>
    <row r="859" spans="2:18">
      <c r="B859" s="118"/>
      <c r="C859" s="118"/>
      <c r="D859" s="118"/>
      <c r="E859" s="118"/>
      <c r="F859" s="119"/>
      <c r="G859" s="119"/>
      <c r="H859" s="119"/>
      <c r="I859" s="119"/>
      <c r="J859" s="119"/>
      <c r="K859" s="119"/>
      <c r="L859" s="119"/>
      <c r="M859" s="119"/>
      <c r="N859" s="119"/>
      <c r="O859" s="119"/>
      <c r="P859" s="119"/>
      <c r="Q859" s="119"/>
      <c r="R859" s="119"/>
    </row>
    <row r="860" spans="2:18">
      <c r="B860" s="118"/>
      <c r="C860" s="118"/>
      <c r="D860" s="118"/>
      <c r="E860" s="118"/>
      <c r="F860" s="119"/>
      <c r="G860" s="119"/>
      <c r="H860" s="119"/>
      <c r="I860" s="119"/>
      <c r="J860" s="119"/>
      <c r="K860" s="119"/>
      <c r="L860" s="119"/>
      <c r="M860" s="119"/>
      <c r="N860" s="119"/>
      <c r="O860" s="119"/>
      <c r="P860" s="119"/>
      <c r="Q860" s="119"/>
      <c r="R860" s="119"/>
    </row>
    <row r="861" spans="2:18">
      <c r="B861" s="118"/>
      <c r="C861" s="118"/>
      <c r="D861" s="118"/>
      <c r="E861" s="118"/>
      <c r="F861" s="119"/>
      <c r="G861" s="119"/>
      <c r="H861" s="119"/>
      <c r="I861" s="119"/>
      <c r="J861" s="119"/>
      <c r="K861" s="119"/>
      <c r="L861" s="119"/>
      <c r="M861" s="119"/>
      <c r="N861" s="119"/>
      <c r="O861" s="119"/>
      <c r="P861" s="119"/>
      <c r="Q861" s="119"/>
      <c r="R861" s="119"/>
    </row>
    <row r="862" spans="2:18">
      <c r="B862" s="118"/>
      <c r="C862" s="118"/>
      <c r="D862" s="118"/>
      <c r="E862" s="118"/>
      <c r="F862" s="119"/>
      <c r="G862" s="119"/>
      <c r="H862" s="119"/>
      <c r="I862" s="119"/>
      <c r="J862" s="119"/>
      <c r="K862" s="119"/>
      <c r="L862" s="119"/>
      <c r="M862" s="119"/>
      <c r="N862" s="119"/>
      <c r="O862" s="119"/>
      <c r="P862" s="119"/>
      <c r="Q862" s="119"/>
      <c r="R862" s="119"/>
    </row>
    <row r="863" spans="2:18">
      <c r="B863" s="118"/>
      <c r="C863" s="118"/>
      <c r="D863" s="118"/>
      <c r="E863" s="118"/>
      <c r="F863" s="119"/>
      <c r="G863" s="119"/>
      <c r="H863" s="119"/>
      <c r="I863" s="119"/>
      <c r="J863" s="119"/>
      <c r="K863" s="119"/>
      <c r="L863" s="119"/>
      <c r="M863" s="119"/>
      <c r="N863" s="119"/>
      <c r="O863" s="119"/>
      <c r="P863" s="119"/>
      <c r="Q863" s="119"/>
      <c r="R863" s="119"/>
    </row>
    <row r="864" spans="2:18">
      <c r="B864" s="118"/>
      <c r="C864" s="118"/>
      <c r="D864" s="118"/>
      <c r="E864" s="118"/>
      <c r="F864" s="119"/>
      <c r="G864" s="119"/>
      <c r="H864" s="119"/>
      <c r="I864" s="119"/>
      <c r="J864" s="119"/>
      <c r="K864" s="119"/>
      <c r="L864" s="119"/>
      <c r="M864" s="119"/>
      <c r="N864" s="119"/>
      <c r="O864" s="119"/>
      <c r="P864" s="119"/>
      <c r="Q864" s="119"/>
      <c r="R864" s="119"/>
    </row>
    <row r="865" spans="2:18">
      <c r="B865" s="118"/>
      <c r="C865" s="118"/>
      <c r="D865" s="118"/>
      <c r="E865" s="118"/>
      <c r="F865" s="119"/>
      <c r="G865" s="119"/>
      <c r="H865" s="119"/>
      <c r="I865" s="119"/>
      <c r="J865" s="119"/>
      <c r="K865" s="119"/>
      <c r="L865" s="119"/>
      <c r="M865" s="119"/>
      <c r="N865" s="119"/>
      <c r="O865" s="119"/>
      <c r="P865" s="119"/>
      <c r="Q865" s="119"/>
      <c r="R865" s="119"/>
    </row>
    <row r="866" spans="2:18">
      <c r="B866" s="118"/>
      <c r="C866" s="118"/>
      <c r="D866" s="118"/>
      <c r="E866" s="118"/>
      <c r="F866" s="119"/>
      <c r="G866" s="119"/>
      <c r="H866" s="119"/>
      <c r="I866" s="119"/>
      <c r="J866" s="119"/>
      <c r="K866" s="119"/>
      <c r="L866" s="119"/>
      <c r="M866" s="119"/>
      <c r="N866" s="119"/>
      <c r="O866" s="119"/>
      <c r="P866" s="119"/>
      <c r="Q866" s="119"/>
      <c r="R866" s="119"/>
    </row>
    <row r="867" spans="2:18">
      <c r="B867" s="118"/>
      <c r="C867" s="118"/>
      <c r="D867" s="118"/>
      <c r="E867" s="118"/>
      <c r="F867" s="119"/>
      <c r="G867" s="119"/>
      <c r="H867" s="119"/>
      <c r="I867" s="119"/>
      <c r="J867" s="119"/>
      <c r="K867" s="119"/>
      <c r="L867" s="119"/>
      <c r="M867" s="119"/>
      <c r="N867" s="119"/>
      <c r="O867" s="119"/>
      <c r="P867" s="119"/>
      <c r="Q867" s="119"/>
      <c r="R867" s="119"/>
    </row>
    <row r="868" spans="2:18">
      <c r="B868" s="118"/>
      <c r="C868" s="118"/>
      <c r="D868" s="118"/>
      <c r="E868" s="118"/>
      <c r="F868" s="119"/>
      <c r="G868" s="119"/>
      <c r="H868" s="119"/>
      <c r="I868" s="119"/>
      <c r="J868" s="119"/>
      <c r="K868" s="119"/>
      <c r="L868" s="119"/>
      <c r="M868" s="119"/>
      <c r="N868" s="119"/>
      <c r="O868" s="119"/>
      <c r="P868" s="119"/>
      <c r="Q868" s="119"/>
      <c r="R868" s="119"/>
    </row>
    <row r="869" spans="2:18">
      <c r="B869" s="118"/>
      <c r="C869" s="118"/>
      <c r="D869" s="118"/>
      <c r="E869" s="118"/>
      <c r="F869" s="119"/>
      <c r="G869" s="119"/>
      <c r="H869" s="119"/>
      <c r="I869" s="119"/>
      <c r="J869" s="119"/>
      <c r="K869" s="119"/>
      <c r="L869" s="119"/>
      <c r="M869" s="119"/>
      <c r="N869" s="119"/>
      <c r="O869" s="119"/>
      <c r="P869" s="119"/>
      <c r="Q869" s="119"/>
      <c r="R869" s="119"/>
    </row>
    <row r="870" spans="2:18">
      <c r="B870" s="118"/>
      <c r="C870" s="118"/>
      <c r="D870" s="118"/>
      <c r="E870" s="118"/>
      <c r="F870" s="119"/>
      <c r="G870" s="119"/>
      <c r="H870" s="119"/>
      <c r="I870" s="119"/>
      <c r="J870" s="119"/>
      <c r="K870" s="119"/>
      <c r="L870" s="119"/>
      <c r="M870" s="119"/>
      <c r="N870" s="119"/>
      <c r="O870" s="119"/>
      <c r="P870" s="119"/>
      <c r="Q870" s="119"/>
      <c r="R870" s="119"/>
    </row>
    <row r="871" spans="2:18">
      <c r="B871" s="118"/>
      <c r="C871" s="118"/>
      <c r="D871" s="118"/>
      <c r="E871" s="118"/>
      <c r="F871" s="119"/>
      <c r="G871" s="119"/>
      <c r="H871" s="119"/>
      <c r="I871" s="119"/>
      <c r="J871" s="119"/>
      <c r="K871" s="119"/>
      <c r="L871" s="119"/>
      <c r="M871" s="119"/>
      <c r="N871" s="119"/>
      <c r="O871" s="119"/>
      <c r="P871" s="119"/>
      <c r="Q871" s="119"/>
      <c r="R871" s="119"/>
    </row>
    <row r="872" spans="2:18">
      <c r="B872" s="118"/>
      <c r="C872" s="118"/>
      <c r="D872" s="118"/>
      <c r="E872" s="118"/>
      <c r="F872" s="119"/>
      <c r="G872" s="119"/>
      <c r="H872" s="119"/>
      <c r="I872" s="119"/>
      <c r="J872" s="119"/>
      <c r="K872" s="119"/>
      <c r="L872" s="119"/>
      <c r="M872" s="119"/>
      <c r="N872" s="119"/>
      <c r="O872" s="119"/>
      <c r="P872" s="119"/>
      <c r="Q872" s="119"/>
      <c r="R872" s="119"/>
    </row>
    <row r="873" spans="2:18">
      <c r="B873" s="118"/>
      <c r="C873" s="118"/>
      <c r="D873" s="118"/>
      <c r="E873" s="118"/>
      <c r="F873" s="119"/>
      <c r="G873" s="119"/>
      <c r="H873" s="119"/>
      <c r="I873" s="119"/>
      <c r="J873" s="119"/>
      <c r="K873" s="119"/>
      <c r="L873" s="119"/>
      <c r="M873" s="119"/>
      <c r="N873" s="119"/>
      <c r="O873" s="119"/>
      <c r="P873" s="119"/>
      <c r="Q873" s="119"/>
      <c r="R873" s="119"/>
    </row>
    <row r="874" spans="2:18">
      <c r="B874" s="118"/>
      <c r="C874" s="118"/>
      <c r="D874" s="118"/>
      <c r="E874" s="118"/>
      <c r="F874" s="119"/>
      <c r="G874" s="119"/>
      <c r="H874" s="119"/>
      <c r="I874" s="119"/>
      <c r="J874" s="119"/>
      <c r="K874" s="119"/>
      <c r="L874" s="119"/>
      <c r="M874" s="119"/>
      <c r="N874" s="119"/>
      <c r="O874" s="119"/>
      <c r="P874" s="119"/>
      <c r="Q874" s="119"/>
      <c r="R874" s="119"/>
    </row>
    <row r="875" spans="2:18">
      <c r="B875" s="118"/>
      <c r="C875" s="118"/>
      <c r="D875" s="118"/>
      <c r="E875" s="118"/>
      <c r="F875" s="119"/>
      <c r="G875" s="119"/>
      <c r="H875" s="119"/>
      <c r="I875" s="119"/>
      <c r="J875" s="119"/>
      <c r="K875" s="119"/>
      <c r="L875" s="119"/>
      <c r="M875" s="119"/>
      <c r="N875" s="119"/>
      <c r="O875" s="119"/>
      <c r="P875" s="119"/>
      <c r="Q875" s="119"/>
      <c r="R875" s="119"/>
    </row>
    <row r="876" spans="2:18">
      <c r="B876" s="118"/>
      <c r="C876" s="118"/>
      <c r="D876" s="118"/>
      <c r="E876" s="118"/>
      <c r="F876" s="119"/>
      <c r="G876" s="119"/>
      <c r="H876" s="119"/>
      <c r="I876" s="119"/>
      <c r="J876" s="119"/>
      <c r="K876" s="119"/>
      <c r="L876" s="119"/>
      <c r="M876" s="119"/>
      <c r="N876" s="119"/>
      <c r="O876" s="119"/>
      <c r="P876" s="119"/>
      <c r="Q876" s="119"/>
      <c r="R876" s="119"/>
    </row>
    <row r="877" spans="2:18">
      <c r="B877" s="118"/>
      <c r="C877" s="118"/>
      <c r="D877" s="118"/>
      <c r="E877" s="118"/>
      <c r="F877" s="119"/>
      <c r="G877" s="119"/>
      <c r="H877" s="119"/>
      <c r="I877" s="119"/>
      <c r="J877" s="119"/>
      <c r="K877" s="119"/>
      <c r="L877" s="119"/>
      <c r="M877" s="119"/>
      <c r="N877" s="119"/>
      <c r="O877" s="119"/>
      <c r="P877" s="119"/>
      <c r="Q877" s="119"/>
      <c r="R877" s="119"/>
    </row>
    <row r="878" spans="2:18">
      <c r="B878" s="118"/>
      <c r="C878" s="118"/>
      <c r="D878" s="118"/>
      <c r="E878" s="118"/>
      <c r="F878" s="119"/>
      <c r="G878" s="119"/>
      <c r="H878" s="119"/>
      <c r="I878" s="119"/>
      <c r="J878" s="119"/>
      <c r="K878" s="119"/>
      <c r="L878" s="119"/>
      <c r="M878" s="119"/>
      <c r="N878" s="119"/>
      <c r="O878" s="119"/>
      <c r="P878" s="119"/>
      <c r="Q878" s="119"/>
      <c r="R878" s="119"/>
    </row>
    <row r="879" spans="2:18">
      <c r="B879" s="118"/>
      <c r="C879" s="118"/>
      <c r="D879" s="118"/>
      <c r="E879" s="118"/>
      <c r="F879" s="119"/>
      <c r="G879" s="119"/>
      <c r="H879" s="119"/>
      <c r="I879" s="119"/>
      <c r="J879" s="119"/>
      <c r="K879" s="119"/>
      <c r="L879" s="119"/>
      <c r="M879" s="119"/>
      <c r="N879" s="119"/>
      <c r="O879" s="119"/>
      <c r="P879" s="119"/>
      <c r="Q879" s="119"/>
      <c r="R879" s="119"/>
    </row>
    <row r="880" spans="2:18">
      <c r="B880" s="118"/>
      <c r="C880" s="118"/>
      <c r="D880" s="118"/>
      <c r="E880" s="118"/>
      <c r="F880" s="119"/>
      <c r="G880" s="119"/>
      <c r="H880" s="119"/>
      <c r="I880" s="119"/>
      <c r="J880" s="119"/>
      <c r="K880" s="119"/>
      <c r="L880" s="119"/>
      <c r="M880" s="119"/>
      <c r="N880" s="119"/>
      <c r="O880" s="119"/>
      <c r="P880" s="119"/>
      <c r="Q880" s="119"/>
      <c r="R880" s="119"/>
    </row>
    <row r="881" spans="2:18">
      <c r="B881" s="118"/>
      <c r="C881" s="118"/>
      <c r="D881" s="118"/>
      <c r="E881" s="118"/>
      <c r="F881" s="119"/>
      <c r="G881" s="119"/>
      <c r="H881" s="119"/>
      <c r="I881" s="119"/>
      <c r="J881" s="119"/>
      <c r="K881" s="119"/>
      <c r="L881" s="119"/>
      <c r="M881" s="119"/>
      <c r="N881" s="119"/>
      <c r="O881" s="119"/>
      <c r="P881" s="119"/>
      <c r="Q881" s="119"/>
      <c r="R881" s="119"/>
    </row>
    <row r="882" spans="2:18">
      <c r="B882" s="118"/>
      <c r="C882" s="118"/>
      <c r="D882" s="118"/>
      <c r="E882" s="118"/>
      <c r="F882" s="119"/>
      <c r="G882" s="119"/>
      <c r="H882" s="119"/>
      <c r="I882" s="119"/>
      <c r="J882" s="119"/>
      <c r="K882" s="119"/>
      <c r="L882" s="119"/>
      <c r="M882" s="119"/>
      <c r="N882" s="119"/>
      <c r="O882" s="119"/>
      <c r="P882" s="119"/>
      <c r="Q882" s="119"/>
      <c r="R882" s="119"/>
    </row>
    <row r="883" spans="2:18">
      <c r="B883" s="118"/>
      <c r="C883" s="118"/>
      <c r="D883" s="118"/>
      <c r="E883" s="118"/>
      <c r="F883" s="119"/>
      <c r="G883" s="119"/>
      <c r="H883" s="119"/>
      <c r="I883" s="119"/>
      <c r="J883" s="119"/>
      <c r="K883" s="119"/>
      <c r="L883" s="119"/>
      <c r="M883" s="119"/>
      <c r="N883" s="119"/>
      <c r="O883" s="119"/>
      <c r="P883" s="119"/>
      <c r="Q883" s="119"/>
      <c r="R883" s="119"/>
    </row>
    <row r="884" spans="2:18">
      <c r="B884" s="118"/>
      <c r="C884" s="118"/>
      <c r="D884" s="118"/>
      <c r="E884" s="118"/>
      <c r="F884" s="119"/>
      <c r="G884" s="119"/>
      <c r="H884" s="119"/>
      <c r="I884" s="119"/>
      <c r="J884" s="119"/>
      <c r="K884" s="119"/>
      <c r="L884" s="119"/>
      <c r="M884" s="119"/>
      <c r="N884" s="119"/>
      <c r="O884" s="119"/>
      <c r="P884" s="119"/>
      <c r="Q884" s="119"/>
      <c r="R884" s="119"/>
    </row>
    <row r="885" spans="2:18">
      <c r="B885" s="118"/>
      <c r="C885" s="118"/>
      <c r="D885" s="118"/>
      <c r="E885" s="118"/>
      <c r="F885" s="119"/>
      <c r="G885" s="119"/>
      <c r="H885" s="119"/>
      <c r="I885" s="119"/>
      <c r="J885" s="119"/>
      <c r="K885" s="119"/>
      <c r="L885" s="119"/>
      <c r="M885" s="119"/>
      <c r="N885" s="119"/>
      <c r="O885" s="119"/>
      <c r="P885" s="119"/>
      <c r="Q885" s="119"/>
      <c r="R885" s="119"/>
    </row>
    <row r="886" spans="2:18">
      <c r="B886" s="118"/>
      <c r="C886" s="118"/>
      <c r="D886" s="118"/>
      <c r="E886" s="118"/>
      <c r="F886" s="119"/>
      <c r="G886" s="119"/>
      <c r="H886" s="119"/>
      <c r="I886" s="119"/>
      <c r="J886" s="119"/>
      <c r="K886" s="119"/>
      <c r="L886" s="119"/>
      <c r="M886" s="119"/>
      <c r="N886" s="119"/>
      <c r="O886" s="119"/>
      <c r="P886" s="119"/>
      <c r="Q886" s="119"/>
      <c r="R886" s="119"/>
    </row>
    <row r="887" spans="2:18">
      <c r="B887" s="118"/>
      <c r="C887" s="118"/>
      <c r="D887" s="118"/>
      <c r="E887" s="118"/>
      <c r="F887" s="119"/>
      <c r="G887" s="119"/>
      <c r="H887" s="119"/>
      <c r="I887" s="119"/>
      <c r="J887" s="119"/>
      <c r="K887" s="119"/>
      <c r="L887" s="119"/>
      <c r="M887" s="119"/>
      <c r="N887" s="119"/>
      <c r="O887" s="119"/>
      <c r="P887" s="119"/>
      <c r="Q887" s="119"/>
      <c r="R887" s="119"/>
    </row>
    <row r="888" spans="2:18">
      <c r="B888" s="118"/>
      <c r="C888" s="118"/>
      <c r="D888" s="118"/>
      <c r="E888" s="118"/>
      <c r="F888" s="119"/>
      <c r="G888" s="119"/>
      <c r="H888" s="119"/>
      <c r="I888" s="119"/>
      <c r="J888" s="119"/>
      <c r="K888" s="119"/>
      <c r="L888" s="119"/>
      <c r="M888" s="119"/>
      <c r="N888" s="119"/>
      <c r="O888" s="119"/>
      <c r="P888" s="119"/>
      <c r="Q888" s="119"/>
      <c r="R888" s="119"/>
    </row>
    <row r="889" spans="2:18">
      <c r="B889" s="118"/>
      <c r="C889" s="118"/>
      <c r="D889" s="118"/>
      <c r="E889" s="118"/>
      <c r="F889" s="119"/>
      <c r="G889" s="119"/>
      <c r="H889" s="119"/>
      <c r="I889" s="119"/>
      <c r="J889" s="119"/>
      <c r="K889" s="119"/>
      <c r="L889" s="119"/>
      <c r="M889" s="119"/>
      <c r="N889" s="119"/>
      <c r="O889" s="119"/>
      <c r="P889" s="119"/>
      <c r="Q889" s="119"/>
      <c r="R889" s="119"/>
    </row>
    <row r="890" spans="2:18">
      <c r="B890" s="118"/>
      <c r="C890" s="118"/>
      <c r="D890" s="118"/>
      <c r="E890" s="118"/>
      <c r="F890" s="119"/>
      <c r="G890" s="119"/>
      <c r="H890" s="119"/>
      <c r="I890" s="119"/>
      <c r="J890" s="119"/>
      <c r="K890" s="119"/>
      <c r="L890" s="119"/>
      <c r="M890" s="119"/>
      <c r="N890" s="119"/>
      <c r="O890" s="119"/>
      <c r="P890" s="119"/>
      <c r="Q890" s="119"/>
      <c r="R890" s="119"/>
    </row>
    <row r="891" spans="2:18">
      <c r="B891" s="118"/>
      <c r="C891" s="118"/>
      <c r="D891" s="118"/>
      <c r="E891" s="118"/>
      <c r="F891" s="119"/>
      <c r="G891" s="119"/>
      <c r="H891" s="119"/>
      <c r="I891" s="119"/>
      <c r="J891" s="119"/>
      <c r="K891" s="119"/>
      <c r="L891" s="119"/>
      <c r="M891" s="119"/>
      <c r="N891" s="119"/>
      <c r="O891" s="119"/>
      <c r="P891" s="119"/>
      <c r="Q891" s="119"/>
      <c r="R891" s="119"/>
    </row>
    <row r="892" spans="2:18">
      <c r="B892" s="118"/>
      <c r="C892" s="118"/>
      <c r="D892" s="118"/>
      <c r="E892" s="118"/>
      <c r="F892" s="119"/>
      <c r="G892" s="119"/>
      <c r="H892" s="119"/>
      <c r="I892" s="119"/>
      <c r="J892" s="119"/>
      <c r="K892" s="119"/>
      <c r="L892" s="119"/>
      <c r="M892" s="119"/>
      <c r="N892" s="119"/>
      <c r="O892" s="119"/>
      <c r="P892" s="119"/>
      <c r="Q892" s="119"/>
      <c r="R892" s="119"/>
    </row>
    <row r="893" spans="2:18">
      <c r="B893" s="118"/>
      <c r="C893" s="118"/>
      <c r="D893" s="118"/>
      <c r="E893" s="118"/>
      <c r="F893" s="119"/>
      <c r="G893" s="119"/>
      <c r="H893" s="119"/>
      <c r="I893" s="119"/>
      <c r="J893" s="119"/>
      <c r="K893" s="119"/>
      <c r="L893" s="119"/>
      <c r="M893" s="119"/>
      <c r="N893" s="119"/>
      <c r="O893" s="119"/>
      <c r="P893" s="119"/>
      <c r="Q893" s="119"/>
      <c r="R893" s="119"/>
    </row>
    <row r="894" spans="2:18">
      <c r="B894" s="118"/>
      <c r="C894" s="118"/>
      <c r="D894" s="118"/>
      <c r="E894" s="118"/>
      <c r="F894" s="119"/>
      <c r="G894" s="119"/>
      <c r="H894" s="119"/>
      <c r="I894" s="119"/>
      <c r="J894" s="119"/>
      <c r="K894" s="119"/>
      <c r="L894" s="119"/>
      <c r="M894" s="119"/>
      <c r="N894" s="119"/>
      <c r="O894" s="119"/>
      <c r="P894" s="119"/>
      <c r="Q894" s="119"/>
      <c r="R894" s="119"/>
    </row>
    <row r="895" spans="2:18">
      <c r="B895" s="118"/>
      <c r="C895" s="118"/>
      <c r="D895" s="118"/>
      <c r="E895" s="118"/>
      <c r="F895" s="119"/>
      <c r="G895" s="119"/>
      <c r="H895" s="119"/>
      <c r="I895" s="119"/>
      <c r="J895" s="119"/>
      <c r="K895" s="119"/>
      <c r="L895" s="119"/>
      <c r="M895" s="119"/>
      <c r="N895" s="119"/>
      <c r="O895" s="119"/>
      <c r="P895" s="119"/>
      <c r="Q895" s="119"/>
      <c r="R895" s="119"/>
    </row>
    <row r="896" spans="2:18">
      <c r="B896" s="118"/>
      <c r="C896" s="118"/>
      <c r="D896" s="118"/>
      <c r="E896" s="118"/>
      <c r="F896" s="119"/>
      <c r="G896" s="119"/>
      <c r="H896" s="119"/>
      <c r="I896" s="119"/>
      <c r="J896" s="119"/>
      <c r="K896" s="119"/>
      <c r="L896" s="119"/>
      <c r="M896" s="119"/>
      <c r="N896" s="119"/>
      <c r="O896" s="119"/>
      <c r="P896" s="119"/>
      <c r="Q896" s="119"/>
      <c r="R896" s="119"/>
    </row>
    <row r="897" spans="2:18">
      <c r="B897" s="118"/>
      <c r="C897" s="118"/>
      <c r="D897" s="118"/>
      <c r="E897" s="118"/>
      <c r="F897" s="119"/>
      <c r="G897" s="119"/>
      <c r="H897" s="119"/>
      <c r="I897" s="119"/>
      <c r="J897" s="119"/>
      <c r="K897" s="119"/>
      <c r="L897" s="119"/>
      <c r="M897" s="119"/>
      <c r="N897" s="119"/>
      <c r="O897" s="119"/>
      <c r="P897" s="119"/>
      <c r="Q897" s="119"/>
      <c r="R897" s="119"/>
    </row>
    <row r="898" spans="2:18">
      <c r="B898" s="118"/>
      <c r="C898" s="118"/>
      <c r="D898" s="118"/>
      <c r="E898" s="118"/>
      <c r="F898" s="119"/>
      <c r="G898" s="119"/>
      <c r="H898" s="119"/>
      <c r="I898" s="119"/>
      <c r="J898" s="119"/>
      <c r="K898" s="119"/>
      <c r="L898" s="119"/>
      <c r="M898" s="119"/>
      <c r="N898" s="119"/>
      <c r="O898" s="119"/>
      <c r="P898" s="119"/>
      <c r="Q898" s="119"/>
      <c r="R898" s="119"/>
    </row>
    <row r="899" spans="2:18">
      <c r="B899" s="118"/>
      <c r="C899" s="118"/>
      <c r="D899" s="118"/>
      <c r="E899" s="118"/>
      <c r="F899" s="119"/>
      <c r="G899" s="119"/>
      <c r="H899" s="119"/>
      <c r="I899" s="119"/>
      <c r="J899" s="119"/>
      <c r="K899" s="119"/>
      <c r="L899" s="119"/>
      <c r="M899" s="119"/>
      <c r="N899" s="119"/>
      <c r="O899" s="119"/>
      <c r="P899" s="119"/>
      <c r="Q899" s="119"/>
      <c r="R899" s="119"/>
    </row>
    <row r="900" spans="2:18">
      <c r="B900" s="118"/>
      <c r="C900" s="118"/>
      <c r="D900" s="118"/>
      <c r="E900" s="118"/>
      <c r="F900" s="119"/>
      <c r="G900" s="119"/>
      <c r="H900" s="119"/>
      <c r="I900" s="119"/>
      <c r="J900" s="119"/>
      <c r="K900" s="119"/>
      <c r="L900" s="119"/>
      <c r="M900" s="119"/>
      <c r="N900" s="119"/>
      <c r="O900" s="119"/>
      <c r="P900" s="119"/>
      <c r="Q900" s="119"/>
      <c r="R900" s="119"/>
    </row>
    <row r="901" spans="2:18">
      <c r="B901" s="118"/>
      <c r="C901" s="118"/>
      <c r="D901" s="118"/>
      <c r="E901" s="118"/>
      <c r="F901" s="119"/>
      <c r="G901" s="119"/>
      <c r="H901" s="119"/>
      <c r="I901" s="119"/>
      <c r="J901" s="119"/>
      <c r="K901" s="119"/>
      <c r="L901" s="119"/>
      <c r="M901" s="119"/>
      <c r="N901" s="119"/>
      <c r="O901" s="119"/>
      <c r="P901" s="119"/>
      <c r="Q901" s="119"/>
      <c r="R901" s="119"/>
    </row>
    <row r="902" spans="2:18">
      <c r="B902" s="118"/>
      <c r="C902" s="118"/>
      <c r="D902" s="118"/>
      <c r="E902" s="118"/>
      <c r="F902" s="119"/>
      <c r="G902" s="119"/>
      <c r="H902" s="119"/>
      <c r="I902" s="119"/>
      <c r="J902" s="119"/>
      <c r="K902" s="119"/>
      <c r="L902" s="119"/>
      <c r="M902" s="119"/>
      <c r="N902" s="119"/>
      <c r="O902" s="119"/>
      <c r="P902" s="119"/>
      <c r="Q902" s="119"/>
      <c r="R902" s="119"/>
    </row>
    <row r="903" spans="2:18">
      <c r="B903" s="118"/>
      <c r="C903" s="118"/>
      <c r="D903" s="118"/>
      <c r="E903" s="118"/>
      <c r="F903" s="119"/>
      <c r="G903" s="119"/>
      <c r="H903" s="119"/>
      <c r="I903" s="119"/>
      <c r="J903" s="119"/>
      <c r="K903" s="119"/>
      <c r="L903" s="119"/>
      <c r="M903" s="119"/>
      <c r="N903" s="119"/>
      <c r="O903" s="119"/>
      <c r="P903" s="119"/>
      <c r="Q903" s="119"/>
      <c r="R903" s="119"/>
    </row>
    <row r="904" spans="2:18">
      <c r="B904" s="118"/>
      <c r="C904" s="118"/>
      <c r="D904" s="118"/>
      <c r="E904" s="118"/>
      <c r="F904" s="119"/>
      <c r="G904" s="119"/>
      <c r="H904" s="119"/>
      <c r="I904" s="119"/>
      <c r="J904" s="119"/>
      <c r="K904" s="119"/>
      <c r="L904" s="119"/>
      <c r="M904" s="119"/>
      <c r="N904" s="119"/>
      <c r="O904" s="119"/>
      <c r="P904" s="119"/>
      <c r="Q904" s="119"/>
      <c r="R904" s="119"/>
    </row>
    <row r="905" spans="2:18">
      <c r="B905" s="118"/>
      <c r="C905" s="118"/>
      <c r="D905" s="118"/>
      <c r="E905" s="118"/>
      <c r="F905" s="119"/>
      <c r="G905" s="119"/>
      <c r="H905" s="119"/>
      <c r="I905" s="119"/>
      <c r="J905" s="119"/>
      <c r="K905" s="119"/>
      <c r="L905" s="119"/>
      <c r="M905" s="119"/>
      <c r="N905" s="119"/>
      <c r="O905" s="119"/>
      <c r="P905" s="119"/>
      <c r="Q905" s="119"/>
      <c r="R905" s="119"/>
    </row>
    <row r="906" spans="2:18">
      <c r="B906" s="118"/>
      <c r="C906" s="118"/>
      <c r="D906" s="118"/>
      <c r="E906" s="118"/>
      <c r="F906" s="119"/>
      <c r="G906" s="119"/>
      <c r="H906" s="119"/>
      <c r="I906" s="119"/>
      <c r="J906" s="119"/>
      <c r="K906" s="119"/>
      <c r="L906" s="119"/>
      <c r="M906" s="119"/>
      <c r="N906" s="119"/>
      <c r="O906" s="119"/>
      <c r="P906" s="119"/>
      <c r="Q906" s="119"/>
      <c r="R906" s="119"/>
    </row>
    <row r="907" spans="2:18">
      <c r="B907" s="118"/>
      <c r="C907" s="118"/>
      <c r="D907" s="118"/>
      <c r="E907" s="118"/>
      <c r="F907" s="119"/>
      <c r="G907" s="119"/>
      <c r="H907" s="119"/>
      <c r="I907" s="119"/>
      <c r="J907" s="119"/>
      <c r="K907" s="119"/>
      <c r="L907" s="119"/>
      <c r="M907" s="119"/>
      <c r="N907" s="119"/>
      <c r="O907" s="119"/>
      <c r="P907" s="119"/>
      <c r="Q907" s="119"/>
      <c r="R907" s="119"/>
    </row>
    <row r="908" spans="2:18">
      <c r="B908" s="118"/>
      <c r="C908" s="118"/>
      <c r="D908" s="118"/>
      <c r="E908" s="118"/>
      <c r="F908" s="119"/>
      <c r="G908" s="119"/>
      <c r="H908" s="119"/>
      <c r="I908" s="119"/>
      <c r="J908" s="119"/>
      <c r="K908" s="119"/>
      <c r="L908" s="119"/>
      <c r="M908" s="119"/>
      <c r="N908" s="119"/>
      <c r="O908" s="119"/>
      <c r="P908" s="119"/>
      <c r="Q908" s="119"/>
      <c r="R908" s="119"/>
    </row>
    <row r="909" spans="2:18">
      <c r="B909" s="118"/>
      <c r="C909" s="118"/>
      <c r="D909" s="118"/>
      <c r="E909" s="118"/>
      <c r="F909" s="119"/>
      <c r="G909" s="119"/>
      <c r="H909" s="119"/>
      <c r="I909" s="119"/>
      <c r="J909" s="119"/>
      <c r="K909" s="119"/>
      <c r="L909" s="119"/>
      <c r="M909" s="119"/>
      <c r="N909" s="119"/>
      <c r="O909" s="119"/>
      <c r="P909" s="119"/>
      <c r="Q909" s="119"/>
      <c r="R909" s="119"/>
    </row>
    <row r="910" spans="2:18">
      <c r="B910" s="118"/>
      <c r="C910" s="118"/>
      <c r="D910" s="118"/>
      <c r="E910" s="118"/>
      <c r="F910" s="119"/>
      <c r="G910" s="119"/>
      <c r="H910" s="119"/>
      <c r="I910" s="119"/>
      <c r="J910" s="119"/>
      <c r="K910" s="119"/>
      <c r="L910" s="119"/>
      <c r="M910" s="119"/>
      <c r="N910" s="119"/>
      <c r="O910" s="119"/>
      <c r="P910" s="119"/>
      <c r="Q910" s="119"/>
      <c r="R910" s="119"/>
    </row>
    <row r="911" spans="2:18">
      <c r="B911" s="118"/>
      <c r="C911" s="118"/>
      <c r="D911" s="118"/>
      <c r="E911" s="118"/>
      <c r="F911" s="119"/>
      <c r="G911" s="119"/>
      <c r="H911" s="119"/>
      <c r="I911" s="119"/>
      <c r="J911" s="119"/>
      <c r="K911" s="119"/>
      <c r="L911" s="119"/>
      <c r="M911" s="119"/>
      <c r="N911" s="119"/>
      <c r="O911" s="119"/>
      <c r="P911" s="119"/>
      <c r="Q911" s="119"/>
      <c r="R911" s="119"/>
    </row>
    <row r="912" spans="2:18">
      <c r="B912" s="118"/>
      <c r="C912" s="118"/>
      <c r="D912" s="118"/>
      <c r="E912" s="118"/>
      <c r="F912" s="119"/>
      <c r="G912" s="119"/>
      <c r="H912" s="119"/>
      <c r="I912" s="119"/>
      <c r="J912" s="119"/>
      <c r="K912" s="119"/>
      <c r="L912" s="119"/>
      <c r="M912" s="119"/>
      <c r="N912" s="119"/>
      <c r="O912" s="119"/>
      <c r="P912" s="119"/>
      <c r="Q912" s="119"/>
      <c r="R912" s="119"/>
    </row>
    <row r="913" spans="2:18">
      <c r="B913" s="118"/>
      <c r="C913" s="118"/>
      <c r="D913" s="118"/>
      <c r="E913" s="118"/>
      <c r="F913" s="119"/>
      <c r="G913" s="119"/>
      <c r="H913" s="119"/>
      <c r="I913" s="119"/>
      <c r="J913" s="119"/>
      <c r="K913" s="119"/>
      <c r="L913" s="119"/>
      <c r="M913" s="119"/>
      <c r="N913" s="119"/>
      <c r="O913" s="119"/>
      <c r="P913" s="119"/>
      <c r="Q913" s="119"/>
      <c r="R913" s="119"/>
    </row>
    <row r="914" spans="2:18">
      <c r="B914" s="118"/>
      <c r="C914" s="118"/>
      <c r="D914" s="118"/>
      <c r="E914" s="118"/>
      <c r="F914" s="119"/>
      <c r="G914" s="119"/>
      <c r="H914" s="119"/>
      <c r="I914" s="119"/>
      <c r="J914" s="119"/>
      <c r="K914" s="119"/>
      <c r="L914" s="119"/>
      <c r="M914" s="119"/>
      <c r="N914" s="119"/>
      <c r="O914" s="119"/>
      <c r="P914" s="119"/>
      <c r="Q914" s="119"/>
      <c r="R914" s="119"/>
    </row>
    <row r="915" spans="2:18">
      <c r="B915" s="118"/>
      <c r="C915" s="118"/>
      <c r="D915" s="118"/>
      <c r="E915" s="118"/>
      <c r="F915" s="119"/>
      <c r="G915" s="119"/>
      <c r="H915" s="119"/>
      <c r="I915" s="119"/>
      <c r="J915" s="119"/>
      <c r="K915" s="119"/>
      <c r="L915" s="119"/>
      <c r="M915" s="119"/>
      <c r="N915" s="119"/>
      <c r="O915" s="119"/>
      <c r="P915" s="119"/>
      <c r="Q915" s="119"/>
      <c r="R915" s="119"/>
    </row>
    <row r="916" spans="2:18">
      <c r="B916" s="118"/>
      <c r="C916" s="118"/>
      <c r="D916" s="118"/>
      <c r="E916" s="118"/>
      <c r="F916" s="119"/>
      <c r="G916" s="119"/>
      <c r="H916" s="119"/>
      <c r="I916" s="119"/>
      <c r="J916" s="119"/>
      <c r="K916" s="119"/>
      <c r="L916" s="119"/>
      <c r="M916" s="119"/>
      <c r="N916" s="119"/>
      <c r="O916" s="119"/>
      <c r="P916" s="119"/>
      <c r="Q916" s="119"/>
      <c r="R916" s="119"/>
    </row>
    <row r="917" spans="2:18">
      <c r="B917" s="118"/>
      <c r="C917" s="118"/>
      <c r="D917" s="118"/>
      <c r="E917" s="118"/>
      <c r="F917" s="119"/>
      <c r="G917" s="119"/>
      <c r="H917" s="119"/>
      <c r="I917" s="119"/>
      <c r="J917" s="119"/>
      <c r="K917" s="119"/>
      <c r="L917" s="119"/>
      <c r="M917" s="119"/>
      <c r="N917" s="119"/>
      <c r="O917" s="119"/>
      <c r="P917" s="119"/>
      <c r="Q917" s="119"/>
      <c r="R917" s="119"/>
    </row>
    <row r="918" spans="2:18">
      <c r="B918" s="118"/>
      <c r="C918" s="118"/>
      <c r="D918" s="118"/>
      <c r="E918" s="118"/>
      <c r="F918" s="119"/>
      <c r="G918" s="119"/>
      <c r="H918" s="119"/>
      <c r="I918" s="119"/>
      <c r="J918" s="119"/>
      <c r="K918" s="119"/>
      <c r="L918" s="119"/>
      <c r="M918" s="119"/>
      <c r="N918" s="119"/>
      <c r="O918" s="119"/>
      <c r="P918" s="119"/>
      <c r="Q918" s="119"/>
      <c r="R918" s="119"/>
    </row>
    <row r="919" spans="2:18">
      <c r="B919" s="118"/>
      <c r="C919" s="118"/>
      <c r="D919" s="118"/>
      <c r="E919" s="118"/>
      <c r="F919" s="119"/>
      <c r="G919" s="119"/>
      <c r="H919" s="119"/>
      <c r="I919" s="119"/>
      <c r="J919" s="119"/>
      <c r="K919" s="119"/>
      <c r="L919" s="119"/>
      <c r="M919" s="119"/>
      <c r="N919" s="119"/>
      <c r="O919" s="119"/>
      <c r="P919" s="119"/>
      <c r="Q919" s="119"/>
      <c r="R919" s="119"/>
    </row>
    <row r="920" spans="2:18">
      <c r="B920" s="118"/>
      <c r="C920" s="118"/>
      <c r="D920" s="118"/>
      <c r="E920" s="118"/>
      <c r="F920" s="119"/>
      <c r="G920" s="119"/>
      <c r="H920" s="119"/>
      <c r="I920" s="119"/>
      <c r="J920" s="119"/>
      <c r="K920" s="119"/>
      <c r="L920" s="119"/>
      <c r="M920" s="119"/>
      <c r="N920" s="119"/>
      <c r="O920" s="119"/>
      <c r="P920" s="119"/>
      <c r="Q920" s="119"/>
      <c r="R920" s="119"/>
    </row>
    <row r="921" spans="2:18">
      <c r="B921" s="118"/>
      <c r="C921" s="118"/>
      <c r="D921" s="118"/>
      <c r="E921" s="118"/>
      <c r="F921" s="119"/>
      <c r="G921" s="119"/>
      <c r="H921" s="119"/>
      <c r="I921" s="119"/>
      <c r="J921" s="119"/>
      <c r="K921" s="119"/>
      <c r="L921" s="119"/>
      <c r="M921" s="119"/>
      <c r="N921" s="119"/>
      <c r="O921" s="119"/>
      <c r="P921" s="119"/>
      <c r="Q921" s="119"/>
      <c r="R921" s="119"/>
    </row>
    <row r="922" spans="2:18">
      <c r="B922" s="118"/>
      <c r="C922" s="118"/>
      <c r="D922" s="118"/>
      <c r="E922" s="118"/>
      <c r="F922" s="119"/>
      <c r="G922" s="119"/>
      <c r="H922" s="119"/>
      <c r="I922" s="119"/>
      <c r="J922" s="119"/>
      <c r="K922" s="119"/>
      <c r="L922" s="119"/>
      <c r="M922" s="119"/>
      <c r="N922" s="119"/>
      <c r="O922" s="119"/>
      <c r="P922" s="119"/>
      <c r="Q922" s="119"/>
      <c r="R922" s="119"/>
    </row>
    <row r="923" spans="2:18">
      <c r="B923" s="118"/>
      <c r="C923" s="118"/>
      <c r="D923" s="118"/>
      <c r="E923" s="118"/>
      <c r="F923" s="119"/>
      <c r="G923" s="119"/>
      <c r="H923" s="119"/>
      <c r="I923" s="119"/>
      <c r="J923" s="119"/>
      <c r="K923" s="119"/>
      <c r="L923" s="119"/>
      <c r="M923" s="119"/>
      <c r="N923" s="119"/>
      <c r="O923" s="119"/>
      <c r="P923" s="119"/>
      <c r="Q923" s="119"/>
      <c r="R923" s="119"/>
    </row>
    <row r="924" spans="2:18">
      <c r="B924" s="118"/>
      <c r="C924" s="118"/>
      <c r="D924" s="118"/>
      <c r="E924" s="118"/>
      <c r="F924" s="119"/>
      <c r="G924" s="119"/>
      <c r="H924" s="119"/>
      <c r="I924" s="119"/>
      <c r="J924" s="119"/>
      <c r="K924" s="119"/>
      <c r="L924" s="119"/>
      <c r="M924" s="119"/>
      <c r="N924" s="119"/>
      <c r="O924" s="119"/>
      <c r="P924" s="119"/>
      <c r="Q924" s="119"/>
      <c r="R924" s="119"/>
    </row>
    <row r="925" spans="2:18">
      <c r="B925" s="118"/>
      <c r="C925" s="118"/>
      <c r="D925" s="118"/>
      <c r="E925" s="118"/>
      <c r="F925" s="119"/>
      <c r="G925" s="119"/>
      <c r="H925" s="119"/>
      <c r="I925" s="119"/>
      <c r="J925" s="119"/>
      <c r="K925" s="119"/>
      <c r="L925" s="119"/>
      <c r="M925" s="119"/>
      <c r="N925" s="119"/>
      <c r="O925" s="119"/>
      <c r="P925" s="119"/>
      <c r="Q925" s="119"/>
      <c r="R925" s="119"/>
    </row>
    <row r="926" spans="2:18">
      <c r="B926" s="118"/>
      <c r="C926" s="118"/>
      <c r="D926" s="118"/>
      <c r="E926" s="118"/>
      <c r="F926" s="119"/>
      <c r="G926" s="119"/>
      <c r="H926" s="119"/>
      <c r="I926" s="119"/>
      <c r="J926" s="119"/>
      <c r="K926" s="119"/>
      <c r="L926" s="119"/>
      <c r="M926" s="119"/>
      <c r="N926" s="119"/>
      <c r="O926" s="119"/>
      <c r="P926" s="119"/>
      <c r="Q926" s="119"/>
      <c r="R926" s="119"/>
    </row>
    <row r="927" spans="2:18">
      <c r="B927" s="118"/>
      <c r="C927" s="118"/>
      <c r="D927" s="118"/>
      <c r="E927" s="118"/>
      <c r="F927" s="119"/>
      <c r="G927" s="119"/>
      <c r="H927" s="119"/>
      <c r="I927" s="119"/>
      <c r="J927" s="119"/>
      <c r="K927" s="119"/>
      <c r="L927" s="119"/>
      <c r="M927" s="119"/>
      <c r="N927" s="119"/>
      <c r="O927" s="119"/>
      <c r="P927" s="119"/>
      <c r="Q927" s="119"/>
      <c r="R927" s="119"/>
    </row>
    <row r="928" spans="2:18">
      <c r="B928" s="118"/>
      <c r="C928" s="118"/>
      <c r="D928" s="118"/>
      <c r="E928" s="118"/>
      <c r="F928" s="119"/>
      <c r="G928" s="119"/>
      <c r="H928" s="119"/>
      <c r="I928" s="119"/>
      <c r="J928" s="119"/>
      <c r="K928" s="119"/>
      <c r="L928" s="119"/>
      <c r="M928" s="119"/>
      <c r="N928" s="119"/>
      <c r="O928" s="119"/>
      <c r="P928" s="119"/>
      <c r="Q928" s="119"/>
      <c r="R928" s="119"/>
    </row>
    <row r="929" spans="2:18">
      <c r="B929" s="118"/>
      <c r="C929" s="118"/>
      <c r="D929" s="118"/>
      <c r="E929" s="118"/>
      <c r="F929" s="119"/>
      <c r="G929" s="119"/>
      <c r="H929" s="119"/>
      <c r="I929" s="119"/>
      <c r="J929" s="119"/>
      <c r="K929" s="119"/>
      <c r="L929" s="119"/>
      <c r="M929" s="119"/>
      <c r="N929" s="119"/>
      <c r="O929" s="119"/>
      <c r="P929" s="119"/>
      <c r="Q929" s="119"/>
      <c r="R929" s="119"/>
    </row>
    <row r="930" spans="2:18">
      <c r="B930" s="118"/>
      <c r="C930" s="118"/>
      <c r="D930" s="118"/>
      <c r="E930" s="118"/>
      <c r="F930" s="119"/>
      <c r="G930" s="119"/>
      <c r="H930" s="119"/>
      <c r="I930" s="119"/>
      <c r="J930" s="119"/>
      <c r="K930" s="119"/>
      <c r="L930" s="119"/>
      <c r="M930" s="119"/>
      <c r="N930" s="119"/>
      <c r="O930" s="119"/>
      <c r="P930" s="119"/>
      <c r="Q930" s="119"/>
      <c r="R930" s="119"/>
    </row>
    <row r="931" spans="2:18">
      <c r="B931" s="118"/>
      <c r="C931" s="118"/>
      <c r="D931" s="118"/>
      <c r="E931" s="118"/>
      <c r="F931" s="119"/>
      <c r="G931" s="119"/>
      <c r="H931" s="119"/>
      <c r="I931" s="119"/>
      <c r="J931" s="119"/>
      <c r="K931" s="119"/>
      <c r="L931" s="119"/>
      <c r="M931" s="119"/>
      <c r="N931" s="119"/>
      <c r="O931" s="119"/>
      <c r="P931" s="119"/>
      <c r="Q931" s="119"/>
      <c r="R931" s="119"/>
    </row>
    <row r="932" spans="2:18">
      <c r="B932" s="118"/>
      <c r="C932" s="118"/>
      <c r="D932" s="118"/>
      <c r="E932" s="118"/>
      <c r="F932" s="119"/>
      <c r="G932" s="119"/>
      <c r="H932" s="119"/>
      <c r="I932" s="119"/>
      <c r="J932" s="119"/>
      <c r="K932" s="119"/>
      <c r="L932" s="119"/>
      <c r="M932" s="119"/>
      <c r="N932" s="119"/>
      <c r="O932" s="119"/>
      <c r="P932" s="119"/>
      <c r="Q932" s="119"/>
      <c r="R932" s="119"/>
    </row>
    <row r="933" spans="2:18">
      <c r="B933" s="118"/>
      <c r="C933" s="118"/>
      <c r="D933" s="118"/>
      <c r="E933" s="118"/>
      <c r="F933" s="119"/>
      <c r="G933" s="119"/>
      <c r="H933" s="119"/>
      <c r="I933" s="119"/>
      <c r="J933" s="119"/>
      <c r="K933" s="119"/>
      <c r="L933" s="119"/>
      <c r="M933" s="119"/>
      <c r="N933" s="119"/>
      <c r="O933" s="119"/>
      <c r="P933" s="119"/>
      <c r="Q933" s="119"/>
      <c r="R933" s="119"/>
    </row>
    <row r="934" spans="2:18">
      <c r="B934" s="118"/>
      <c r="C934" s="118"/>
      <c r="D934" s="118"/>
      <c r="E934" s="118"/>
      <c r="F934" s="119"/>
      <c r="G934" s="119"/>
      <c r="H934" s="119"/>
      <c r="I934" s="119"/>
      <c r="J934" s="119"/>
      <c r="K934" s="119"/>
      <c r="L934" s="119"/>
      <c r="M934" s="119"/>
      <c r="N934" s="119"/>
      <c r="O934" s="119"/>
      <c r="P934" s="119"/>
      <c r="Q934" s="119"/>
      <c r="R934" s="119"/>
    </row>
    <row r="935" spans="2:18">
      <c r="B935" s="118"/>
      <c r="C935" s="118"/>
      <c r="D935" s="118"/>
      <c r="E935" s="118"/>
      <c r="F935" s="119"/>
      <c r="G935" s="119"/>
      <c r="H935" s="119"/>
      <c r="I935" s="119"/>
      <c r="J935" s="119"/>
      <c r="K935" s="119"/>
      <c r="L935" s="119"/>
      <c r="M935" s="119"/>
      <c r="N935" s="119"/>
      <c r="O935" s="119"/>
      <c r="P935" s="119"/>
      <c r="Q935" s="119"/>
      <c r="R935" s="119"/>
    </row>
    <row r="936" spans="2:18">
      <c r="B936" s="118"/>
      <c r="C936" s="118"/>
      <c r="D936" s="118"/>
      <c r="E936" s="118"/>
      <c r="F936" s="119"/>
      <c r="G936" s="119"/>
      <c r="H936" s="119"/>
      <c r="I936" s="119"/>
      <c r="J936" s="119"/>
      <c r="K936" s="119"/>
      <c r="L936" s="119"/>
      <c r="M936" s="119"/>
      <c r="N936" s="119"/>
      <c r="O936" s="119"/>
      <c r="P936" s="119"/>
      <c r="Q936" s="119"/>
      <c r="R936" s="119"/>
    </row>
    <row r="937" spans="2:18">
      <c r="B937" s="118"/>
      <c r="C937" s="118"/>
      <c r="D937" s="118"/>
      <c r="E937" s="118"/>
      <c r="F937" s="119"/>
      <c r="G937" s="119"/>
      <c r="H937" s="119"/>
      <c r="I937" s="119"/>
      <c r="J937" s="119"/>
      <c r="K937" s="119"/>
      <c r="L937" s="119"/>
      <c r="M937" s="119"/>
      <c r="N937" s="119"/>
      <c r="O937" s="119"/>
      <c r="P937" s="119"/>
      <c r="Q937" s="119"/>
      <c r="R937" s="119"/>
    </row>
    <row r="938" spans="2:18">
      <c r="B938" s="118"/>
      <c r="C938" s="118"/>
      <c r="D938" s="118"/>
      <c r="E938" s="118"/>
      <c r="F938" s="119"/>
      <c r="G938" s="119"/>
      <c r="H938" s="119"/>
      <c r="I938" s="119"/>
      <c r="J938" s="119"/>
      <c r="K938" s="119"/>
      <c r="L938" s="119"/>
      <c r="M938" s="119"/>
      <c r="N938" s="119"/>
      <c r="O938" s="119"/>
      <c r="P938" s="119"/>
      <c r="Q938" s="119"/>
      <c r="R938" s="119"/>
    </row>
    <row r="939" spans="2:18">
      <c r="B939" s="118"/>
      <c r="C939" s="118"/>
      <c r="D939" s="118"/>
      <c r="E939" s="118"/>
      <c r="F939" s="119"/>
      <c r="G939" s="119"/>
      <c r="H939" s="119"/>
      <c r="I939" s="119"/>
      <c r="J939" s="119"/>
      <c r="K939" s="119"/>
      <c r="L939" s="119"/>
      <c r="M939" s="119"/>
      <c r="N939" s="119"/>
      <c r="O939" s="119"/>
      <c r="P939" s="119"/>
      <c r="Q939" s="119"/>
      <c r="R939" s="119"/>
    </row>
    <row r="940" spans="2:18">
      <c r="B940" s="118"/>
      <c r="C940" s="118"/>
      <c r="D940" s="118"/>
      <c r="E940" s="118"/>
      <c r="F940" s="119"/>
      <c r="G940" s="119"/>
      <c r="H940" s="119"/>
      <c r="I940" s="119"/>
      <c r="J940" s="119"/>
      <c r="K940" s="119"/>
      <c r="L940" s="119"/>
      <c r="M940" s="119"/>
      <c r="N940" s="119"/>
      <c r="O940" s="119"/>
      <c r="P940" s="119"/>
      <c r="Q940" s="119"/>
      <c r="R940" s="119"/>
    </row>
    <row r="941" spans="2:18">
      <c r="B941" s="118"/>
      <c r="C941" s="118"/>
      <c r="D941" s="118"/>
      <c r="E941" s="118"/>
      <c r="F941" s="119"/>
      <c r="G941" s="119"/>
      <c r="H941" s="119"/>
      <c r="I941" s="119"/>
      <c r="J941" s="119"/>
      <c r="K941" s="119"/>
      <c r="L941" s="119"/>
      <c r="M941" s="119"/>
      <c r="N941" s="119"/>
      <c r="O941" s="119"/>
      <c r="P941" s="119"/>
      <c r="Q941" s="119"/>
      <c r="R941" s="119"/>
    </row>
    <row r="942" spans="2:18">
      <c r="B942" s="118"/>
      <c r="C942" s="118"/>
      <c r="D942" s="118"/>
      <c r="E942" s="118"/>
      <c r="F942" s="119"/>
      <c r="G942" s="119"/>
      <c r="H942" s="119"/>
      <c r="I942" s="119"/>
      <c r="J942" s="119"/>
      <c r="K942" s="119"/>
      <c r="L942" s="119"/>
      <c r="M942" s="119"/>
      <c r="N942" s="119"/>
      <c r="O942" s="119"/>
      <c r="P942" s="119"/>
      <c r="Q942" s="119"/>
      <c r="R942" s="119"/>
    </row>
    <row r="943" spans="2:18">
      <c r="B943" s="118"/>
      <c r="C943" s="118"/>
      <c r="D943" s="118"/>
      <c r="E943" s="118"/>
      <c r="F943" s="119"/>
      <c r="G943" s="119"/>
      <c r="H943" s="119"/>
      <c r="I943" s="119"/>
      <c r="J943" s="119"/>
      <c r="K943" s="119"/>
      <c r="L943" s="119"/>
      <c r="M943" s="119"/>
      <c r="N943" s="119"/>
      <c r="O943" s="119"/>
      <c r="P943" s="119"/>
      <c r="Q943" s="119"/>
      <c r="R943" s="119"/>
    </row>
    <row r="944" spans="2:18">
      <c r="B944" s="118"/>
      <c r="C944" s="118"/>
      <c r="D944" s="118"/>
      <c r="E944" s="118"/>
      <c r="F944" s="119"/>
      <c r="G944" s="119"/>
      <c r="H944" s="119"/>
      <c r="I944" s="119"/>
      <c r="J944" s="119"/>
      <c r="K944" s="119"/>
      <c r="L944" s="119"/>
      <c r="M944" s="119"/>
      <c r="N944" s="119"/>
      <c r="O944" s="119"/>
      <c r="P944" s="119"/>
      <c r="Q944" s="119"/>
      <c r="R944" s="119"/>
    </row>
    <row r="945" spans="2:18">
      <c r="B945" s="118"/>
      <c r="C945" s="118"/>
      <c r="D945" s="118"/>
      <c r="E945" s="118"/>
      <c r="F945" s="119"/>
      <c r="G945" s="119"/>
      <c r="H945" s="119"/>
      <c r="I945" s="119"/>
      <c r="J945" s="119"/>
      <c r="K945" s="119"/>
      <c r="L945" s="119"/>
      <c r="M945" s="119"/>
      <c r="N945" s="119"/>
      <c r="O945" s="119"/>
      <c r="P945" s="119"/>
      <c r="Q945" s="119"/>
      <c r="R945" s="119"/>
    </row>
    <row r="946" spans="2:18">
      <c r="B946" s="118"/>
      <c r="C946" s="118"/>
      <c r="D946" s="118"/>
      <c r="E946" s="118"/>
      <c r="F946" s="119"/>
      <c r="G946" s="119"/>
      <c r="H946" s="119"/>
      <c r="I946" s="119"/>
      <c r="J946" s="119"/>
      <c r="K946" s="119"/>
      <c r="L946" s="119"/>
      <c r="M946" s="119"/>
      <c r="N946" s="119"/>
      <c r="O946" s="119"/>
      <c r="P946" s="119"/>
      <c r="Q946" s="119"/>
      <c r="R946" s="119"/>
    </row>
    <row r="947" spans="2:18">
      <c r="B947" s="118"/>
      <c r="C947" s="118"/>
      <c r="D947" s="118"/>
      <c r="E947" s="118"/>
      <c r="F947" s="119"/>
      <c r="G947" s="119"/>
      <c r="H947" s="119"/>
      <c r="I947" s="119"/>
      <c r="J947" s="119"/>
      <c r="K947" s="119"/>
      <c r="L947" s="119"/>
      <c r="M947" s="119"/>
      <c r="N947" s="119"/>
      <c r="O947" s="119"/>
      <c r="P947" s="119"/>
      <c r="Q947" s="119"/>
      <c r="R947" s="119"/>
    </row>
    <row r="948" spans="2:18">
      <c r="B948" s="118"/>
      <c r="C948" s="118"/>
      <c r="D948" s="118"/>
      <c r="E948" s="118"/>
      <c r="F948" s="119"/>
      <c r="G948" s="119"/>
      <c r="H948" s="119"/>
      <c r="I948" s="119"/>
      <c r="J948" s="119"/>
      <c r="K948" s="119"/>
      <c r="L948" s="119"/>
      <c r="M948" s="119"/>
      <c r="N948" s="119"/>
      <c r="O948" s="119"/>
      <c r="P948" s="119"/>
      <c r="Q948" s="119"/>
      <c r="R948" s="119"/>
    </row>
    <row r="949" spans="2:18">
      <c r="B949" s="118"/>
      <c r="C949" s="118"/>
      <c r="D949" s="118"/>
      <c r="E949" s="118"/>
      <c r="F949" s="119"/>
      <c r="G949" s="119"/>
      <c r="H949" s="119"/>
      <c r="I949" s="119"/>
      <c r="J949" s="119"/>
      <c r="K949" s="119"/>
      <c r="L949" s="119"/>
      <c r="M949" s="119"/>
      <c r="N949" s="119"/>
      <c r="O949" s="119"/>
      <c r="P949" s="119"/>
      <c r="Q949" s="119"/>
      <c r="R949" s="119"/>
    </row>
    <row r="950" spans="2:18">
      <c r="B950" s="118"/>
      <c r="C950" s="118"/>
      <c r="D950" s="118"/>
      <c r="E950" s="118"/>
      <c r="F950" s="119"/>
      <c r="G950" s="119"/>
      <c r="H950" s="119"/>
      <c r="I950" s="119"/>
      <c r="J950" s="119"/>
      <c r="K950" s="119"/>
      <c r="L950" s="119"/>
      <c r="M950" s="119"/>
      <c r="N950" s="119"/>
      <c r="O950" s="119"/>
      <c r="P950" s="119"/>
      <c r="Q950" s="119"/>
      <c r="R950" s="119"/>
    </row>
    <row r="951" spans="2:18">
      <c r="B951" s="118"/>
      <c r="C951" s="118"/>
      <c r="D951" s="118"/>
      <c r="E951" s="118"/>
      <c r="F951" s="119"/>
      <c r="G951" s="119"/>
      <c r="H951" s="119"/>
      <c r="I951" s="119"/>
      <c r="J951" s="119"/>
      <c r="K951" s="119"/>
      <c r="L951" s="119"/>
      <c r="M951" s="119"/>
      <c r="N951" s="119"/>
      <c r="O951" s="119"/>
      <c r="P951" s="119"/>
      <c r="Q951" s="119"/>
      <c r="R951" s="119"/>
    </row>
    <row r="952" spans="2:18">
      <c r="B952" s="118"/>
      <c r="C952" s="118"/>
      <c r="D952" s="118"/>
      <c r="E952" s="118"/>
      <c r="F952" s="119"/>
      <c r="G952" s="119"/>
      <c r="H952" s="119"/>
      <c r="I952" s="119"/>
      <c r="J952" s="119"/>
      <c r="K952" s="119"/>
      <c r="L952" s="119"/>
      <c r="M952" s="119"/>
      <c r="N952" s="119"/>
      <c r="O952" s="119"/>
      <c r="P952" s="119"/>
      <c r="Q952" s="119"/>
      <c r="R952" s="119"/>
    </row>
    <row r="953" spans="2:18">
      <c r="B953" s="118"/>
      <c r="C953" s="118"/>
      <c r="D953" s="118"/>
      <c r="E953" s="118"/>
      <c r="F953" s="119"/>
      <c r="G953" s="119"/>
      <c r="H953" s="119"/>
      <c r="I953" s="119"/>
      <c r="J953" s="119"/>
      <c r="K953" s="119"/>
      <c r="L953" s="119"/>
      <c r="M953" s="119"/>
      <c r="N953" s="119"/>
      <c r="O953" s="119"/>
      <c r="P953" s="119"/>
      <c r="Q953" s="119"/>
      <c r="R953" s="119"/>
    </row>
    <row r="954" spans="2:18">
      <c r="B954" s="118"/>
      <c r="C954" s="118"/>
      <c r="D954" s="118"/>
      <c r="E954" s="118"/>
      <c r="F954" s="119"/>
      <c r="G954" s="119"/>
      <c r="H954" s="119"/>
      <c r="I954" s="119"/>
      <c r="J954" s="119"/>
      <c r="K954" s="119"/>
      <c r="L954" s="119"/>
      <c r="M954" s="119"/>
      <c r="N954" s="119"/>
      <c r="O954" s="119"/>
      <c r="P954" s="119"/>
      <c r="Q954" s="119"/>
      <c r="R954" s="119"/>
    </row>
    <row r="955" spans="2:18">
      <c r="B955" s="118"/>
      <c r="C955" s="118"/>
      <c r="D955" s="118"/>
      <c r="E955" s="118"/>
      <c r="F955" s="119"/>
      <c r="G955" s="119"/>
      <c r="H955" s="119"/>
      <c r="I955" s="119"/>
      <c r="J955" s="119"/>
      <c r="K955" s="119"/>
      <c r="L955" s="119"/>
      <c r="M955" s="119"/>
      <c r="N955" s="119"/>
      <c r="O955" s="119"/>
      <c r="P955" s="119"/>
      <c r="Q955" s="119"/>
      <c r="R955" s="119"/>
    </row>
    <row r="956" spans="2:18">
      <c r="B956" s="118"/>
      <c r="C956" s="118"/>
      <c r="D956" s="118"/>
      <c r="E956" s="118"/>
      <c r="F956" s="119"/>
      <c r="G956" s="119"/>
      <c r="H956" s="119"/>
      <c r="I956" s="119"/>
      <c r="J956" s="119"/>
      <c r="K956" s="119"/>
      <c r="L956" s="119"/>
      <c r="M956" s="119"/>
      <c r="N956" s="119"/>
      <c r="O956" s="119"/>
      <c r="P956" s="119"/>
      <c r="Q956" s="119"/>
      <c r="R956" s="119"/>
    </row>
    <row r="957" spans="2:18">
      <c r="B957" s="118"/>
      <c r="C957" s="118"/>
      <c r="D957" s="118"/>
      <c r="E957" s="118"/>
      <c r="F957" s="119"/>
      <c r="G957" s="119"/>
      <c r="H957" s="119"/>
      <c r="I957" s="119"/>
      <c r="J957" s="119"/>
      <c r="K957" s="119"/>
      <c r="L957" s="119"/>
      <c r="M957" s="119"/>
      <c r="N957" s="119"/>
      <c r="O957" s="119"/>
      <c r="P957" s="119"/>
      <c r="Q957" s="119"/>
      <c r="R957" s="119"/>
    </row>
    <row r="958" spans="2:18">
      <c r="B958" s="118"/>
      <c r="C958" s="118"/>
      <c r="D958" s="118"/>
      <c r="E958" s="118"/>
      <c r="F958" s="119"/>
      <c r="G958" s="119"/>
      <c r="H958" s="119"/>
      <c r="I958" s="119"/>
      <c r="J958" s="119"/>
      <c r="K958" s="119"/>
      <c r="L958" s="119"/>
      <c r="M958" s="119"/>
      <c r="N958" s="119"/>
      <c r="O958" s="119"/>
      <c r="P958" s="119"/>
      <c r="Q958" s="119"/>
      <c r="R958" s="119"/>
    </row>
    <row r="959" spans="2:18">
      <c r="B959" s="118"/>
      <c r="C959" s="118"/>
      <c r="D959" s="118"/>
      <c r="E959" s="118"/>
      <c r="F959" s="119"/>
      <c r="G959" s="119"/>
      <c r="H959" s="119"/>
      <c r="I959" s="119"/>
      <c r="J959" s="119"/>
      <c r="K959" s="119"/>
      <c r="L959" s="119"/>
      <c r="M959" s="119"/>
      <c r="N959" s="119"/>
      <c r="O959" s="119"/>
      <c r="P959" s="119"/>
      <c r="Q959" s="119"/>
      <c r="R959" s="119"/>
    </row>
    <row r="960" spans="2:18">
      <c r="B960" s="118"/>
      <c r="C960" s="118"/>
      <c r="D960" s="118"/>
      <c r="E960" s="118"/>
      <c r="F960" s="119"/>
      <c r="G960" s="119"/>
      <c r="H960" s="119"/>
      <c r="I960" s="119"/>
      <c r="J960" s="119"/>
      <c r="K960" s="119"/>
      <c r="L960" s="119"/>
      <c r="M960" s="119"/>
      <c r="N960" s="119"/>
      <c r="O960" s="119"/>
      <c r="P960" s="119"/>
      <c r="Q960" s="119"/>
      <c r="R960" s="119"/>
    </row>
    <row r="961" spans="2:18">
      <c r="B961" s="118"/>
      <c r="C961" s="118"/>
      <c r="D961" s="118"/>
      <c r="E961" s="118"/>
      <c r="F961" s="119"/>
      <c r="G961" s="119"/>
      <c r="H961" s="119"/>
      <c r="I961" s="119"/>
      <c r="J961" s="119"/>
      <c r="K961" s="119"/>
      <c r="L961" s="119"/>
      <c r="M961" s="119"/>
      <c r="N961" s="119"/>
      <c r="O961" s="119"/>
      <c r="P961" s="119"/>
      <c r="Q961" s="119"/>
      <c r="R961" s="119"/>
    </row>
    <row r="962" spans="2:18">
      <c r="B962" s="118"/>
      <c r="C962" s="118"/>
      <c r="D962" s="118"/>
      <c r="E962" s="118"/>
      <c r="F962" s="119"/>
      <c r="G962" s="119"/>
      <c r="H962" s="119"/>
      <c r="I962" s="119"/>
      <c r="J962" s="119"/>
      <c r="K962" s="119"/>
      <c r="L962" s="119"/>
      <c r="M962" s="119"/>
      <c r="N962" s="119"/>
      <c r="O962" s="119"/>
      <c r="P962" s="119"/>
      <c r="Q962" s="119"/>
      <c r="R962" s="119"/>
    </row>
    <row r="963" spans="2:18">
      <c r="B963" s="118"/>
      <c r="C963" s="118"/>
      <c r="D963" s="118"/>
      <c r="E963" s="118"/>
      <c r="F963" s="119"/>
      <c r="G963" s="119"/>
      <c r="H963" s="119"/>
      <c r="I963" s="119"/>
      <c r="J963" s="119"/>
      <c r="K963" s="119"/>
      <c r="L963" s="119"/>
      <c r="M963" s="119"/>
      <c r="N963" s="119"/>
      <c r="O963" s="119"/>
      <c r="P963" s="119"/>
      <c r="Q963" s="119"/>
      <c r="R963" s="119"/>
    </row>
    <row r="964" spans="2:18">
      <c r="B964" s="118"/>
      <c r="C964" s="118"/>
      <c r="D964" s="118"/>
      <c r="E964" s="118"/>
      <c r="F964" s="119"/>
      <c r="G964" s="119"/>
      <c r="H964" s="119"/>
      <c r="I964" s="119"/>
      <c r="J964" s="119"/>
      <c r="K964" s="119"/>
      <c r="L964" s="119"/>
      <c r="M964" s="119"/>
      <c r="N964" s="119"/>
      <c r="O964" s="119"/>
      <c r="P964" s="119"/>
      <c r="Q964" s="119"/>
      <c r="R964" s="119"/>
    </row>
    <row r="965" spans="2:18">
      <c r="B965" s="118"/>
      <c r="C965" s="118"/>
      <c r="D965" s="118"/>
      <c r="E965" s="118"/>
      <c r="F965" s="119"/>
      <c r="G965" s="119"/>
      <c r="H965" s="119"/>
      <c r="I965" s="119"/>
      <c r="J965" s="119"/>
      <c r="K965" s="119"/>
      <c r="L965" s="119"/>
      <c r="M965" s="119"/>
      <c r="N965" s="119"/>
      <c r="O965" s="119"/>
      <c r="P965" s="119"/>
      <c r="Q965" s="119"/>
      <c r="R965" s="119"/>
    </row>
    <row r="966" spans="2:18">
      <c r="B966" s="118"/>
      <c r="C966" s="118"/>
      <c r="D966" s="118"/>
      <c r="E966" s="118"/>
      <c r="F966" s="119"/>
      <c r="G966" s="119"/>
      <c r="H966" s="119"/>
      <c r="I966" s="119"/>
      <c r="J966" s="119"/>
      <c r="K966" s="119"/>
      <c r="L966" s="119"/>
      <c r="M966" s="119"/>
      <c r="N966" s="119"/>
      <c r="O966" s="119"/>
      <c r="P966" s="119"/>
      <c r="Q966" s="119"/>
      <c r="R966" s="119"/>
    </row>
    <row r="967" spans="2:18">
      <c r="B967" s="118"/>
      <c r="C967" s="118"/>
      <c r="D967" s="118"/>
      <c r="E967" s="118"/>
      <c r="F967" s="119"/>
      <c r="G967" s="119"/>
      <c r="H967" s="119"/>
      <c r="I967" s="119"/>
      <c r="J967" s="119"/>
      <c r="K967" s="119"/>
      <c r="L967" s="119"/>
      <c r="M967" s="119"/>
      <c r="N967" s="119"/>
      <c r="O967" s="119"/>
      <c r="P967" s="119"/>
      <c r="Q967" s="119"/>
      <c r="R967" s="119"/>
    </row>
    <row r="968" spans="2:18">
      <c r="B968" s="118"/>
      <c r="C968" s="118"/>
      <c r="D968" s="118"/>
      <c r="E968" s="118"/>
      <c r="F968" s="119"/>
      <c r="G968" s="119"/>
      <c r="H968" s="119"/>
      <c r="I968" s="119"/>
      <c r="J968" s="119"/>
      <c r="K968" s="119"/>
      <c r="L968" s="119"/>
      <c r="M968" s="119"/>
      <c r="N968" s="119"/>
      <c r="O968" s="119"/>
      <c r="P968" s="119"/>
      <c r="Q968" s="119"/>
      <c r="R968" s="119"/>
    </row>
    <row r="969" spans="2:18">
      <c r="B969" s="118"/>
      <c r="C969" s="118"/>
      <c r="D969" s="118"/>
      <c r="E969" s="118"/>
      <c r="F969" s="119"/>
      <c r="G969" s="119"/>
      <c r="H969" s="119"/>
      <c r="I969" s="119"/>
      <c r="J969" s="119"/>
      <c r="K969" s="119"/>
      <c r="L969" s="119"/>
      <c r="M969" s="119"/>
      <c r="N969" s="119"/>
      <c r="O969" s="119"/>
      <c r="P969" s="119"/>
      <c r="Q969" s="119"/>
      <c r="R969" s="119"/>
    </row>
    <row r="970" spans="2:18">
      <c r="B970" s="118"/>
      <c r="C970" s="118"/>
      <c r="D970" s="118"/>
      <c r="E970" s="118"/>
      <c r="F970" s="119"/>
      <c r="G970" s="119"/>
      <c r="H970" s="119"/>
      <c r="I970" s="119"/>
      <c r="J970" s="119"/>
      <c r="K970" s="119"/>
      <c r="L970" s="119"/>
      <c r="M970" s="119"/>
      <c r="N970" s="119"/>
      <c r="O970" s="119"/>
      <c r="P970" s="119"/>
      <c r="Q970" s="119"/>
      <c r="R970" s="119"/>
    </row>
    <row r="971" spans="2:18">
      <c r="B971" s="118"/>
      <c r="C971" s="118"/>
      <c r="D971" s="118"/>
      <c r="E971" s="118"/>
      <c r="F971" s="119"/>
      <c r="G971" s="119"/>
      <c r="H971" s="119"/>
      <c r="I971" s="119"/>
      <c r="J971" s="119"/>
      <c r="K971" s="119"/>
      <c r="L971" s="119"/>
      <c r="M971" s="119"/>
      <c r="N971" s="119"/>
      <c r="O971" s="119"/>
      <c r="P971" s="119"/>
      <c r="Q971" s="119"/>
      <c r="R971" s="119"/>
    </row>
    <row r="972" spans="2:18">
      <c r="B972" s="118"/>
      <c r="C972" s="118"/>
      <c r="D972" s="118"/>
      <c r="E972" s="118"/>
      <c r="F972" s="119"/>
      <c r="G972" s="119"/>
      <c r="H972" s="119"/>
      <c r="I972" s="119"/>
      <c r="J972" s="119"/>
      <c r="K972" s="119"/>
      <c r="L972" s="119"/>
      <c r="M972" s="119"/>
      <c r="N972" s="119"/>
      <c r="O972" s="119"/>
      <c r="P972" s="119"/>
      <c r="Q972" s="119"/>
      <c r="R972" s="119"/>
    </row>
    <row r="973" spans="2:18">
      <c r="B973" s="118"/>
      <c r="C973" s="118"/>
      <c r="D973" s="118"/>
      <c r="E973" s="118"/>
      <c r="F973" s="119"/>
      <c r="G973" s="119"/>
      <c r="H973" s="119"/>
      <c r="I973" s="119"/>
      <c r="J973" s="119"/>
      <c r="K973" s="119"/>
      <c r="L973" s="119"/>
      <c r="M973" s="119"/>
      <c r="N973" s="119"/>
      <c r="O973" s="119"/>
      <c r="P973" s="119"/>
      <c r="Q973" s="119"/>
      <c r="R973" s="119"/>
    </row>
    <row r="974" spans="2:18">
      <c r="B974" s="118"/>
      <c r="C974" s="118"/>
      <c r="D974" s="118"/>
      <c r="E974" s="118"/>
      <c r="F974" s="119"/>
      <c r="G974" s="119"/>
      <c r="H974" s="119"/>
      <c r="I974" s="119"/>
      <c r="J974" s="119"/>
      <c r="K974" s="119"/>
      <c r="L974" s="119"/>
      <c r="M974" s="119"/>
      <c r="N974" s="119"/>
      <c r="O974" s="119"/>
      <c r="P974" s="119"/>
      <c r="Q974" s="119"/>
      <c r="R974" s="119"/>
    </row>
    <row r="975" spans="2:18">
      <c r="B975" s="118"/>
      <c r="C975" s="118"/>
      <c r="D975" s="118"/>
      <c r="E975" s="118"/>
      <c r="F975" s="119"/>
      <c r="G975" s="119"/>
      <c r="H975" s="119"/>
      <c r="I975" s="119"/>
      <c r="J975" s="119"/>
      <c r="K975" s="119"/>
      <c r="L975" s="119"/>
      <c r="M975" s="119"/>
      <c r="N975" s="119"/>
      <c r="O975" s="119"/>
      <c r="P975" s="119"/>
      <c r="Q975" s="119"/>
      <c r="R975" s="119"/>
    </row>
    <row r="976" spans="2:18">
      <c r="B976" s="118"/>
      <c r="C976" s="118"/>
      <c r="D976" s="118"/>
      <c r="E976" s="118"/>
      <c r="F976" s="119"/>
      <c r="G976" s="119"/>
      <c r="H976" s="119"/>
      <c r="I976" s="119"/>
      <c r="J976" s="119"/>
      <c r="K976" s="119"/>
      <c r="L976" s="119"/>
      <c r="M976" s="119"/>
      <c r="N976" s="119"/>
      <c r="O976" s="119"/>
      <c r="P976" s="119"/>
      <c r="Q976" s="119"/>
      <c r="R976" s="119"/>
    </row>
    <row r="977" spans="2:18">
      <c r="B977" s="118"/>
      <c r="C977" s="118"/>
      <c r="D977" s="118"/>
      <c r="E977" s="118"/>
      <c r="F977" s="119"/>
      <c r="G977" s="119"/>
      <c r="H977" s="119"/>
      <c r="I977" s="119"/>
      <c r="J977" s="119"/>
      <c r="K977" s="119"/>
      <c r="L977" s="119"/>
      <c r="M977" s="119"/>
      <c r="N977" s="119"/>
      <c r="O977" s="119"/>
      <c r="P977" s="119"/>
      <c r="Q977" s="119"/>
      <c r="R977" s="119"/>
    </row>
    <row r="978" spans="2:18">
      <c r="B978" s="118"/>
      <c r="C978" s="118"/>
      <c r="D978" s="118"/>
      <c r="E978" s="118"/>
      <c r="F978" s="119"/>
      <c r="G978" s="119"/>
      <c r="H978" s="119"/>
      <c r="I978" s="119"/>
      <c r="J978" s="119"/>
      <c r="K978" s="119"/>
      <c r="L978" s="119"/>
      <c r="M978" s="119"/>
      <c r="N978" s="119"/>
      <c r="O978" s="119"/>
      <c r="P978" s="119"/>
      <c r="Q978" s="119"/>
      <c r="R978" s="119"/>
    </row>
    <row r="979" spans="2:18">
      <c r="B979" s="118"/>
      <c r="C979" s="118"/>
      <c r="D979" s="118"/>
      <c r="E979" s="118"/>
      <c r="F979" s="119"/>
      <c r="G979" s="119"/>
      <c r="H979" s="119"/>
      <c r="I979" s="119"/>
      <c r="J979" s="119"/>
      <c r="K979" s="119"/>
      <c r="L979" s="119"/>
      <c r="M979" s="119"/>
      <c r="N979" s="119"/>
      <c r="O979" s="119"/>
      <c r="P979" s="119"/>
      <c r="Q979" s="119"/>
      <c r="R979" s="119"/>
    </row>
    <row r="980" spans="2:18">
      <c r="B980" s="118"/>
      <c r="C980" s="118"/>
      <c r="D980" s="118"/>
      <c r="E980" s="118"/>
      <c r="F980" s="119"/>
      <c r="G980" s="119"/>
      <c r="H980" s="119"/>
      <c r="I980" s="119"/>
      <c r="J980" s="119"/>
      <c r="K980" s="119"/>
      <c r="L980" s="119"/>
      <c r="M980" s="119"/>
      <c r="N980" s="119"/>
      <c r="O980" s="119"/>
      <c r="P980" s="119"/>
      <c r="Q980" s="119"/>
      <c r="R980" s="119"/>
    </row>
    <row r="981" spans="2:18">
      <c r="B981" s="118"/>
      <c r="C981" s="118"/>
      <c r="D981" s="118"/>
      <c r="E981" s="118"/>
      <c r="F981" s="119"/>
      <c r="G981" s="119"/>
      <c r="H981" s="119"/>
      <c r="I981" s="119"/>
      <c r="J981" s="119"/>
      <c r="K981" s="119"/>
      <c r="L981" s="119"/>
      <c r="M981" s="119"/>
      <c r="N981" s="119"/>
      <c r="O981" s="119"/>
      <c r="P981" s="119"/>
      <c r="Q981" s="119"/>
      <c r="R981" s="119"/>
    </row>
    <row r="982" spans="2:18">
      <c r="B982" s="118"/>
      <c r="C982" s="118"/>
      <c r="D982" s="118"/>
      <c r="E982" s="118"/>
      <c r="F982" s="119"/>
      <c r="G982" s="119"/>
      <c r="H982" s="119"/>
      <c r="I982" s="119"/>
      <c r="J982" s="119"/>
      <c r="K982" s="119"/>
      <c r="L982" s="119"/>
      <c r="M982" s="119"/>
      <c r="N982" s="119"/>
      <c r="O982" s="119"/>
      <c r="P982" s="119"/>
      <c r="Q982" s="119"/>
      <c r="R982" s="119"/>
    </row>
    <row r="983" spans="2:18">
      <c r="B983" s="118"/>
      <c r="C983" s="118"/>
      <c r="D983" s="118"/>
      <c r="E983" s="118"/>
      <c r="F983" s="119"/>
      <c r="G983" s="119"/>
      <c r="H983" s="119"/>
      <c r="I983" s="119"/>
      <c r="J983" s="119"/>
      <c r="K983" s="119"/>
      <c r="L983" s="119"/>
      <c r="M983" s="119"/>
      <c r="N983" s="119"/>
      <c r="O983" s="119"/>
      <c r="P983" s="119"/>
      <c r="Q983" s="119"/>
      <c r="R983" s="119"/>
    </row>
    <row r="984" spans="2:18">
      <c r="B984" s="118"/>
      <c r="C984" s="118"/>
      <c r="D984" s="118"/>
      <c r="E984" s="118"/>
      <c r="F984" s="119"/>
      <c r="G984" s="119"/>
      <c r="H984" s="119"/>
      <c r="I984" s="119"/>
      <c r="J984" s="119"/>
      <c r="K984" s="119"/>
      <c r="L984" s="119"/>
      <c r="M984" s="119"/>
      <c r="N984" s="119"/>
      <c r="O984" s="119"/>
      <c r="P984" s="119"/>
      <c r="Q984" s="119"/>
      <c r="R984" s="119"/>
    </row>
    <row r="985" spans="2:18">
      <c r="B985" s="118"/>
      <c r="C985" s="118"/>
      <c r="D985" s="118"/>
      <c r="E985" s="118"/>
      <c r="F985" s="119"/>
      <c r="G985" s="119"/>
      <c r="H985" s="119"/>
      <c r="I985" s="119"/>
      <c r="J985" s="119"/>
      <c r="K985" s="119"/>
      <c r="L985" s="119"/>
      <c r="M985" s="119"/>
      <c r="N985" s="119"/>
      <c r="O985" s="119"/>
      <c r="P985" s="119"/>
      <c r="Q985" s="119"/>
      <c r="R985" s="119"/>
    </row>
    <row r="986" spans="2:18">
      <c r="B986" s="118"/>
      <c r="C986" s="118"/>
      <c r="D986" s="118"/>
      <c r="E986" s="118"/>
      <c r="F986" s="119"/>
      <c r="G986" s="119"/>
      <c r="H986" s="119"/>
      <c r="I986" s="119"/>
      <c r="J986" s="119"/>
      <c r="K986" s="119"/>
      <c r="L986" s="119"/>
      <c r="M986" s="119"/>
      <c r="N986" s="119"/>
      <c r="O986" s="119"/>
      <c r="P986" s="119"/>
      <c r="Q986" s="119"/>
      <c r="R986" s="119"/>
    </row>
    <row r="987" spans="2:18">
      <c r="B987" s="118"/>
      <c r="C987" s="118"/>
      <c r="D987" s="118"/>
      <c r="E987" s="118"/>
      <c r="F987" s="119"/>
      <c r="G987" s="119"/>
      <c r="H987" s="119"/>
      <c r="I987" s="119"/>
      <c r="J987" s="119"/>
      <c r="K987" s="119"/>
      <c r="L987" s="119"/>
      <c r="M987" s="119"/>
      <c r="N987" s="119"/>
      <c r="O987" s="119"/>
      <c r="P987" s="119"/>
      <c r="Q987" s="119"/>
      <c r="R987" s="119"/>
    </row>
    <row r="988" spans="2:18">
      <c r="B988" s="118"/>
      <c r="C988" s="118"/>
      <c r="D988" s="118"/>
      <c r="E988" s="118"/>
      <c r="F988" s="119"/>
      <c r="G988" s="119"/>
      <c r="H988" s="119"/>
      <c r="I988" s="119"/>
      <c r="J988" s="119"/>
      <c r="K988" s="119"/>
      <c r="L988" s="119"/>
      <c r="M988" s="119"/>
      <c r="N988" s="119"/>
      <c r="O988" s="119"/>
      <c r="P988" s="119"/>
      <c r="Q988" s="119"/>
      <c r="R988" s="119"/>
    </row>
    <row r="989" spans="2:18">
      <c r="B989" s="118"/>
      <c r="C989" s="118"/>
      <c r="D989" s="118"/>
      <c r="E989" s="118"/>
      <c r="F989" s="119"/>
      <c r="G989" s="119"/>
      <c r="H989" s="119"/>
      <c r="I989" s="119"/>
      <c r="J989" s="119"/>
      <c r="K989" s="119"/>
      <c r="L989" s="119"/>
      <c r="M989" s="119"/>
      <c r="N989" s="119"/>
      <c r="O989" s="119"/>
      <c r="P989" s="119"/>
      <c r="Q989" s="119"/>
      <c r="R989" s="119"/>
    </row>
    <row r="990" spans="2:18">
      <c r="B990" s="118"/>
      <c r="C990" s="118"/>
      <c r="D990" s="118"/>
      <c r="E990" s="118"/>
      <c r="F990" s="119"/>
      <c r="G990" s="119"/>
      <c r="H990" s="119"/>
      <c r="I990" s="119"/>
      <c r="J990" s="119"/>
      <c r="K990" s="119"/>
      <c r="L990" s="119"/>
      <c r="M990" s="119"/>
      <c r="N990" s="119"/>
      <c r="O990" s="119"/>
      <c r="P990" s="119"/>
      <c r="Q990" s="119"/>
      <c r="R990" s="119"/>
    </row>
    <row r="991" spans="2:18">
      <c r="B991" s="118"/>
      <c r="C991" s="118"/>
      <c r="D991" s="118"/>
      <c r="E991" s="118"/>
      <c r="F991" s="119"/>
      <c r="G991" s="119"/>
      <c r="H991" s="119"/>
      <c r="I991" s="119"/>
      <c r="J991" s="119"/>
      <c r="K991" s="119"/>
      <c r="L991" s="119"/>
      <c r="M991" s="119"/>
      <c r="N991" s="119"/>
      <c r="O991" s="119"/>
      <c r="P991" s="119"/>
      <c r="Q991" s="119"/>
      <c r="R991" s="119"/>
    </row>
    <row r="992" spans="2:18">
      <c r="B992" s="118"/>
      <c r="C992" s="118"/>
      <c r="D992" s="118"/>
      <c r="E992" s="118"/>
      <c r="F992" s="119"/>
      <c r="G992" s="119"/>
      <c r="H992" s="119"/>
      <c r="I992" s="119"/>
      <c r="J992" s="119"/>
      <c r="K992" s="119"/>
      <c r="L992" s="119"/>
      <c r="M992" s="119"/>
      <c r="N992" s="119"/>
      <c r="O992" s="119"/>
      <c r="P992" s="119"/>
      <c r="Q992" s="119"/>
      <c r="R992" s="119"/>
    </row>
    <row r="993" spans="2:18">
      <c r="B993" s="118"/>
      <c r="C993" s="118"/>
      <c r="D993" s="118"/>
      <c r="E993" s="118"/>
      <c r="F993" s="119"/>
      <c r="G993" s="119"/>
      <c r="H993" s="119"/>
      <c r="I993" s="119"/>
      <c r="J993" s="119"/>
      <c r="K993" s="119"/>
      <c r="L993" s="119"/>
      <c r="M993" s="119"/>
      <c r="N993" s="119"/>
      <c r="O993" s="119"/>
      <c r="P993" s="119"/>
      <c r="Q993" s="119"/>
      <c r="R993" s="119"/>
    </row>
    <row r="994" spans="2:18">
      <c r="B994" s="118"/>
      <c r="C994" s="118"/>
      <c r="D994" s="118"/>
      <c r="E994" s="118"/>
      <c r="F994" s="119"/>
      <c r="G994" s="119"/>
      <c r="H994" s="119"/>
      <c r="I994" s="119"/>
      <c r="J994" s="119"/>
      <c r="K994" s="119"/>
      <c r="L994" s="119"/>
      <c r="M994" s="119"/>
      <c r="N994" s="119"/>
      <c r="O994" s="119"/>
      <c r="P994" s="119"/>
      <c r="Q994" s="119"/>
      <c r="R994" s="119"/>
    </row>
    <row r="995" spans="2:18">
      <c r="B995" s="118"/>
      <c r="C995" s="118"/>
      <c r="D995" s="118"/>
      <c r="E995" s="118"/>
      <c r="F995" s="119"/>
      <c r="G995" s="119"/>
      <c r="H995" s="119"/>
      <c r="I995" s="119"/>
      <c r="J995" s="119"/>
      <c r="K995" s="119"/>
      <c r="L995" s="119"/>
      <c r="M995" s="119"/>
      <c r="N995" s="119"/>
      <c r="O995" s="119"/>
      <c r="P995" s="119"/>
      <c r="Q995" s="119"/>
      <c r="R995" s="119"/>
    </row>
    <row r="996" spans="2:18">
      <c r="B996" s="118"/>
      <c r="C996" s="118"/>
      <c r="D996" s="118"/>
      <c r="E996" s="118"/>
      <c r="F996" s="119"/>
      <c r="G996" s="119"/>
      <c r="H996" s="119"/>
      <c r="I996" s="119"/>
      <c r="J996" s="119"/>
      <c r="K996" s="119"/>
      <c r="L996" s="119"/>
      <c r="M996" s="119"/>
      <c r="N996" s="119"/>
      <c r="O996" s="119"/>
      <c r="P996" s="119"/>
      <c r="Q996" s="119"/>
      <c r="R996" s="119"/>
    </row>
    <row r="997" spans="2:18">
      <c r="B997" s="118"/>
      <c r="C997" s="118"/>
      <c r="D997" s="118"/>
      <c r="E997" s="118"/>
      <c r="F997" s="119"/>
      <c r="G997" s="119"/>
      <c r="H997" s="119"/>
      <c r="I997" s="119"/>
      <c r="J997" s="119"/>
      <c r="K997" s="119"/>
      <c r="L997" s="119"/>
      <c r="M997" s="119"/>
      <c r="N997" s="119"/>
      <c r="O997" s="119"/>
      <c r="P997" s="119"/>
      <c r="Q997" s="119"/>
      <c r="R997" s="119"/>
    </row>
    <row r="998" spans="2:18">
      <c r="B998" s="118"/>
      <c r="C998" s="118"/>
      <c r="D998" s="118"/>
      <c r="E998" s="118"/>
      <c r="F998" s="119"/>
      <c r="G998" s="119"/>
      <c r="H998" s="119"/>
      <c r="I998" s="119"/>
      <c r="J998" s="119"/>
      <c r="K998" s="119"/>
      <c r="L998" s="119"/>
      <c r="M998" s="119"/>
      <c r="N998" s="119"/>
      <c r="O998" s="119"/>
      <c r="P998" s="119"/>
      <c r="Q998" s="119"/>
      <c r="R998" s="119"/>
    </row>
    <row r="999" spans="2:18">
      <c r="B999" s="118"/>
      <c r="C999" s="118"/>
      <c r="D999" s="118"/>
      <c r="E999" s="118"/>
      <c r="F999" s="119"/>
      <c r="G999" s="119"/>
      <c r="H999" s="119"/>
      <c r="I999" s="119"/>
      <c r="J999" s="119"/>
      <c r="K999" s="119"/>
      <c r="L999" s="119"/>
      <c r="M999" s="119"/>
      <c r="N999" s="119"/>
      <c r="O999" s="119"/>
      <c r="P999" s="119"/>
      <c r="Q999" s="119"/>
      <c r="R999" s="119"/>
    </row>
    <row r="1000" spans="2:18">
      <c r="B1000" s="118"/>
      <c r="C1000" s="118"/>
      <c r="D1000" s="118"/>
      <c r="E1000" s="118"/>
      <c r="F1000" s="119"/>
      <c r="G1000" s="119"/>
      <c r="H1000" s="119"/>
      <c r="I1000" s="119"/>
      <c r="J1000" s="119"/>
      <c r="K1000" s="119"/>
      <c r="L1000" s="119"/>
      <c r="M1000" s="119"/>
      <c r="N1000" s="119"/>
      <c r="O1000" s="119"/>
      <c r="P1000" s="119"/>
      <c r="Q1000" s="119"/>
      <c r="R1000" s="119"/>
    </row>
    <row r="1001" spans="2:18">
      <c r="B1001" s="118"/>
      <c r="C1001" s="118"/>
      <c r="D1001" s="118"/>
      <c r="E1001" s="118"/>
      <c r="F1001" s="119"/>
      <c r="G1001" s="119"/>
      <c r="H1001" s="119"/>
      <c r="I1001" s="119"/>
      <c r="J1001" s="119"/>
      <c r="K1001" s="119"/>
      <c r="L1001" s="119"/>
      <c r="M1001" s="119"/>
      <c r="N1001" s="119"/>
      <c r="O1001" s="119"/>
      <c r="P1001" s="119"/>
      <c r="Q1001" s="119"/>
      <c r="R1001" s="119"/>
    </row>
    <row r="1002" spans="2:18">
      <c r="B1002" s="118"/>
      <c r="C1002" s="118"/>
      <c r="D1002" s="118"/>
      <c r="E1002" s="118"/>
      <c r="F1002" s="119"/>
      <c r="G1002" s="119"/>
      <c r="H1002" s="119"/>
      <c r="I1002" s="119"/>
      <c r="J1002" s="119"/>
      <c r="K1002" s="119"/>
      <c r="L1002" s="119"/>
      <c r="M1002" s="119"/>
      <c r="N1002" s="119"/>
      <c r="O1002" s="119"/>
      <c r="P1002" s="119"/>
      <c r="Q1002" s="119"/>
      <c r="R1002" s="119"/>
    </row>
    <row r="1003" spans="2:18">
      <c r="B1003" s="118"/>
      <c r="C1003" s="118"/>
      <c r="D1003" s="118"/>
      <c r="E1003" s="118"/>
      <c r="F1003" s="119"/>
      <c r="G1003" s="119"/>
      <c r="H1003" s="119"/>
      <c r="I1003" s="119"/>
      <c r="J1003" s="119"/>
      <c r="K1003" s="119"/>
      <c r="L1003" s="119"/>
      <c r="M1003" s="119"/>
      <c r="N1003" s="119"/>
      <c r="O1003" s="119"/>
      <c r="P1003" s="119"/>
      <c r="Q1003" s="119"/>
      <c r="R1003" s="119"/>
    </row>
    <row r="1004" spans="2:18">
      <c r="B1004" s="118"/>
      <c r="C1004" s="118"/>
      <c r="D1004" s="118"/>
      <c r="E1004" s="118"/>
      <c r="F1004" s="119"/>
      <c r="G1004" s="119"/>
      <c r="H1004" s="119"/>
      <c r="I1004" s="119"/>
      <c r="J1004" s="119"/>
      <c r="K1004" s="119"/>
      <c r="L1004" s="119"/>
      <c r="M1004" s="119"/>
      <c r="N1004" s="119"/>
      <c r="O1004" s="119"/>
      <c r="P1004" s="119"/>
      <c r="Q1004" s="119"/>
      <c r="R1004" s="119"/>
    </row>
    <row r="1005" spans="2:18">
      <c r="B1005" s="118"/>
      <c r="C1005" s="118"/>
      <c r="D1005" s="118"/>
      <c r="E1005" s="118"/>
      <c r="F1005" s="119"/>
      <c r="G1005" s="119"/>
      <c r="H1005" s="119"/>
      <c r="I1005" s="119"/>
      <c r="J1005" s="119"/>
      <c r="K1005" s="119"/>
      <c r="L1005" s="119"/>
      <c r="M1005" s="119"/>
      <c r="N1005" s="119"/>
      <c r="O1005" s="119"/>
      <c r="P1005" s="119"/>
      <c r="Q1005" s="119"/>
      <c r="R1005" s="119"/>
    </row>
    <row r="1006" spans="2:18">
      <c r="B1006" s="118"/>
      <c r="C1006" s="118"/>
      <c r="D1006" s="118"/>
      <c r="E1006" s="118"/>
      <c r="F1006" s="119"/>
      <c r="G1006" s="119"/>
      <c r="H1006" s="119"/>
      <c r="I1006" s="119"/>
      <c r="J1006" s="119"/>
      <c r="K1006" s="119"/>
      <c r="L1006" s="119"/>
      <c r="M1006" s="119"/>
      <c r="N1006" s="119"/>
      <c r="O1006" s="119"/>
      <c r="P1006" s="119"/>
      <c r="Q1006" s="119"/>
      <c r="R1006" s="119"/>
    </row>
    <row r="1007" spans="2:18">
      <c r="B1007" s="118"/>
      <c r="C1007" s="118"/>
      <c r="D1007" s="118"/>
      <c r="E1007" s="118"/>
      <c r="F1007" s="119"/>
      <c r="G1007" s="119"/>
      <c r="H1007" s="119"/>
      <c r="I1007" s="119"/>
      <c r="J1007" s="119"/>
      <c r="K1007" s="119"/>
      <c r="L1007" s="119"/>
      <c r="M1007" s="119"/>
      <c r="N1007" s="119"/>
      <c r="O1007" s="119"/>
      <c r="P1007" s="119"/>
      <c r="Q1007" s="119"/>
      <c r="R1007" s="119"/>
    </row>
    <row r="1008" spans="2:18">
      <c r="B1008" s="118"/>
      <c r="C1008" s="118"/>
      <c r="D1008" s="118"/>
      <c r="E1008" s="118"/>
      <c r="F1008" s="119"/>
      <c r="G1008" s="119"/>
      <c r="H1008" s="119"/>
      <c r="I1008" s="119"/>
      <c r="J1008" s="119"/>
      <c r="K1008" s="119"/>
      <c r="L1008" s="119"/>
      <c r="M1008" s="119"/>
      <c r="N1008" s="119"/>
      <c r="O1008" s="119"/>
      <c r="P1008" s="119"/>
      <c r="Q1008" s="119"/>
      <c r="R1008" s="119"/>
    </row>
    <row r="1009" spans="2:18">
      <c r="B1009" s="118"/>
      <c r="C1009" s="118"/>
      <c r="D1009" s="118"/>
      <c r="E1009" s="118"/>
      <c r="F1009" s="119"/>
      <c r="G1009" s="119"/>
      <c r="H1009" s="119"/>
      <c r="I1009" s="119"/>
      <c r="J1009" s="119"/>
      <c r="K1009" s="119"/>
      <c r="L1009" s="119"/>
      <c r="M1009" s="119"/>
      <c r="N1009" s="119"/>
      <c r="O1009" s="119"/>
      <c r="P1009" s="119"/>
      <c r="Q1009" s="119"/>
      <c r="R1009" s="119"/>
    </row>
    <row r="1010" spans="2:18">
      <c r="B1010" s="118"/>
      <c r="C1010" s="118"/>
      <c r="D1010" s="118"/>
      <c r="E1010" s="118"/>
      <c r="F1010" s="119"/>
      <c r="G1010" s="119"/>
      <c r="H1010" s="119"/>
      <c r="I1010" s="119"/>
      <c r="J1010" s="119"/>
      <c r="K1010" s="119"/>
      <c r="L1010" s="119"/>
      <c r="M1010" s="119"/>
      <c r="N1010" s="119"/>
      <c r="O1010" s="119"/>
      <c r="P1010" s="119"/>
      <c r="Q1010" s="119"/>
      <c r="R1010" s="119"/>
    </row>
    <row r="1011" spans="2:18">
      <c r="B1011" s="118"/>
      <c r="C1011" s="118"/>
      <c r="D1011" s="118"/>
      <c r="E1011" s="118"/>
      <c r="F1011" s="119"/>
      <c r="G1011" s="119"/>
      <c r="H1011" s="119"/>
      <c r="I1011" s="119"/>
      <c r="J1011" s="119"/>
      <c r="K1011" s="119"/>
      <c r="L1011" s="119"/>
      <c r="M1011" s="119"/>
      <c r="N1011" s="119"/>
      <c r="O1011" s="119"/>
      <c r="P1011" s="119"/>
      <c r="Q1011" s="119"/>
      <c r="R1011" s="119"/>
    </row>
    <row r="1012" spans="2:18">
      <c r="B1012" s="118"/>
      <c r="C1012" s="118"/>
      <c r="D1012" s="118"/>
      <c r="E1012" s="118"/>
      <c r="F1012" s="119"/>
      <c r="G1012" s="119"/>
      <c r="H1012" s="119"/>
      <c r="I1012" s="119"/>
      <c r="J1012" s="119"/>
      <c r="K1012" s="119"/>
      <c r="L1012" s="119"/>
      <c r="M1012" s="119"/>
      <c r="N1012" s="119"/>
      <c r="O1012" s="119"/>
      <c r="P1012" s="119"/>
      <c r="Q1012" s="119"/>
      <c r="R1012" s="119"/>
    </row>
    <row r="1013" spans="2:18">
      <c r="B1013" s="118"/>
      <c r="C1013" s="118"/>
      <c r="D1013" s="118"/>
      <c r="E1013" s="118"/>
      <c r="F1013" s="119"/>
      <c r="G1013" s="119"/>
      <c r="H1013" s="119"/>
      <c r="I1013" s="119"/>
      <c r="J1013" s="119"/>
      <c r="K1013" s="119"/>
      <c r="L1013" s="119"/>
      <c r="M1013" s="119"/>
      <c r="N1013" s="119"/>
      <c r="O1013" s="119"/>
      <c r="P1013" s="119"/>
      <c r="Q1013" s="119"/>
      <c r="R1013" s="119"/>
    </row>
    <row r="1014" spans="2:18">
      <c r="B1014" s="118"/>
      <c r="C1014" s="118"/>
      <c r="D1014" s="118"/>
      <c r="E1014" s="118"/>
      <c r="F1014" s="119"/>
      <c r="G1014" s="119"/>
      <c r="H1014" s="119"/>
      <c r="I1014" s="119"/>
      <c r="J1014" s="119"/>
      <c r="K1014" s="119"/>
      <c r="L1014" s="119"/>
      <c r="M1014" s="119"/>
      <c r="N1014" s="119"/>
      <c r="O1014" s="119"/>
      <c r="P1014" s="119"/>
      <c r="Q1014" s="119"/>
      <c r="R1014" s="119"/>
    </row>
    <row r="1015" spans="2:18">
      <c r="B1015" s="118"/>
      <c r="C1015" s="118"/>
      <c r="D1015" s="118"/>
      <c r="E1015" s="118"/>
      <c r="F1015" s="119"/>
      <c r="G1015" s="119"/>
      <c r="H1015" s="119"/>
      <c r="I1015" s="119"/>
      <c r="J1015" s="119"/>
      <c r="K1015" s="119"/>
      <c r="L1015" s="119"/>
      <c r="M1015" s="119"/>
      <c r="N1015" s="119"/>
      <c r="O1015" s="119"/>
      <c r="P1015" s="119"/>
      <c r="Q1015" s="119"/>
      <c r="R1015" s="119"/>
    </row>
    <row r="1016" spans="2:18">
      <c r="B1016" s="118"/>
      <c r="C1016" s="118"/>
      <c r="D1016" s="118"/>
      <c r="E1016" s="118"/>
      <c r="F1016" s="119"/>
      <c r="G1016" s="119"/>
      <c r="H1016" s="119"/>
      <c r="I1016" s="119"/>
      <c r="J1016" s="119"/>
      <c r="K1016" s="119"/>
      <c r="L1016" s="119"/>
      <c r="M1016" s="119"/>
      <c r="N1016" s="119"/>
      <c r="O1016" s="119"/>
      <c r="P1016" s="119"/>
      <c r="Q1016" s="119"/>
      <c r="R1016" s="119"/>
    </row>
    <row r="1017" spans="2:18">
      <c r="B1017" s="118"/>
      <c r="C1017" s="118"/>
      <c r="D1017" s="118"/>
      <c r="E1017" s="118"/>
      <c r="F1017" s="119"/>
      <c r="G1017" s="119"/>
      <c r="H1017" s="119"/>
      <c r="I1017" s="119"/>
      <c r="J1017" s="119"/>
      <c r="K1017" s="119"/>
      <c r="L1017" s="119"/>
      <c r="M1017" s="119"/>
      <c r="N1017" s="119"/>
      <c r="O1017" s="119"/>
      <c r="P1017" s="119"/>
      <c r="Q1017" s="119"/>
      <c r="R1017" s="119"/>
    </row>
    <row r="1018" spans="2:18">
      <c r="B1018" s="118"/>
      <c r="C1018" s="118"/>
      <c r="D1018" s="118"/>
      <c r="E1018" s="118"/>
      <c r="F1018" s="119"/>
      <c r="G1018" s="119"/>
      <c r="H1018" s="119"/>
      <c r="I1018" s="119"/>
      <c r="J1018" s="119"/>
      <c r="K1018" s="119"/>
      <c r="L1018" s="119"/>
      <c r="M1018" s="119"/>
      <c r="N1018" s="119"/>
      <c r="O1018" s="119"/>
      <c r="P1018" s="119"/>
      <c r="Q1018" s="119"/>
      <c r="R1018" s="119"/>
    </row>
    <row r="1019" spans="2:18">
      <c r="B1019" s="118"/>
      <c r="C1019" s="118"/>
      <c r="D1019" s="118"/>
      <c r="E1019" s="118"/>
      <c r="F1019" s="119"/>
      <c r="G1019" s="119"/>
      <c r="H1019" s="119"/>
      <c r="I1019" s="119"/>
      <c r="J1019" s="119"/>
      <c r="K1019" s="119"/>
      <c r="L1019" s="119"/>
      <c r="M1019" s="119"/>
      <c r="N1019" s="119"/>
      <c r="O1019" s="119"/>
      <c r="P1019" s="119"/>
      <c r="Q1019" s="119"/>
      <c r="R1019" s="119"/>
    </row>
    <row r="1020" spans="2:18">
      <c r="B1020" s="118"/>
      <c r="C1020" s="118"/>
      <c r="D1020" s="118"/>
      <c r="E1020" s="118"/>
      <c r="F1020" s="119"/>
      <c r="G1020" s="119"/>
      <c r="H1020" s="119"/>
      <c r="I1020" s="119"/>
      <c r="J1020" s="119"/>
      <c r="K1020" s="119"/>
      <c r="L1020" s="119"/>
      <c r="M1020" s="119"/>
      <c r="N1020" s="119"/>
      <c r="O1020" s="119"/>
      <c r="P1020" s="119"/>
      <c r="Q1020" s="119"/>
      <c r="R1020" s="119"/>
    </row>
    <row r="1021" spans="2:18">
      <c r="B1021" s="118"/>
      <c r="C1021" s="118"/>
      <c r="D1021" s="118"/>
      <c r="E1021" s="118"/>
      <c r="F1021" s="119"/>
      <c r="G1021" s="119"/>
      <c r="H1021" s="119"/>
      <c r="I1021" s="119"/>
      <c r="J1021" s="119"/>
      <c r="K1021" s="119"/>
      <c r="L1021" s="119"/>
      <c r="M1021" s="119"/>
      <c r="N1021" s="119"/>
      <c r="O1021" s="119"/>
      <c r="P1021" s="119"/>
      <c r="Q1021" s="119"/>
      <c r="R1021" s="119"/>
    </row>
    <row r="1022" spans="2:18">
      <c r="B1022" s="118"/>
      <c r="C1022" s="118"/>
      <c r="D1022" s="118"/>
      <c r="E1022" s="118"/>
      <c r="F1022" s="119"/>
      <c r="G1022" s="119"/>
      <c r="H1022" s="119"/>
      <c r="I1022" s="119"/>
      <c r="J1022" s="119"/>
      <c r="K1022" s="119"/>
      <c r="L1022" s="119"/>
      <c r="M1022" s="119"/>
      <c r="N1022" s="119"/>
      <c r="O1022" s="119"/>
      <c r="P1022" s="119"/>
      <c r="Q1022" s="119"/>
      <c r="R1022" s="119"/>
    </row>
    <row r="1023" spans="2:18">
      <c r="B1023" s="118"/>
      <c r="C1023" s="118"/>
      <c r="D1023" s="118"/>
      <c r="E1023" s="118"/>
      <c r="F1023" s="119"/>
      <c r="G1023" s="119"/>
      <c r="H1023" s="119"/>
      <c r="I1023" s="119"/>
      <c r="J1023" s="119"/>
      <c r="K1023" s="119"/>
      <c r="L1023" s="119"/>
      <c r="M1023" s="119"/>
      <c r="N1023" s="119"/>
      <c r="O1023" s="119"/>
      <c r="P1023" s="119"/>
      <c r="Q1023" s="119"/>
      <c r="R1023" s="119"/>
    </row>
    <row r="1024" spans="2:18">
      <c r="B1024" s="118"/>
      <c r="C1024" s="118"/>
      <c r="D1024" s="118"/>
      <c r="E1024" s="118"/>
      <c r="F1024" s="119"/>
      <c r="G1024" s="119"/>
      <c r="H1024" s="119"/>
      <c r="I1024" s="119"/>
      <c r="J1024" s="119"/>
      <c r="K1024" s="119"/>
      <c r="L1024" s="119"/>
      <c r="M1024" s="119"/>
      <c r="N1024" s="119"/>
      <c r="O1024" s="119"/>
      <c r="P1024" s="119"/>
      <c r="Q1024" s="119"/>
      <c r="R1024" s="119"/>
    </row>
    <row r="1025" spans="2:18">
      <c r="B1025" s="118"/>
      <c r="C1025" s="118"/>
      <c r="D1025" s="118"/>
      <c r="E1025" s="118"/>
      <c r="F1025" s="119"/>
      <c r="G1025" s="119"/>
      <c r="H1025" s="119"/>
      <c r="I1025" s="119"/>
      <c r="J1025" s="119"/>
      <c r="K1025" s="119"/>
      <c r="L1025" s="119"/>
      <c r="M1025" s="119"/>
      <c r="N1025" s="119"/>
      <c r="O1025" s="119"/>
      <c r="P1025" s="119"/>
      <c r="Q1025" s="119"/>
      <c r="R1025" s="119"/>
    </row>
    <row r="1026" spans="2:18">
      <c r="B1026" s="118"/>
      <c r="C1026" s="118"/>
      <c r="D1026" s="118"/>
      <c r="E1026" s="118"/>
      <c r="F1026" s="119"/>
      <c r="G1026" s="119"/>
      <c r="H1026" s="119"/>
      <c r="I1026" s="119"/>
      <c r="J1026" s="119"/>
      <c r="K1026" s="119"/>
      <c r="L1026" s="119"/>
      <c r="M1026" s="119"/>
      <c r="N1026" s="119"/>
      <c r="O1026" s="119"/>
      <c r="P1026" s="119"/>
      <c r="Q1026" s="119"/>
      <c r="R1026" s="119"/>
    </row>
    <row r="1027" spans="2:18">
      <c r="B1027" s="118"/>
      <c r="C1027" s="118"/>
      <c r="D1027" s="118"/>
      <c r="E1027" s="118"/>
      <c r="F1027" s="119"/>
      <c r="G1027" s="119"/>
      <c r="H1027" s="119"/>
      <c r="I1027" s="119"/>
      <c r="J1027" s="119"/>
      <c r="K1027" s="119"/>
      <c r="L1027" s="119"/>
      <c r="M1027" s="119"/>
      <c r="N1027" s="119"/>
      <c r="O1027" s="119"/>
      <c r="P1027" s="119"/>
      <c r="Q1027" s="119"/>
      <c r="R1027" s="119"/>
    </row>
    <row r="1028" spans="2:18">
      <c r="B1028" s="118"/>
      <c r="C1028" s="118"/>
      <c r="D1028" s="118"/>
      <c r="E1028" s="118"/>
      <c r="F1028" s="119"/>
      <c r="G1028" s="119"/>
      <c r="H1028" s="119"/>
      <c r="I1028" s="119"/>
      <c r="J1028" s="119"/>
      <c r="K1028" s="119"/>
      <c r="L1028" s="119"/>
      <c r="M1028" s="119"/>
      <c r="N1028" s="119"/>
      <c r="O1028" s="119"/>
      <c r="P1028" s="119"/>
      <c r="Q1028" s="119"/>
      <c r="R1028" s="119"/>
    </row>
    <row r="1029" spans="2:18">
      <c r="B1029" s="118"/>
      <c r="C1029" s="118"/>
      <c r="D1029" s="118"/>
      <c r="E1029" s="118"/>
      <c r="F1029" s="119"/>
      <c r="G1029" s="119"/>
      <c r="H1029" s="119"/>
      <c r="I1029" s="119"/>
      <c r="J1029" s="119"/>
      <c r="K1029" s="119"/>
      <c r="L1029" s="119"/>
      <c r="M1029" s="119"/>
      <c r="N1029" s="119"/>
      <c r="O1029" s="119"/>
      <c r="P1029" s="119"/>
      <c r="Q1029" s="119"/>
      <c r="R1029" s="119"/>
    </row>
    <row r="1030" spans="2:18">
      <c r="B1030" s="118"/>
      <c r="C1030" s="118"/>
      <c r="D1030" s="118"/>
      <c r="E1030" s="118"/>
      <c r="F1030" s="119"/>
      <c r="G1030" s="119"/>
      <c r="H1030" s="119"/>
      <c r="I1030" s="119"/>
      <c r="J1030" s="119"/>
      <c r="K1030" s="119"/>
      <c r="L1030" s="119"/>
      <c r="M1030" s="119"/>
      <c r="N1030" s="119"/>
      <c r="O1030" s="119"/>
      <c r="P1030" s="119"/>
      <c r="Q1030" s="119"/>
      <c r="R1030" s="119"/>
    </row>
    <row r="1031" spans="2:18">
      <c r="B1031" s="118"/>
      <c r="C1031" s="118"/>
      <c r="D1031" s="118"/>
      <c r="E1031" s="118"/>
      <c r="F1031" s="119"/>
      <c r="G1031" s="119"/>
      <c r="H1031" s="119"/>
      <c r="I1031" s="119"/>
      <c r="J1031" s="119"/>
      <c r="K1031" s="119"/>
      <c r="L1031" s="119"/>
      <c r="M1031" s="119"/>
      <c r="N1031" s="119"/>
      <c r="O1031" s="119"/>
      <c r="P1031" s="119"/>
      <c r="Q1031" s="119"/>
      <c r="R1031" s="119"/>
    </row>
    <row r="1032" spans="2:18">
      <c r="B1032" s="118"/>
      <c r="C1032" s="118"/>
      <c r="D1032" s="118"/>
      <c r="E1032" s="118"/>
      <c r="F1032" s="119"/>
      <c r="G1032" s="119"/>
      <c r="H1032" s="119"/>
      <c r="I1032" s="119"/>
      <c r="J1032" s="119"/>
      <c r="K1032" s="119"/>
      <c r="L1032" s="119"/>
      <c r="M1032" s="119"/>
      <c r="N1032" s="119"/>
      <c r="O1032" s="119"/>
      <c r="P1032" s="119"/>
      <c r="Q1032" s="119"/>
      <c r="R1032" s="119"/>
    </row>
    <row r="1033" spans="2:18">
      <c r="B1033" s="118"/>
      <c r="C1033" s="118"/>
      <c r="D1033" s="118"/>
      <c r="E1033" s="118"/>
      <c r="F1033" s="119"/>
      <c r="G1033" s="119"/>
      <c r="H1033" s="119"/>
      <c r="I1033" s="119"/>
      <c r="J1033" s="119"/>
      <c r="K1033" s="119"/>
      <c r="L1033" s="119"/>
      <c r="M1033" s="119"/>
      <c r="N1033" s="119"/>
      <c r="O1033" s="119"/>
      <c r="P1033" s="119"/>
      <c r="Q1033" s="119"/>
      <c r="R1033" s="119"/>
    </row>
    <row r="1034" spans="2:18">
      <c r="B1034" s="118"/>
      <c r="C1034" s="118"/>
      <c r="D1034" s="118"/>
      <c r="E1034" s="118"/>
      <c r="F1034" s="119"/>
      <c r="G1034" s="119"/>
      <c r="H1034" s="119"/>
      <c r="I1034" s="119"/>
      <c r="J1034" s="119"/>
      <c r="K1034" s="119"/>
      <c r="L1034" s="119"/>
      <c r="M1034" s="119"/>
      <c r="N1034" s="119"/>
      <c r="O1034" s="119"/>
      <c r="P1034" s="119"/>
      <c r="Q1034" s="119"/>
      <c r="R1034" s="119"/>
    </row>
    <row r="1035" spans="2:18">
      <c r="B1035" s="118"/>
      <c r="C1035" s="118"/>
      <c r="D1035" s="118"/>
      <c r="E1035" s="118"/>
      <c r="F1035" s="119"/>
      <c r="G1035" s="119"/>
      <c r="H1035" s="119"/>
      <c r="I1035" s="119"/>
      <c r="J1035" s="119"/>
      <c r="K1035" s="119"/>
      <c r="L1035" s="119"/>
      <c r="M1035" s="119"/>
      <c r="N1035" s="119"/>
      <c r="O1035" s="119"/>
      <c r="P1035" s="119"/>
      <c r="Q1035" s="119"/>
      <c r="R1035" s="119"/>
    </row>
    <row r="1036" spans="2:18">
      <c r="B1036" s="118"/>
      <c r="C1036" s="118"/>
      <c r="D1036" s="118"/>
      <c r="E1036" s="118"/>
      <c r="F1036" s="119"/>
      <c r="G1036" s="119"/>
      <c r="H1036" s="119"/>
      <c r="I1036" s="119"/>
      <c r="J1036" s="119"/>
      <c r="K1036" s="119"/>
      <c r="L1036" s="119"/>
      <c r="M1036" s="119"/>
      <c r="N1036" s="119"/>
      <c r="O1036" s="119"/>
      <c r="P1036" s="119"/>
      <c r="Q1036" s="119"/>
      <c r="R1036" s="119"/>
    </row>
    <row r="1037" spans="2:18">
      <c r="B1037" s="118"/>
      <c r="C1037" s="118"/>
      <c r="D1037" s="118"/>
      <c r="E1037" s="118"/>
      <c r="F1037" s="119"/>
      <c r="G1037" s="119"/>
      <c r="H1037" s="119"/>
      <c r="I1037" s="119"/>
      <c r="J1037" s="119"/>
      <c r="K1037" s="119"/>
      <c r="L1037" s="119"/>
      <c r="M1037" s="119"/>
      <c r="N1037" s="119"/>
      <c r="O1037" s="119"/>
      <c r="P1037" s="119"/>
      <c r="Q1037" s="119"/>
      <c r="R1037" s="119"/>
    </row>
    <row r="1038" spans="2:18">
      <c r="B1038" s="118"/>
      <c r="C1038" s="118"/>
      <c r="D1038" s="118"/>
      <c r="E1038" s="118"/>
      <c r="F1038" s="119"/>
      <c r="G1038" s="119"/>
      <c r="H1038" s="119"/>
      <c r="I1038" s="119"/>
      <c r="J1038" s="119"/>
      <c r="K1038" s="119"/>
      <c r="L1038" s="119"/>
      <c r="M1038" s="119"/>
      <c r="N1038" s="119"/>
      <c r="O1038" s="119"/>
      <c r="P1038" s="119"/>
      <c r="Q1038" s="119"/>
      <c r="R1038" s="119"/>
    </row>
    <row r="1039" spans="2:18">
      <c r="B1039" s="118"/>
      <c r="C1039" s="118"/>
      <c r="D1039" s="118"/>
      <c r="E1039" s="118"/>
      <c r="F1039" s="119"/>
      <c r="G1039" s="119"/>
      <c r="H1039" s="119"/>
      <c r="I1039" s="119"/>
      <c r="J1039" s="119"/>
      <c r="K1039" s="119"/>
      <c r="L1039" s="119"/>
      <c r="M1039" s="119"/>
      <c r="N1039" s="119"/>
      <c r="O1039" s="119"/>
      <c r="P1039" s="119"/>
      <c r="Q1039" s="119"/>
      <c r="R1039" s="119"/>
    </row>
    <row r="1040" spans="2:18">
      <c r="B1040" s="118"/>
      <c r="C1040" s="118"/>
      <c r="D1040" s="118"/>
      <c r="E1040" s="118"/>
      <c r="F1040" s="119"/>
      <c r="G1040" s="119"/>
      <c r="H1040" s="119"/>
      <c r="I1040" s="119"/>
      <c r="J1040" s="119"/>
      <c r="K1040" s="119"/>
      <c r="L1040" s="119"/>
      <c r="M1040" s="119"/>
      <c r="N1040" s="119"/>
      <c r="O1040" s="119"/>
      <c r="P1040" s="119"/>
      <c r="Q1040" s="119"/>
      <c r="R1040" s="119"/>
    </row>
    <row r="1041" spans="2:18">
      <c r="B1041" s="118"/>
      <c r="C1041" s="118"/>
      <c r="D1041" s="118"/>
      <c r="E1041" s="118"/>
      <c r="F1041" s="119"/>
      <c r="G1041" s="119"/>
      <c r="H1041" s="119"/>
      <c r="I1041" s="119"/>
      <c r="J1041" s="119"/>
      <c r="K1041" s="119"/>
      <c r="L1041" s="119"/>
      <c r="M1041" s="119"/>
      <c r="N1041" s="119"/>
      <c r="O1041" s="119"/>
      <c r="P1041" s="119"/>
      <c r="Q1041" s="119"/>
      <c r="R1041" s="119"/>
    </row>
    <row r="1042" spans="2:18">
      <c r="B1042" s="118"/>
      <c r="C1042" s="118"/>
      <c r="D1042" s="118"/>
      <c r="E1042" s="118"/>
      <c r="F1042" s="119"/>
      <c r="G1042" s="119"/>
      <c r="H1042" s="119"/>
      <c r="I1042" s="119"/>
      <c r="J1042" s="119"/>
      <c r="K1042" s="119"/>
      <c r="L1042" s="119"/>
      <c r="M1042" s="119"/>
      <c r="N1042" s="119"/>
      <c r="O1042" s="119"/>
      <c r="P1042" s="119"/>
      <c r="Q1042" s="119"/>
      <c r="R1042" s="119"/>
    </row>
    <row r="1043" spans="2:18">
      <c r="B1043" s="118"/>
      <c r="C1043" s="118"/>
      <c r="D1043" s="118"/>
      <c r="E1043" s="118"/>
      <c r="F1043" s="119"/>
      <c r="G1043" s="119"/>
      <c r="H1043" s="119"/>
      <c r="I1043" s="119"/>
      <c r="J1043" s="119"/>
      <c r="K1043" s="119"/>
      <c r="L1043" s="119"/>
      <c r="M1043" s="119"/>
      <c r="N1043" s="119"/>
      <c r="O1043" s="119"/>
      <c r="P1043" s="119"/>
      <c r="Q1043" s="119"/>
      <c r="R1043" s="119"/>
    </row>
    <row r="1044" spans="2:18">
      <c r="B1044" s="118"/>
      <c r="C1044" s="118"/>
      <c r="D1044" s="118"/>
      <c r="E1044" s="118"/>
      <c r="F1044" s="119"/>
      <c r="G1044" s="119"/>
      <c r="H1044" s="119"/>
      <c r="I1044" s="119"/>
      <c r="J1044" s="119"/>
      <c r="K1044" s="119"/>
      <c r="L1044" s="119"/>
      <c r="M1044" s="119"/>
      <c r="N1044" s="119"/>
      <c r="O1044" s="119"/>
      <c r="P1044" s="119"/>
      <c r="Q1044" s="119"/>
      <c r="R1044" s="119"/>
    </row>
    <row r="1045" spans="2:18">
      <c r="B1045" s="118"/>
      <c r="C1045" s="118"/>
      <c r="D1045" s="118"/>
      <c r="E1045" s="118"/>
      <c r="F1045" s="119"/>
      <c r="G1045" s="119"/>
      <c r="H1045" s="119"/>
      <c r="I1045" s="119"/>
      <c r="J1045" s="119"/>
      <c r="K1045" s="119"/>
      <c r="L1045" s="119"/>
      <c r="M1045" s="119"/>
      <c r="N1045" s="119"/>
      <c r="O1045" s="119"/>
      <c r="P1045" s="119"/>
      <c r="Q1045" s="119"/>
      <c r="R1045" s="119"/>
    </row>
    <row r="1046" spans="2:18">
      <c r="B1046" s="118"/>
      <c r="C1046" s="118"/>
      <c r="D1046" s="118"/>
      <c r="E1046" s="118"/>
      <c r="F1046" s="119"/>
      <c r="G1046" s="119"/>
      <c r="H1046" s="119"/>
      <c r="I1046" s="119"/>
      <c r="J1046" s="119"/>
      <c r="K1046" s="119"/>
      <c r="L1046" s="119"/>
      <c r="M1046" s="119"/>
      <c r="N1046" s="119"/>
      <c r="O1046" s="119"/>
      <c r="P1046" s="119"/>
      <c r="Q1046" s="119"/>
      <c r="R1046" s="119"/>
    </row>
    <row r="1047" spans="2:18">
      <c r="B1047" s="118"/>
      <c r="C1047" s="118"/>
      <c r="D1047" s="118"/>
      <c r="E1047" s="118"/>
      <c r="F1047" s="119"/>
      <c r="G1047" s="119"/>
      <c r="H1047" s="119"/>
      <c r="I1047" s="119"/>
      <c r="J1047" s="119"/>
      <c r="K1047" s="119"/>
      <c r="L1047" s="119"/>
      <c r="M1047" s="119"/>
      <c r="N1047" s="119"/>
      <c r="O1047" s="119"/>
      <c r="P1047" s="119"/>
      <c r="Q1047" s="119"/>
      <c r="R1047" s="119"/>
    </row>
    <row r="1048" spans="2:18">
      <c r="B1048" s="118"/>
      <c r="C1048" s="118"/>
      <c r="D1048" s="118"/>
      <c r="E1048" s="118"/>
      <c r="F1048" s="119"/>
      <c r="G1048" s="119"/>
      <c r="H1048" s="119"/>
      <c r="I1048" s="119"/>
      <c r="J1048" s="119"/>
      <c r="K1048" s="119"/>
      <c r="L1048" s="119"/>
      <c r="M1048" s="119"/>
      <c r="N1048" s="119"/>
      <c r="O1048" s="119"/>
      <c r="P1048" s="119"/>
      <c r="Q1048" s="119"/>
      <c r="R1048" s="119"/>
    </row>
    <row r="1049" spans="2:18">
      <c r="B1049" s="118"/>
      <c r="C1049" s="118"/>
      <c r="D1049" s="118"/>
      <c r="E1049" s="118"/>
      <c r="F1049" s="119"/>
      <c r="G1049" s="119"/>
      <c r="H1049" s="119"/>
      <c r="I1049" s="119"/>
      <c r="J1049" s="119"/>
      <c r="K1049" s="119"/>
      <c r="L1049" s="119"/>
      <c r="M1049" s="119"/>
      <c r="N1049" s="119"/>
      <c r="O1049" s="119"/>
      <c r="P1049" s="119"/>
      <c r="Q1049" s="119"/>
      <c r="R1049" s="119"/>
    </row>
    <row r="1050" spans="2:18">
      <c r="B1050" s="118"/>
      <c r="C1050" s="118"/>
      <c r="D1050" s="118"/>
      <c r="E1050" s="118"/>
      <c r="F1050" s="119"/>
      <c r="G1050" s="119"/>
      <c r="H1050" s="119"/>
      <c r="I1050" s="119"/>
      <c r="J1050" s="119"/>
      <c r="K1050" s="119"/>
      <c r="L1050" s="119"/>
      <c r="M1050" s="119"/>
      <c r="N1050" s="119"/>
      <c r="O1050" s="119"/>
      <c r="P1050" s="119"/>
      <c r="Q1050" s="119"/>
      <c r="R1050" s="119"/>
    </row>
    <row r="1051" spans="2:18">
      <c r="B1051" s="118"/>
      <c r="C1051" s="118"/>
      <c r="D1051" s="118"/>
      <c r="E1051" s="118"/>
      <c r="F1051" s="119"/>
      <c r="G1051" s="119"/>
      <c r="H1051" s="119"/>
      <c r="I1051" s="119"/>
      <c r="J1051" s="119"/>
      <c r="K1051" s="119"/>
      <c r="L1051" s="119"/>
      <c r="M1051" s="119"/>
      <c r="N1051" s="119"/>
      <c r="O1051" s="119"/>
      <c r="P1051" s="119"/>
      <c r="Q1051" s="119"/>
      <c r="R1051" s="119"/>
    </row>
    <row r="1052" spans="2:18">
      <c r="B1052" s="118"/>
      <c r="C1052" s="118"/>
      <c r="D1052" s="118"/>
      <c r="E1052" s="118"/>
      <c r="F1052" s="119"/>
      <c r="G1052" s="119"/>
      <c r="H1052" s="119"/>
      <c r="I1052" s="119"/>
      <c r="J1052" s="119"/>
      <c r="K1052" s="119"/>
      <c r="L1052" s="119"/>
      <c r="M1052" s="119"/>
      <c r="N1052" s="119"/>
      <c r="O1052" s="119"/>
      <c r="P1052" s="119"/>
      <c r="Q1052" s="119"/>
      <c r="R1052" s="119"/>
    </row>
    <row r="1053" spans="2:18">
      <c r="B1053" s="118"/>
      <c r="C1053" s="118"/>
      <c r="D1053" s="118"/>
      <c r="E1053" s="118"/>
      <c r="F1053" s="119"/>
      <c r="G1053" s="119"/>
      <c r="H1053" s="119"/>
      <c r="I1053" s="119"/>
      <c r="J1053" s="119"/>
      <c r="K1053" s="119"/>
      <c r="L1053" s="119"/>
      <c r="M1053" s="119"/>
      <c r="N1053" s="119"/>
      <c r="O1053" s="119"/>
      <c r="P1053" s="119"/>
      <c r="Q1053" s="119"/>
      <c r="R1053" s="119"/>
    </row>
    <row r="1054" spans="2:18">
      <c r="B1054" s="118"/>
      <c r="C1054" s="118"/>
      <c r="D1054" s="118"/>
      <c r="E1054" s="118"/>
      <c r="F1054" s="119"/>
      <c r="G1054" s="119"/>
      <c r="H1054" s="119"/>
      <c r="I1054" s="119"/>
      <c r="J1054" s="119"/>
      <c r="K1054" s="119"/>
      <c r="L1054" s="119"/>
      <c r="M1054" s="119"/>
      <c r="N1054" s="119"/>
      <c r="O1054" s="119"/>
      <c r="P1054" s="119"/>
      <c r="Q1054" s="119"/>
      <c r="R1054" s="119"/>
    </row>
    <row r="1055" spans="2:18">
      <c r="B1055" s="118"/>
      <c r="C1055" s="118"/>
      <c r="D1055" s="118"/>
      <c r="E1055" s="118"/>
      <c r="F1055" s="119"/>
      <c r="G1055" s="119"/>
      <c r="H1055" s="119"/>
      <c r="I1055" s="119"/>
      <c r="J1055" s="119"/>
      <c r="K1055" s="119"/>
      <c r="L1055" s="119"/>
      <c r="M1055" s="119"/>
      <c r="N1055" s="119"/>
      <c r="O1055" s="119"/>
      <c r="P1055" s="119"/>
      <c r="Q1055" s="119"/>
      <c r="R1055" s="119"/>
    </row>
    <row r="1056" spans="2:18">
      <c r="B1056" s="118"/>
      <c r="C1056" s="118"/>
      <c r="D1056" s="118"/>
      <c r="E1056" s="118"/>
      <c r="F1056" s="119"/>
      <c r="G1056" s="119"/>
      <c r="H1056" s="119"/>
      <c r="I1056" s="119"/>
      <c r="J1056" s="119"/>
      <c r="K1056" s="119"/>
      <c r="L1056" s="119"/>
      <c r="M1056" s="119"/>
      <c r="N1056" s="119"/>
      <c r="O1056" s="119"/>
      <c r="P1056" s="119"/>
      <c r="Q1056" s="119"/>
      <c r="R1056" s="119"/>
    </row>
    <row r="1057" spans="2:18">
      <c r="B1057" s="118"/>
      <c r="C1057" s="118"/>
      <c r="D1057" s="118"/>
      <c r="E1057" s="118"/>
      <c r="F1057" s="119"/>
      <c r="G1057" s="119"/>
      <c r="H1057" s="119"/>
      <c r="I1057" s="119"/>
      <c r="J1057" s="119"/>
      <c r="K1057" s="119"/>
      <c r="L1057" s="119"/>
      <c r="M1057" s="119"/>
      <c r="N1057" s="119"/>
      <c r="O1057" s="119"/>
      <c r="P1057" s="119"/>
      <c r="Q1057" s="119"/>
      <c r="R1057" s="119"/>
    </row>
    <row r="1058" spans="2:18">
      <c r="B1058" s="118"/>
      <c r="C1058" s="118"/>
      <c r="D1058" s="118"/>
      <c r="E1058" s="118"/>
      <c r="F1058" s="119"/>
      <c r="G1058" s="119"/>
      <c r="H1058" s="119"/>
      <c r="I1058" s="119"/>
      <c r="J1058" s="119"/>
      <c r="K1058" s="119"/>
      <c r="L1058" s="119"/>
      <c r="M1058" s="119"/>
      <c r="N1058" s="119"/>
      <c r="O1058" s="119"/>
      <c r="P1058" s="119"/>
      <c r="Q1058" s="119"/>
      <c r="R1058" s="119"/>
    </row>
    <row r="1059" spans="2:18">
      <c r="B1059" s="118"/>
      <c r="C1059" s="118"/>
      <c r="D1059" s="118"/>
      <c r="E1059" s="118"/>
      <c r="F1059" s="119"/>
      <c r="G1059" s="119"/>
      <c r="H1059" s="119"/>
      <c r="I1059" s="119"/>
      <c r="J1059" s="119"/>
      <c r="K1059" s="119"/>
      <c r="L1059" s="119"/>
      <c r="M1059" s="119"/>
      <c r="N1059" s="119"/>
      <c r="O1059" s="119"/>
      <c r="P1059" s="119"/>
      <c r="Q1059" s="119"/>
      <c r="R1059" s="119"/>
    </row>
    <row r="1060" spans="2:18">
      <c r="B1060" s="118"/>
      <c r="C1060" s="118"/>
      <c r="D1060" s="118"/>
      <c r="E1060" s="118"/>
      <c r="F1060" s="119"/>
      <c r="G1060" s="119"/>
      <c r="H1060" s="119"/>
      <c r="I1060" s="119"/>
      <c r="J1060" s="119"/>
      <c r="K1060" s="119"/>
      <c r="L1060" s="119"/>
      <c r="M1060" s="119"/>
      <c r="N1060" s="119"/>
      <c r="O1060" s="119"/>
      <c r="P1060" s="119"/>
      <c r="Q1060" s="119"/>
      <c r="R1060" s="119"/>
    </row>
    <row r="1061" spans="2:18">
      <c r="B1061" s="118"/>
      <c r="C1061" s="118"/>
      <c r="D1061" s="118"/>
      <c r="E1061" s="118"/>
      <c r="F1061" s="119"/>
      <c r="G1061" s="119"/>
      <c r="H1061" s="119"/>
      <c r="I1061" s="119"/>
      <c r="J1061" s="119"/>
      <c r="K1061" s="119"/>
      <c r="L1061" s="119"/>
      <c r="M1061" s="119"/>
      <c r="N1061" s="119"/>
      <c r="O1061" s="119"/>
      <c r="P1061" s="119"/>
      <c r="Q1061" s="119"/>
      <c r="R1061" s="119"/>
    </row>
    <row r="1062" spans="2:18">
      <c r="B1062" s="118"/>
      <c r="C1062" s="118"/>
      <c r="D1062" s="118"/>
      <c r="E1062" s="118"/>
      <c r="F1062" s="119"/>
      <c r="G1062" s="119"/>
      <c r="H1062" s="119"/>
      <c r="I1062" s="119"/>
      <c r="J1062" s="119"/>
      <c r="K1062" s="119"/>
      <c r="L1062" s="119"/>
      <c r="M1062" s="119"/>
      <c r="N1062" s="119"/>
      <c r="O1062" s="119"/>
      <c r="P1062" s="119"/>
      <c r="Q1062" s="119"/>
      <c r="R1062" s="119"/>
    </row>
    <row r="1063" spans="2:18">
      <c r="B1063" s="118"/>
      <c r="C1063" s="118"/>
      <c r="D1063" s="118"/>
      <c r="E1063" s="118"/>
      <c r="F1063" s="119"/>
      <c r="G1063" s="119"/>
      <c r="H1063" s="119"/>
      <c r="I1063" s="119"/>
      <c r="J1063" s="119"/>
      <c r="K1063" s="119"/>
      <c r="L1063" s="119"/>
      <c r="M1063" s="119"/>
      <c r="N1063" s="119"/>
      <c r="O1063" s="119"/>
      <c r="P1063" s="119"/>
      <c r="Q1063" s="119"/>
      <c r="R1063" s="119"/>
    </row>
    <row r="1064" spans="2:18">
      <c r="B1064" s="118"/>
      <c r="C1064" s="118"/>
      <c r="D1064" s="118"/>
      <c r="E1064" s="118"/>
      <c r="F1064" s="119"/>
      <c r="G1064" s="119"/>
      <c r="H1064" s="119"/>
      <c r="I1064" s="119"/>
      <c r="J1064" s="119"/>
      <c r="K1064" s="119"/>
      <c r="L1064" s="119"/>
      <c r="M1064" s="119"/>
      <c r="N1064" s="119"/>
      <c r="O1064" s="119"/>
      <c r="P1064" s="119"/>
      <c r="Q1064" s="119"/>
      <c r="R1064" s="119"/>
    </row>
    <row r="1065" spans="2:18">
      <c r="B1065" s="118"/>
      <c r="C1065" s="118"/>
      <c r="D1065" s="118"/>
      <c r="E1065" s="118"/>
      <c r="F1065" s="119"/>
      <c r="G1065" s="119"/>
      <c r="H1065" s="119"/>
      <c r="I1065" s="119"/>
      <c r="J1065" s="119"/>
      <c r="K1065" s="119"/>
      <c r="L1065" s="119"/>
      <c r="M1065" s="119"/>
      <c r="N1065" s="119"/>
      <c r="O1065" s="119"/>
      <c r="P1065" s="119"/>
      <c r="Q1065" s="119"/>
      <c r="R1065" s="119"/>
    </row>
    <row r="1066" spans="2:18">
      <c r="B1066" s="118"/>
      <c r="C1066" s="118"/>
      <c r="D1066" s="118"/>
      <c r="E1066" s="118"/>
      <c r="F1066" s="119"/>
      <c r="G1066" s="119"/>
      <c r="H1066" s="119"/>
      <c r="I1066" s="119"/>
      <c r="J1066" s="119"/>
      <c r="K1066" s="119"/>
      <c r="L1066" s="119"/>
      <c r="M1066" s="119"/>
      <c r="N1066" s="119"/>
      <c r="O1066" s="119"/>
      <c r="P1066" s="119"/>
      <c r="Q1066" s="119"/>
      <c r="R1066" s="119"/>
    </row>
  </sheetData>
  <sheetProtection sheet="1" objects="1" scenarios="1"/>
  <mergeCells count="1">
    <mergeCell ref="B6:R6"/>
  </mergeCells>
  <phoneticPr fontId="4" type="noConversion"/>
  <conditionalFormatting sqref="B58:B272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272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B1:B9 B273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7.140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143</v>
      </c>
      <c r="C1" s="67" t="s" vm="1">
        <v>229</v>
      </c>
    </row>
    <row r="2" spans="2:15">
      <c r="B2" s="46" t="s">
        <v>142</v>
      </c>
      <c r="C2" s="67" t="s">
        <v>230</v>
      </c>
    </row>
    <row r="3" spans="2:15">
      <c r="B3" s="46" t="s">
        <v>144</v>
      </c>
      <c r="C3" s="67" t="s">
        <v>231</v>
      </c>
    </row>
    <row r="4" spans="2:15">
      <c r="B4" s="46" t="s">
        <v>145</v>
      </c>
      <c r="C4" s="67">
        <v>8801</v>
      </c>
    </row>
    <row r="6" spans="2:15" ht="26.25" customHeight="1">
      <c r="B6" s="154" t="s">
        <v>174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6"/>
    </row>
    <row r="7" spans="2:15" s="3" customFormat="1" ht="78.75">
      <c r="B7" s="47" t="s">
        <v>113</v>
      </c>
      <c r="C7" s="48" t="s">
        <v>44</v>
      </c>
      <c r="D7" s="48" t="s">
        <v>114</v>
      </c>
      <c r="E7" s="48" t="s">
        <v>14</v>
      </c>
      <c r="F7" s="48" t="s">
        <v>65</v>
      </c>
      <c r="G7" s="48" t="s">
        <v>17</v>
      </c>
      <c r="H7" s="48" t="s">
        <v>100</v>
      </c>
      <c r="I7" s="48" t="s">
        <v>52</v>
      </c>
      <c r="J7" s="48" t="s">
        <v>18</v>
      </c>
      <c r="K7" s="48" t="s">
        <v>205</v>
      </c>
      <c r="L7" s="48" t="s">
        <v>204</v>
      </c>
      <c r="M7" s="48" t="s">
        <v>108</v>
      </c>
      <c r="N7" s="48" t="s">
        <v>146</v>
      </c>
      <c r="O7" s="50" t="s">
        <v>148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212</v>
      </c>
      <c r="L8" s="31"/>
      <c r="M8" s="31" t="s">
        <v>208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23" t="s">
        <v>3266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4">
        <v>0</v>
      </c>
      <c r="N10" s="125">
        <v>0</v>
      </c>
      <c r="O10" s="125">
        <v>0</v>
      </c>
    </row>
    <row r="11" spans="2:15" ht="20.25" customHeight="1">
      <c r="B11" s="126" t="s">
        <v>220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15">
      <c r="B12" s="126" t="s">
        <v>109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15">
      <c r="B13" s="126" t="s">
        <v>203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15">
      <c r="B14" s="126" t="s">
        <v>211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118"/>
      <c r="C110" s="118"/>
      <c r="D110" s="118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</row>
    <row r="111" spans="2:15">
      <c r="B111" s="118"/>
      <c r="C111" s="118"/>
      <c r="D111" s="118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</row>
    <row r="112" spans="2:15">
      <c r="B112" s="118"/>
      <c r="C112" s="118"/>
      <c r="D112" s="118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</row>
    <row r="113" spans="2:15">
      <c r="B113" s="118"/>
      <c r="C113" s="118"/>
      <c r="D113" s="118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</row>
    <row r="114" spans="2:15">
      <c r="B114" s="118"/>
      <c r="C114" s="118"/>
      <c r="D114" s="118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</row>
    <row r="115" spans="2:15">
      <c r="B115" s="118"/>
      <c r="C115" s="118"/>
      <c r="D115" s="118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</row>
    <row r="116" spans="2:15">
      <c r="B116" s="118"/>
      <c r="C116" s="118"/>
      <c r="D116" s="118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</row>
    <row r="117" spans="2:15">
      <c r="B117" s="118"/>
      <c r="C117" s="118"/>
      <c r="D117" s="118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</row>
    <row r="118" spans="2:15">
      <c r="B118" s="118"/>
      <c r="C118" s="118"/>
      <c r="D118" s="118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</row>
    <row r="119" spans="2:15">
      <c r="B119" s="118"/>
      <c r="C119" s="118"/>
      <c r="D119" s="118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</row>
    <row r="120" spans="2:15">
      <c r="B120" s="118"/>
      <c r="C120" s="118"/>
      <c r="D120" s="118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</row>
    <row r="121" spans="2:15">
      <c r="B121" s="118"/>
      <c r="C121" s="118"/>
      <c r="D121" s="118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</row>
    <row r="122" spans="2:15">
      <c r="B122" s="118"/>
      <c r="C122" s="118"/>
      <c r="D122" s="118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</row>
    <row r="123" spans="2:15">
      <c r="B123" s="118"/>
      <c r="C123" s="118"/>
      <c r="D123" s="118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</row>
    <row r="124" spans="2:15">
      <c r="B124" s="118"/>
      <c r="C124" s="118"/>
      <c r="D124" s="118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</row>
    <row r="125" spans="2:15">
      <c r="B125" s="118"/>
      <c r="C125" s="118"/>
      <c r="D125" s="118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</row>
    <row r="126" spans="2:15">
      <c r="B126" s="118"/>
      <c r="C126" s="118"/>
      <c r="D126" s="118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</row>
    <row r="127" spans="2:15">
      <c r="B127" s="118"/>
      <c r="C127" s="118"/>
      <c r="D127" s="118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</row>
    <row r="128" spans="2:15">
      <c r="B128" s="118"/>
      <c r="C128" s="118"/>
      <c r="D128" s="118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</row>
    <row r="129" spans="2:15">
      <c r="B129" s="118"/>
      <c r="C129" s="118"/>
      <c r="D129" s="118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</row>
    <row r="130" spans="2:15">
      <c r="B130" s="118"/>
      <c r="C130" s="118"/>
      <c r="D130" s="118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</row>
    <row r="131" spans="2:15">
      <c r="B131" s="118"/>
      <c r="C131" s="118"/>
      <c r="D131" s="118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</row>
    <row r="132" spans="2:15">
      <c r="B132" s="118"/>
      <c r="C132" s="118"/>
      <c r="D132" s="118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</row>
    <row r="133" spans="2:15">
      <c r="B133" s="118"/>
      <c r="C133" s="118"/>
      <c r="D133" s="118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</row>
    <row r="134" spans="2:15">
      <c r="B134" s="118"/>
      <c r="C134" s="118"/>
      <c r="D134" s="118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</row>
    <row r="135" spans="2:15">
      <c r="B135" s="118"/>
      <c r="C135" s="118"/>
      <c r="D135" s="118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</row>
    <row r="136" spans="2:15">
      <c r="B136" s="118"/>
      <c r="C136" s="118"/>
      <c r="D136" s="118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</row>
    <row r="137" spans="2:15">
      <c r="B137" s="118"/>
      <c r="C137" s="118"/>
      <c r="D137" s="118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</row>
    <row r="138" spans="2:15">
      <c r="B138" s="118"/>
      <c r="C138" s="118"/>
      <c r="D138" s="118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</row>
    <row r="139" spans="2:15">
      <c r="B139" s="118"/>
      <c r="C139" s="118"/>
      <c r="D139" s="118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</row>
    <row r="140" spans="2:15">
      <c r="B140" s="118"/>
      <c r="C140" s="118"/>
      <c r="D140" s="118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</row>
    <row r="141" spans="2:15">
      <c r="B141" s="118"/>
      <c r="C141" s="118"/>
      <c r="D141" s="118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</row>
    <row r="142" spans="2:15">
      <c r="B142" s="118"/>
      <c r="C142" s="118"/>
      <c r="D142" s="118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</row>
    <row r="143" spans="2:15">
      <c r="B143" s="118"/>
      <c r="C143" s="118"/>
      <c r="D143" s="118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</row>
    <row r="144" spans="2:15">
      <c r="B144" s="118"/>
      <c r="C144" s="118"/>
      <c r="D144" s="118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</row>
    <row r="145" spans="2:15">
      <c r="B145" s="118"/>
      <c r="C145" s="118"/>
      <c r="D145" s="118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</row>
    <row r="146" spans="2:15">
      <c r="B146" s="118"/>
      <c r="C146" s="118"/>
      <c r="D146" s="118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</row>
    <row r="147" spans="2:15">
      <c r="B147" s="118"/>
      <c r="C147" s="118"/>
      <c r="D147" s="118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</row>
    <row r="148" spans="2:15">
      <c r="B148" s="118"/>
      <c r="C148" s="118"/>
      <c r="D148" s="118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</row>
    <row r="149" spans="2:15">
      <c r="B149" s="118"/>
      <c r="C149" s="118"/>
      <c r="D149" s="118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</row>
    <row r="150" spans="2:15">
      <c r="B150" s="118"/>
      <c r="C150" s="118"/>
      <c r="D150" s="118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</row>
    <row r="151" spans="2:15">
      <c r="B151" s="118"/>
      <c r="C151" s="118"/>
      <c r="D151" s="118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</row>
    <row r="152" spans="2:15">
      <c r="B152" s="118"/>
      <c r="C152" s="118"/>
      <c r="D152" s="118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</row>
    <row r="153" spans="2:15">
      <c r="B153" s="118"/>
      <c r="C153" s="118"/>
      <c r="D153" s="118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</row>
    <row r="154" spans="2:15">
      <c r="B154" s="118"/>
      <c r="C154" s="118"/>
      <c r="D154" s="118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</row>
    <row r="155" spans="2:15">
      <c r="B155" s="118"/>
      <c r="C155" s="118"/>
      <c r="D155" s="118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</row>
    <row r="156" spans="2:15">
      <c r="B156" s="118"/>
      <c r="C156" s="118"/>
      <c r="D156" s="118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</row>
    <row r="157" spans="2:15">
      <c r="B157" s="118"/>
      <c r="C157" s="118"/>
      <c r="D157" s="118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</row>
    <row r="158" spans="2:15">
      <c r="B158" s="118"/>
      <c r="C158" s="118"/>
      <c r="D158" s="118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</row>
    <row r="159" spans="2:15">
      <c r="B159" s="118"/>
      <c r="C159" s="118"/>
      <c r="D159" s="118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</row>
    <row r="160" spans="2:15">
      <c r="B160" s="118"/>
      <c r="C160" s="118"/>
      <c r="D160" s="118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</row>
    <row r="161" spans="2:15">
      <c r="B161" s="118"/>
      <c r="C161" s="118"/>
      <c r="D161" s="118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</row>
    <row r="162" spans="2:15">
      <c r="B162" s="118"/>
      <c r="C162" s="118"/>
      <c r="D162" s="118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</row>
    <row r="163" spans="2:15">
      <c r="B163" s="118"/>
      <c r="C163" s="118"/>
      <c r="D163" s="118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</row>
    <row r="164" spans="2:15">
      <c r="B164" s="118"/>
      <c r="C164" s="118"/>
      <c r="D164" s="118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</row>
    <row r="165" spans="2:15">
      <c r="B165" s="118"/>
      <c r="C165" s="118"/>
      <c r="D165" s="118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</row>
    <row r="166" spans="2:15">
      <c r="B166" s="118"/>
      <c r="C166" s="118"/>
      <c r="D166" s="118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</row>
    <row r="167" spans="2:15">
      <c r="B167" s="118"/>
      <c r="C167" s="118"/>
      <c r="D167" s="118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</row>
    <row r="168" spans="2:15">
      <c r="B168" s="118"/>
      <c r="C168" s="118"/>
      <c r="D168" s="118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</row>
    <row r="169" spans="2:15">
      <c r="B169" s="118"/>
      <c r="C169" s="118"/>
      <c r="D169" s="118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</row>
    <row r="170" spans="2:15">
      <c r="B170" s="118"/>
      <c r="C170" s="118"/>
      <c r="D170" s="118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</row>
    <row r="171" spans="2:15">
      <c r="B171" s="118"/>
      <c r="C171" s="118"/>
      <c r="D171" s="118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</row>
    <row r="172" spans="2:15">
      <c r="B172" s="118"/>
      <c r="C172" s="118"/>
      <c r="D172" s="118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</row>
    <row r="173" spans="2:15">
      <c r="B173" s="118"/>
      <c r="C173" s="118"/>
      <c r="D173" s="118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</row>
    <row r="174" spans="2:15">
      <c r="B174" s="118"/>
      <c r="C174" s="118"/>
      <c r="D174" s="118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</row>
    <row r="175" spans="2:15">
      <c r="B175" s="118"/>
      <c r="C175" s="118"/>
      <c r="D175" s="118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</row>
    <row r="176" spans="2:15">
      <c r="B176" s="118"/>
      <c r="C176" s="118"/>
      <c r="D176" s="118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</row>
    <row r="177" spans="2:15">
      <c r="B177" s="118"/>
      <c r="C177" s="118"/>
      <c r="D177" s="118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</row>
    <row r="178" spans="2:15">
      <c r="B178" s="118"/>
      <c r="C178" s="118"/>
      <c r="D178" s="118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</row>
    <row r="179" spans="2:15">
      <c r="B179" s="118"/>
      <c r="C179" s="118"/>
      <c r="D179" s="118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</row>
    <row r="180" spans="2:15">
      <c r="B180" s="118"/>
      <c r="C180" s="118"/>
      <c r="D180" s="118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</row>
    <row r="181" spans="2:15">
      <c r="B181" s="118"/>
      <c r="C181" s="118"/>
      <c r="D181" s="118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</row>
    <row r="182" spans="2:15">
      <c r="B182" s="118"/>
      <c r="C182" s="118"/>
      <c r="D182" s="118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</row>
    <row r="183" spans="2:15">
      <c r="B183" s="118"/>
      <c r="C183" s="118"/>
      <c r="D183" s="118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</row>
    <row r="184" spans="2:15">
      <c r="B184" s="118"/>
      <c r="C184" s="118"/>
      <c r="D184" s="118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</row>
    <row r="185" spans="2:15">
      <c r="B185" s="118"/>
      <c r="C185" s="118"/>
      <c r="D185" s="118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</row>
    <row r="186" spans="2:15">
      <c r="B186" s="118"/>
      <c r="C186" s="118"/>
      <c r="D186" s="118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</row>
    <row r="187" spans="2:15">
      <c r="B187" s="118"/>
      <c r="C187" s="118"/>
      <c r="D187" s="118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</row>
    <row r="188" spans="2:15">
      <c r="B188" s="118"/>
      <c r="C188" s="118"/>
      <c r="D188" s="118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</row>
    <row r="189" spans="2:15">
      <c r="B189" s="118"/>
      <c r="C189" s="118"/>
      <c r="D189" s="118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</row>
    <row r="190" spans="2:15">
      <c r="B190" s="118"/>
      <c r="C190" s="118"/>
      <c r="D190" s="118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</row>
    <row r="191" spans="2:15">
      <c r="B191" s="118"/>
      <c r="C191" s="118"/>
      <c r="D191" s="118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</row>
    <row r="192" spans="2:15">
      <c r="B192" s="118"/>
      <c r="C192" s="118"/>
      <c r="D192" s="118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</row>
    <row r="193" spans="2:15">
      <c r="B193" s="118"/>
      <c r="C193" s="118"/>
      <c r="D193" s="118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</row>
    <row r="194" spans="2:15">
      <c r="B194" s="118"/>
      <c r="C194" s="118"/>
      <c r="D194" s="118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</row>
    <row r="195" spans="2:15">
      <c r="B195" s="118"/>
      <c r="C195" s="118"/>
      <c r="D195" s="118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</row>
    <row r="196" spans="2:15">
      <c r="B196" s="118"/>
      <c r="C196" s="118"/>
      <c r="D196" s="118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</row>
    <row r="197" spans="2:15">
      <c r="B197" s="118"/>
      <c r="C197" s="118"/>
      <c r="D197" s="118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</row>
    <row r="198" spans="2:15">
      <c r="B198" s="118"/>
      <c r="C198" s="118"/>
      <c r="D198" s="118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</row>
    <row r="199" spans="2:15">
      <c r="B199" s="118"/>
      <c r="C199" s="118"/>
      <c r="D199" s="118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</row>
    <row r="200" spans="2:15">
      <c r="B200" s="118"/>
      <c r="C200" s="118"/>
      <c r="D200" s="118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</row>
    <row r="201" spans="2:15">
      <c r="B201" s="118"/>
      <c r="C201" s="118"/>
      <c r="D201" s="118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</row>
    <row r="202" spans="2:15">
      <c r="B202" s="118"/>
      <c r="C202" s="118"/>
      <c r="D202" s="118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</row>
    <row r="203" spans="2:15">
      <c r="B203" s="118"/>
      <c r="C203" s="118"/>
      <c r="D203" s="118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</row>
    <row r="204" spans="2:15">
      <c r="B204" s="118"/>
      <c r="C204" s="118"/>
      <c r="D204" s="118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</row>
    <row r="205" spans="2:15">
      <c r="B205" s="118"/>
      <c r="C205" s="118"/>
      <c r="D205" s="118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</row>
    <row r="206" spans="2:15">
      <c r="B206" s="118"/>
      <c r="C206" s="118"/>
      <c r="D206" s="118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</row>
    <row r="207" spans="2:15">
      <c r="B207" s="118"/>
      <c r="C207" s="118"/>
      <c r="D207" s="118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</row>
    <row r="208" spans="2:15">
      <c r="B208" s="118"/>
      <c r="C208" s="118"/>
      <c r="D208" s="118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</row>
    <row r="209" spans="2:15">
      <c r="B209" s="118"/>
      <c r="C209" s="118"/>
      <c r="D209" s="118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</row>
    <row r="210" spans="2:15">
      <c r="B210" s="118"/>
      <c r="C210" s="118"/>
      <c r="D210" s="118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</row>
    <row r="211" spans="2:15">
      <c r="B211" s="118"/>
      <c r="C211" s="118"/>
      <c r="D211" s="118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</row>
    <row r="212" spans="2:15">
      <c r="B212" s="118"/>
      <c r="C212" s="118"/>
      <c r="D212" s="118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</row>
    <row r="213" spans="2:15">
      <c r="B213" s="118"/>
      <c r="C213" s="118"/>
      <c r="D213" s="118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</row>
    <row r="214" spans="2:15">
      <c r="B214" s="118"/>
      <c r="C214" s="118"/>
      <c r="D214" s="118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</row>
    <row r="215" spans="2:15">
      <c r="B215" s="118"/>
      <c r="C215" s="118"/>
      <c r="D215" s="118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</row>
    <row r="216" spans="2:15">
      <c r="B216" s="118"/>
      <c r="C216" s="118"/>
      <c r="D216" s="118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</row>
    <row r="217" spans="2:15">
      <c r="B217" s="118"/>
      <c r="C217" s="118"/>
      <c r="D217" s="118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</row>
    <row r="218" spans="2:15">
      <c r="B218" s="118"/>
      <c r="C218" s="118"/>
      <c r="D218" s="118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</row>
    <row r="219" spans="2:15">
      <c r="B219" s="118"/>
      <c r="C219" s="118"/>
      <c r="D219" s="118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</row>
    <row r="220" spans="2:15">
      <c r="B220" s="118"/>
      <c r="C220" s="118"/>
      <c r="D220" s="118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</row>
    <row r="221" spans="2:15">
      <c r="B221" s="118"/>
      <c r="C221" s="118"/>
      <c r="D221" s="118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</row>
    <row r="222" spans="2:15">
      <c r="B222" s="118"/>
      <c r="C222" s="118"/>
      <c r="D222" s="118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</row>
    <row r="223" spans="2:15">
      <c r="B223" s="118"/>
      <c r="C223" s="118"/>
      <c r="D223" s="118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</row>
    <row r="224" spans="2:15">
      <c r="B224" s="118"/>
      <c r="C224" s="118"/>
      <c r="D224" s="118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</row>
    <row r="225" spans="2:15">
      <c r="B225" s="118"/>
      <c r="C225" s="118"/>
      <c r="D225" s="118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</row>
    <row r="226" spans="2:15">
      <c r="B226" s="118"/>
      <c r="C226" s="118"/>
      <c r="D226" s="118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</row>
    <row r="227" spans="2:15">
      <c r="B227" s="118"/>
      <c r="C227" s="118"/>
      <c r="D227" s="118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</row>
    <row r="228" spans="2:15">
      <c r="B228" s="118"/>
      <c r="C228" s="118"/>
      <c r="D228" s="118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</row>
    <row r="229" spans="2:15">
      <c r="B229" s="118"/>
      <c r="C229" s="118"/>
      <c r="D229" s="118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</row>
    <row r="230" spans="2:15">
      <c r="B230" s="118"/>
      <c r="C230" s="118"/>
      <c r="D230" s="118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</row>
    <row r="231" spans="2:15">
      <c r="B231" s="118"/>
      <c r="C231" s="118"/>
      <c r="D231" s="118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</row>
    <row r="232" spans="2:15">
      <c r="B232" s="118"/>
      <c r="C232" s="118"/>
      <c r="D232" s="118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</row>
    <row r="233" spans="2:15">
      <c r="B233" s="118"/>
      <c r="C233" s="118"/>
      <c r="D233" s="118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</row>
    <row r="234" spans="2:15">
      <c r="B234" s="118"/>
      <c r="C234" s="118"/>
      <c r="D234" s="118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</row>
    <row r="235" spans="2:15">
      <c r="B235" s="118"/>
      <c r="C235" s="118"/>
      <c r="D235" s="118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</row>
    <row r="236" spans="2:15">
      <c r="B236" s="118"/>
      <c r="C236" s="118"/>
      <c r="D236" s="118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</row>
    <row r="237" spans="2:15">
      <c r="B237" s="118"/>
      <c r="C237" s="118"/>
      <c r="D237" s="118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</row>
    <row r="238" spans="2:15">
      <c r="B238" s="118"/>
      <c r="C238" s="118"/>
      <c r="D238" s="118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</row>
    <row r="239" spans="2:15">
      <c r="B239" s="118"/>
      <c r="C239" s="118"/>
      <c r="D239" s="118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</row>
    <row r="240" spans="2:15">
      <c r="B240" s="118"/>
      <c r="C240" s="118"/>
      <c r="D240" s="118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</row>
    <row r="241" spans="2:15">
      <c r="B241" s="118"/>
      <c r="C241" s="118"/>
      <c r="D241" s="118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</row>
    <row r="242" spans="2:15">
      <c r="B242" s="118"/>
      <c r="C242" s="118"/>
      <c r="D242" s="118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</row>
    <row r="243" spans="2:15">
      <c r="B243" s="118"/>
      <c r="C243" s="118"/>
      <c r="D243" s="118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</row>
    <row r="244" spans="2:15">
      <c r="B244" s="118"/>
      <c r="C244" s="118"/>
      <c r="D244" s="118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</row>
    <row r="245" spans="2:15">
      <c r="B245" s="118"/>
      <c r="C245" s="118"/>
      <c r="D245" s="118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</row>
    <row r="246" spans="2:15">
      <c r="B246" s="118"/>
      <c r="C246" s="118"/>
      <c r="D246" s="118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</row>
    <row r="247" spans="2:15">
      <c r="B247" s="118"/>
      <c r="C247" s="118"/>
      <c r="D247" s="118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</row>
    <row r="248" spans="2:15">
      <c r="B248" s="118"/>
      <c r="C248" s="118"/>
      <c r="D248" s="118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</row>
    <row r="249" spans="2:15">
      <c r="B249" s="118"/>
      <c r="C249" s="118"/>
      <c r="D249" s="118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</row>
    <row r="250" spans="2:15">
      <c r="B250" s="118"/>
      <c r="C250" s="118"/>
      <c r="D250" s="118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</row>
    <row r="251" spans="2:15">
      <c r="B251" s="118"/>
      <c r="C251" s="118"/>
      <c r="D251" s="118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</row>
    <row r="252" spans="2:15">
      <c r="B252" s="118"/>
      <c r="C252" s="118"/>
      <c r="D252" s="118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</row>
    <row r="253" spans="2:15">
      <c r="B253" s="118"/>
      <c r="C253" s="118"/>
      <c r="D253" s="118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</row>
    <row r="254" spans="2:15">
      <c r="B254" s="118"/>
      <c r="C254" s="118"/>
      <c r="D254" s="118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</row>
    <row r="255" spans="2:15">
      <c r="B255" s="118"/>
      <c r="C255" s="118"/>
      <c r="D255" s="118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</row>
    <row r="256" spans="2:15">
      <c r="B256" s="118"/>
      <c r="C256" s="118"/>
      <c r="D256" s="118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</row>
    <row r="257" spans="2:15">
      <c r="B257" s="118"/>
      <c r="C257" s="118"/>
      <c r="D257" s="118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</row>
    <row r="258" spans="2:15">
      <c r="B258" s="118"/>
      <c r="C258" s="118"/>
      <c r="D258" s="118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</row>
    <row r="259" spans="2:15">
      <c r="B259" s="118"/>
      <c r="C259" s="118"/>
      <c r="D259" s="118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</row>
    <row r="260" spans="2:15">
      <c r="B260" s="118"/>
      <c r="C260" s="118"/>
      <c r="D260" s="118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</row>
    <row r="261" spans="2:15">
      <c r="B261" s="118"/>
      <c r="C261" s="118"/>
      <c r="D261" s="118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</row>
    <row r="262" spans="2:15">
      <c r="B262" s="118"/>
      <c r="C262" s="118"/>
      <c r="D262" s="118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</row>
    <row r="263" spans="2:15">
      <c r="B263" s="118"/>
      <c r="C263" s="118"/>
      <c r="D263" s="118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</row>
    <row r="264" spans="2:15">
      <c r="B264" s="118"/>
      <c r="C264" s="118"/>
      <c r="D264" s="118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</row>
    <row r="265" spans="2:15">
      <c r="B265" s="118"/>
      <c r="C265" s="118"/>
      <c r="D265" s="118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</row>
    <row r="266" spans="2:15">
      <c r="B266" s="118"/>
      <c r="C266" s="118"/>
      <c r="D266" s="118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</row>
    <row r="267" spans="2:15">
      <c r="B267" s="118"/>
      <c r="C267" s="118"/>
      <c r="D267" s="118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</row>
    <row r="268" spans="2:15">
      <c r="B268" s="118"/>
      <c r="C268" s="118"/>
      <c r="D268" s="118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</row>
    <row r="269" spans="2:15">
      <c r="B269" s="118"/>
      <c r="C269" s="118"/>
      <c r="D269" s="118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</row>
    <row r="270" spans="2:15">
      <c r="B270" s="118"/>
      <c r="C270" s="118"/>
      <c r="D270" s="118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</row>
    <row r="271" spans="2:15">
      <c r="B271" s="118"/>
      <c r="C271" s="118"/>
      <c r="D271" s="118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</row>
    <row r="272" spans="2:15">
      <c r="B272" s="118"/>
      <c r="C272" s="118"/>
      <c r="D272" s="118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</row>
    <row r="273" spans="2:15">
      <c r="B273" s="118"/>
      <c r="C273" s="118"/>
      <c r="D273" s="118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</row>
    <row r="274" spans="2:15">
      <c r="B274" s="118"/>
      <c r="C274" s="118"/>
      <c r="D274" s="118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</row>
    <row r="275" spans="2:15">
      <c r="B275" s="118"/>
      <c r="C275" s="118"/>
      <c r="D275" s="118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</row>
    <row r="276" spans="2:15">
      <c r="B276" s="118"/>
      <c r="C276" s="118"/>
      <c r="D276" s="118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</row>
    <row r="277" spans="2:15">
      <c r="B277" s="118"/>
      <c r="C277" s="118"/>
      <c r="D277" s="118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</row>
    <row r="278" spans="2:15">
      <c r="B278" s="118"/>
      <c r="C278" s="118"/>
      <c r="D278" s="118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</row>
    <row r="279" spans="2:15">
      <c r="B279" s="118"/>
      <c r="C279" s="118"/>
      <c r="D279" s="118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</row>
    <row r="280" spans="2:15">
      <c r="B280" s="118"/>
      <c r="C280" s="118"/>
      <c r="D280" s="118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</row>
    <row r="281" spans="2:15">
      <c r="B281" s="118"/>
      <c r="C281" s="118"/>
      <c r="D281" s="118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</row>
    <row r="282" spans="2:15">
      <c r="B282" s="118"/>
      <c r="C282" s="118"/>
      <c r="D282" s="118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</row>
    <row r="283" spans="2:15">
      <c r="B283" s="118"/>
      <c r="C283" s="118"/>
      <c r="D283" s="118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</row>
    <row r="284" spans="2:15">
      <c r="B284" s="118"/>
      <c r="C284" s="118"/>
      <c r="D284" s="118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</row>
    <row r="285" spans="2:15">
      <c r="B285" s="118"/>
      <c r="C285" s="118"/>
      <c r="D285" s="118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</row>
    <row r="286" spans="2:15">
      <c r="B286" s="118"/>
      <c r="C286" s="118"/>
      <c r="D286" s="118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</row>
    <row r="287" spans="2:15">
      <c r="B287" s="118"/>
      <c r="C287" s="118"/>
      <c r="D287" s="118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</row>
    <row r="288" spans="2:15">
      <c r="B288" s="118"/>
      <c r="C288" s="118"/>
      <c r="D288" s="118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</row>
    <row r="289" spans="2:15">
      <c r="B289" s="118"/>
      <c r="C289" s="118"/>
      <c r="D289" s="118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</row>
    <row r="290" spans="2:15">
      <c r="B290" s="118"/>
      <c r="C290" s="118"/>
      <c r="D290" s="118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</row>
    <row r="291" spans="2:15">
      <c r="B291" s="118"/>
      <c r="C291" s="118"/>
      <c r="D291" s="118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</row>
    <row r="292" spans="2:15">
      <c r="B292" s="118"/>
      <c r="C292" s="118"/>
      <c r="D292" s="118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</row>
    <row r="293" spans="2:15">
      <c r="B293" s="118"/>
      <c r="C293" s="118"/>
      <c r="D293" s="118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</row>
    <row r="294" spans="2:15">
      <c r="B294" s="118"/>
      <c r="C294" s="118"/>
      <c r="D294" s="118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</row>
    <row r="295" spans="2:15">
      <c r="B295" s="118"/>
      <c r="C295" s="118"/>
      <c r="D295" s="118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</row>
    <row r="296" spans="2:15">
      <c r="B296" s="118"/>
      <c r="C296" s="118"/>
      <c r="D296" s="118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</row>
    <row r="297" spans="2:15">
      <c r="B297" s="118"/>
      <c r="C297" s="118"/>
      <c r="D297" s="118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</row>
    <row r="298" spans="2:15">
      <c r="B298" s="118"/>
      <c r="C298" s="118"/>
      <c r="D298" s="118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</row>
    <row r="299" spans="2:15">
      <c r="B299" s="118"/>
      <c r="C299" s="118"/>
      <c r="D299" s="118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</row>
    <row r="300" spans="2:15">
      <c r="B300" s="118"/>
      <c r="C300" s="118"/>
      <c r="D300" s="118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</row>
  </sheetData>
  <sheetProtection sheet="1" objects="1" scenarios="1"/>
  <mergeCells count="1">
    <mergeCell ref="B6:O6"/>
  </mergeCells>
  <phoneticPr fontId="4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>
      <selection activeCell="E12" sqref="E12"/>
    </sheetView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42" style="2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11.28515625" style="1" bestFit="1" customWidth="1"/>
    <col min="8" max="8" width="9.7109375" style="1" bestFit="1" customWidth="1"/>
    <col min="9" max="9" width="10.42578125" style="1" bestFit="1" customWidth="1"/>
    <col min="10" max="10" width="46.7109375" style="1" bestFit="1" customWidth="1"/>
    <col min="11" max="16384" width="9.140625" style="1"/>
  </cols>
  <sheetData>
    <row r="1" spans="2:10">
      <c r="B1" s="46" t="s">
        <v>143</v>
      </c>
      <c r="C1" s="67" t="s" vm="1">
        <v>229</v>
      </c>
    </row>
    <row r="2" spans="2:10">
      <c r="B2" s="46" t="s">
        <v>142</v>
      </c>
      <c r="C2" s="67" t="s">
        <v>230</v>
      </c>
    </row>
    <row r="3" spans="2:10">
      <c r="B3" s="46" t="s">
        <v>144</v>
      </c>
      <c r="C3" s="67" t="s">
        <v>231</v>
      </c>
    </row>
    <row r="4" spans="2:10">
      <c r="B4" s="46" t="s">
        <v>145</v>
      </c>
      <c r="C4" s="67">
        <v>8801</v>
      </c>
    </row>
    <row r="6" spans="2:10" ht="26.25" customHeight="1">
      <c r="B6" s="154" t="s">
        <v>175</v>
      </c>
      <c r="C6" s="155"/>
      <c r="D6" s="155"/>
      <c r="E6" s="155"/>
      <c r="F6" s="155"/>
      <c r="G6" s="155"/>
      <c r="H6" s="155"/>
      <c r="I6" s="155"/>
      <c r="J6" s="156"/>
    </row>
    <row r="7" spans="2:10" s="3" customFormat="1" ht="78.75">
      <c r="B7" s="47" t="s">
        <v>113</v>
      </c>
      <c r="C7" s="49" t="s">
        <v>54</v>
      </c>
      <c r="D7" s="49" t="s">
        <v>83</v>
      </c>
      <c r="E7" s="49" t="s">
        <v>55</v>
      </c>
      <c r="F7" s="49" t="s">
        <v>100</v>
      </c>
      <c r="G7" s="49" t="s">
        <v>186</v>
      </c>
      <c r="H7" s="49" t="s">
        <v>146</v>
      </c>
      <c r="I7" s="49" t="s">
        <v>147</v>
      </c>
      <c r="J7" s="64" t="s">
        <v>215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209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88" t="s">
        <v>40</v>
      </c>
      <c r="C10" s="94"/>
      <c r="D10" s="88"/>
      <c r="E10" s="106">
        <v>1.2494673907790306E-2</v>
      </c>
      <c r="F10" s="73"/>
      <c r="G10" s="83">
        <v>205599.14792000005</v>
      </c>
      <c r="H10" s="84">
        <f>IFERROR(G10/$G$10,0)</f>
        <v>1</v>
      </c>
      <c r="I10" s="84">
        <f>G10/'סכום נכסי הקרן'!$C$42</f>
        <v>1.0472792868030337E-2</v>
      </c>
      <c r="J10" s="73"/>
    </row>
    <row r="11" spans="2:10" ht="22.5" customHeight="1">
      <c r="B11" s="92" t="s">
        <v>202</v>
      </c>
      <c r="C11" s="94"/>
      <c r="D11" s="88"/>
      <c r="E11" s="106">
        <v>1.2494673907790306E-2</v>
      </c>
      <c r="F11" s="86"/>
      <c r="G11" s="83">
        <f>G12+G21</f>
        <v>205599.14792000002</v>
      </c>
      <c r="H11" s="84">
        <f t="shared" ref="H11:H26" si="0">IFERROR(G11/$G$10,0)</f>
        <v>0.99999999999999989</v>
      </c>
      <c r="I11" s="84">
        <f>G11/'סכום נכסי הקרן'!$C$42</f>
        <v>1.0472792868030335E-2</v>
      </c>
      <c r="J11" s="73"/>
    </row>
    <row r="12" spans="2:10">
      <c r="B12" s="89" t="s">
        <v>84</v>
      </c>
      <c r="C12" s="107"/>
      <c r="D12" s="93"/>
      <c r="E12" s="108">
        <v>2.5946280161983529E-2</v>
      </c>
      <c r="F12" s="105"/>
      <c r="G12" s="80">
        <f>SUM(G13:G19)</f>
        <v>99008.192810000008</v>
      </c>
      <c r="H12" s="81">
        <f t="shared" si="0"/>
        <v>0.48155935377964082</v>
      </c>
      <c r="I12" s="81">
        <f>G12/'סכום נכסי הקרן'!$C$42</f>
        <v>5.0432713657967204E-3</v>
      </c>
      <c r="J12" s="71"/>
    </row>
    <row r="13" spans="2:10">
      <c r="B13" s="76" t="s">
        <v>3239</v>
      </c>
      <c r="C13" s="94">
        <v>44926</v>
      </c>
      <c r="D13" s="88" t="s">
        <v>3240</v>
      </c>
      <c r="E13" s="106">
        <v>4.2032827196012194E-2</v>
      </c>
      <c r="F13" s="86" t="s">
        <v>130</v>
      </c>
      <c r="G13" s="83">
        <v>8649.9254799999999</v>
      </c>
      <c r="H13" s="84">
        <f t="shared" si="0"/>
        <v>4.2071796345020562E-2</v>
      </c>
      <c r="I13" s="84">
        <f>G13/'סכום נכסי הקרן'!$C$42</f>
        <v>4.4060920870735615E-4</v>
      </c>
      <c r="J13" s="73" t="s">
        <v>3241</v>
      </c>
    </row>
    <row r="14" spans="2:10">
      <c r="B14" s="76" t="s">
        <v>3242</v>
      </c>
      <c r="C14" s="94">
        <v>45107</v>
      </c>
      <c r="D14" s="88" t="s">
        <v>3243</v>
      </c>
      <c r="E14" s="106">
        <v>5.1900000000000002E-2</v>
      </c>
      <c r="F14" s="86" t="s">
        <v>130</v>
      </c>
      <c r="G14" s="83">
        <v>5928.0000000000009</v>
      </c>
      <c r="H14" s="84">
        <f t="shared" si="0"/>
        <v>2.8832804318365289E-2</v>
      </c>
      <c r="I14" s="84">
        <f>G14/'סכום נכסי הקרן'!$C$42</f>
        <v>3.019599874306903E-4</v>
      </c>
      <c r="J14" s="73" t="s">
        <v>3244</v>
      </c>
    </row>
    <row r="15" spans="2:10">
      <c r="B15" s="76" t="s">
        <v>3245</v>
      </c>
      <c r="C15" s="94">
        <v>44926</v>
      </c>
      <c r="D15" s="88" t="s">
        <v>3243</v>
      </c>
      <c r="E15" s="106">
        <v>1.0297859547186003E-2</v>
      </c>
      <c r="F15" s="86" t="s">
        <v>130</v>
      </c>
      <c r="G15" s="83">
        <v>5015.8003300000009</v>
      </c>
      <c r="H15" s="84">
        <f t="shared" si="0"/>
        <v>2.4396017107773622E-2</v>
      </c>
      <c r="I15" s="84">
        <f>G15/'סכום נכסי הקרן'!$C$42</f>
        <v>2.5549443397463768E-4</v>
      </c>
      <c r="J15" s="73" t="s">
        <v>3246</v>
      </c>
    </row>
    <row r="16" spans="2:10">
      <c r="B16" s="76" t="s">
        <v>3247</v>
      </c>
      <c r="C16" s="94">
        <v>44926</v>
      </c>
      <c r="D16" s="88" t="s">
        <v>3243</v>
      </c>
      <c r="E16" s="106">
        <v>4.7715854197798266E-2</v>
      </c>
      <c r="F16" s="86" t="s">
        <v>130</v>
      </c>
      <c r="G16" s="83">
        <v>28446.044000000005</v>
      </c>
      <c r="H16" s="84">
        <f t="shared" si="0"/>
        <v>0.1383568185363713</v>
      </c>
      <c r="I16" s="84">
        <f>G16/'סכום נכסי הקרן'!$C$42</f>
        <v>1.4489823024110768E-3</v>
      </c>
      <c r="J16" s="73" t="s">
        <v>3248</v>
      </c>
    </row>
    <row r="17" spans="2:10">
      <c r="B17" s="76" t="s">
        <v>3249</v>
      </c>
      <c r="C17" s="94">
        <v>44834</v>
      </c>
      <c r="D17" s="88" t="s">
        <v>3243</v>
      </c>
      <c r="E17" s="106">
        <v>9.2883575254452705E-4</v>
      </c>
      <c r="F17" s="86" t="s">
        <v>130</v>
      </c>
      <c r="G17" s="83">
        <v>10948.661000000002</v>
      </c>
      <c r="H17" s="84">
        <f t="shared" si="0"/>
        <v>5.3252462915168289E-2</v>
      </c>
      <c r="I17" s="84">
        <f>G17/'סכום נכסי הקרן'!$C$42</f>
        <v>5.5770201382302441E-4</v>
      </c>
      <c r="J17" s="73" t="s">
        <v>3250</v>
      </c>
    </row>
    <row r="18" spans="2:10">
      <c r="B18" s="76" t="s">
        <v>3251</v>
      </c>
      <c r="C18" s="94">
        <v>44977</v>
      </c>
      <c r="D18" s="88" t="s">
        <v>3243</v>
      </c>
      <c r="E18" s="106">
        <v>1.5207678865906626E-2</v>
      </c>
      <c r="F18" s="86" t="s">
        <v>130</v>
      </c>
      <c r="G18" s="83">
        <v>22149.020000000004</v>
      </c>
      <c r="H18" s="84">
        <f t="shared" si="0"/>
        <v>0.10772914296618744</v>
      </c>
      <c r="I18" s="84">
        <f>G18/'סכום נכסי הקרן'!$C$42</f>
        <v>1.1282250001353083E-3</v>
      </c>
      <c r="J18" s="73" t="s">
        <v>3252</v>
      </c>
    </row>
    <row r="19" spans="2:10">
      <c r="B19" s="76" t="s">
        <v>3262</v>
      </c>
      <c r="C19" s="94">
        <v>45077</v>
      </c>
      <c r="D19" s="88" t="s">
        <v>3243</v>
      </c>
      <c r="E19" s="106">
        <v>7.9272757428686461E-3</v>
      </c>
      <c r="F19" s="86" t="s">
        <v>130</v>
      </c>
      <c r="G19" s="83">
        <v>17870.742000000002</v>
      </c>
      <c r="H19" s="84">
        <f>IFERROR(G19/$G$10,0)</f>
        <v>8.6920311590754362E-2</v>
      </c>
      <c r="I19" s="84">
        <f>G19/'סכום נכסי הקרן'!$C$42</f>
        <v>9.10298419314627E-4</v>
      </c>
      <c r="J19" s="73" t="s">
        <v>3263</v>
      </c>
    </row>
    <row r="20" spans="2:10">
      <c r="B20" s="92"/>
      <c r="C20" s="94"/>
      <c r="D20" s="88"/>
      <c r="E20" s="106"/>
      <c r="F20" s="73"/>
      <c r="G20" s="73"/>
      <c r="H20" s="84"/>
      <c r="I20" s="73"/>
      <c r="J20" s="73"/>
    </row>
    <row r="21" spans="2:10">
      <c r="B21" s="89" t="s">
        <v>85</v>
      </c>
      <c r="C21" s="107"/>
      <c r="D21" s="93"/>
      <c r="E21" s="108">
        <v>0</v>
      </c>
      <c r="F21" s="105"/>
      <c r="G21" s="80">
        <f>SUM(G22:G26)</f>
        <v>106590.95511000002</v>
      </c>
      <c r="H21" s="81">
        <f t="shared" si="0"/>
        <v>0.51844064622035912</v>
      </c>
      <c r="I21" s="81">
        <f>G21/'סכום נכסי הקרן'!$C$42</f>
        <v>5.4295215022336155E-3</v>
      </c>
      <c r="J21" s="71"/>
    </row>
    <row r="22" spans="2:10">
      <c r="B22" s="76" t="s">
        <v>3253</v>
      </c>
      <c r="C22" s="94">
        <v>44834</v>
      </c>
      <c r="D22" s="88" t="s">
        <v>26</v>
      </c>
      <c r="E22" s="106">
        <v>0</v>
      </c>
      <c r="F22" s="86" t="s">
        <v>130</v>
      </c>
      <c r="G22" s="83">
        <v>77987.274670000013</v>
      </c>
      <c r="H22" s="84">
        <f t="shared" si="0"/>
        <v>0.37931711030410187</v>
      </c>
      <c r="I22" s="84">
        <f>G22/'סכום נכסי הקרן'!$C$42</f>
        <v>3.9725095275146742E-3</v>
      </c>
      <c r="J22" s="73" t="s">
        <v>3254</v>
      </c>
    </row>
    <row r="23" spans="2:10">
      <c r="B23" s="76" t="s">
        <v>3255</v>
      </c>
      <c r="C23" s="94">
        <v>44834</v>
      </c>
      <c r="D23" s="88" t="s">
        <v>26</v>
      </c>
      <c r="E23" s="106">
        <v>0</v>
      </c>
      <c r="F23" s="86" t="s">
        <v>130</v>
      </c>
      <c r="G23" s="83">
        <v>20523.363000000005</v>
      </c>
      <c r="H23" s="84">
        <f t="shared" si="0"/>
        <v>9.9822218173714311E-2</v>
      </c>
      <c r="I23" s="84">
        <f>G23/'סכום נכסי הקרן'!$C$42</f>
        <v>1.0454174145606435E-3</v>
      </c>
      <c r="J23" s="73" t="s">
        <v>3256</v>
      </c>
    </row>
    <row r="24" spans="2:10">
      <c r="B24" s="76" t="s">
        <v>3257</v>
      </c>
      <c r="C24" s="94">
        <v>44377</v>
      </c>
      <c r="D24" s="88" t="s">
        <v>26</v>
      </c>
      <c r="E24" s="106">
        <v>0</v>
      </c>
      <c r="F24" s="86" t="s">
        <v>130</v>
      </c>
      <c r="G24" s="83">
        <v>1893.3072100000002</v>
      </c>
      <c r="H24" s="84">
        <f t="shared" si="0"/>
        <v>9.2087308199190511E-3</v>
      </c>
      <c r="I24" s="84">
        <f>G24/'סכום נכסי הקרן'!$C$42</f>
        <v>9.644113045445939E-5</v>
      </c>
      <c r="J24" s="73" t="s">
        <v>3258</v>
      </c>
    </row>
    <row r="25" spans="2:10">
      <c r="B25" s="76" t="s">
        <v>3259</v>
      </c>
      <c r="C25" s="94">
        <v>44377</v>
      </c>
      <c r="D25" s="88" t="s">
        <v>26</v>
      </c>
      <c r="E25" s="106">
        <v>0</v>
      </c>
      <c r="F25" s="86" t="s">
        <v>130</v>
      </c>
      <c r="G25" s="83">
        <v>2584.8322300000004</v>
      </c>
      <c r="H25" s="84">
        <f t="shared" si="0"/>
        <v>1.2572193300167641E-2</v>
      </c>
      <c r="I25" s="84">
        <f>G25/'סכום נכסי הקרן'!$C$42</f>
        <v>1.3166597632949446E-4</v>
      </c>
      <c r="J25" s="73" t="s">
        <v>3258</v>
      </c>
    </row>
    <row r="26" spans="2:10">
      <c r="B26" s="76" t="s">
        <v>3260</v>
      </c>
      <c r="C26" s="94">
        <v>44834</v>
      </c>
      <c r="D26" s="88" t="s">
        <v>26</v>
      </c>
      <c r="E26" s="106">
        <v>0</v>
      </c>
      <c r="F26" s="86" t="s">
        <v>130</v>
      </c>
      <c r="G26" s="83">
        <v>3602.1780000000003</v>
      </c>
      <c r="H26" s="84">
        <f t="shared" si="0"/>
        <v>1.7520393622456214E-2</v>
      </c>
      <c r="I26" s="84">
        <f>G26/'סכום נכסי הקרן'!$C$42</f>
        <v>1.8348745337434363E-4</v>
      </c>
      <c r="J26" s="73" t="s">
        <v>3261</v>
      </c>
    </row>
    <row r="27" spans="2:10">
      <c r="B27" s="92"/>
      <c r="C27" s="94"/>
      <c r="D27" s="88"/>
      <c r="E27" s="106"/>
      <c r="F27" s="73"/>
      <c r="G27" s="73"/>
      <c r="H27" s="84"/>
      <c r="I27" s="73"/>
      <c r="J27" s="73"/>
    </row>
    <row r="28" spans="2:10">
      <c r="B28" s="88"/>
      <c r="C28" s="94"/>
      <c r="D28" s="88"/>
      <c r="E28" s="106"/>
      <c r="F28" s="88"/>
      <c r="G28" s="88"/>
      <c r="H28" s="88"/>
      <c r="I28" s="88"/>
      <c r="J28" s="88"/>
    </row>
    <row r="29" spans="2:10">
      <c r="B29" s="88"/>
      <c r="C29" s="94"/>
      <c r="D29" s="88"/>
      <c r="E29" s="106"/>
      <c r="F29" s="88"/>
      <c r="G29" s="88"/>
      <c r="H29" s="88"/>
      <c r="I29" s="88"/>
      <c r="J29" s="88"/>
    </row>
    <row r="30" spans="2:10">
      <c r="B30" s="121"/>
      <c r="C30" s="94"/>
      <c r="D30" s="88"/>
      <c r="E30" s="106"/>
      <c r="F30" s="88"/>
      <c r="G30" s="88"/>
      <c r="H30" s="88"/>
      <c r="I30" s="88"/>
      <c r="J30" s="88"/>
    </row>
    <row r="31" spans="2:10">
      <c r="B31" s="121"/>
      <c r="C31" s="94"/>
      <c r="D31" s="88"/>
      <c r="E31" s="106"/>
      <c r="F31" s="88"/>
      <c r="G31" s="88"/>
      <c r="H31" s="88"/>
      <c r="I31" s="88"/>
      <c r="J31" s="88"/>
    </row>
    <row r="32" spans="2:10">
      <c r="B32" s="88"/>
      <c r="C32" s="94"/>
      <c r="D32" s="88"/>
      <c r="E32" s="106"/>
      <c r="F32" s="88"/>
      <c r="G32" s="88"/>
      <c r="H32" s="88"/>
      <c r="I32" s="88"/>
      <c r="J32" s="88"/>
    </row>
    <row r="33" spans="2:10">
      <c r="B33" s="88"/>
      <c r="C33" s="94"/>
      <c r="D33" s="88"/>
      <c r="E33" s="106"/>
      <c r="F33" s="88"/>
      <c r="G33" s="88"/>
      <c r="H33" s="88"/>
      <c r="I33" s="88"/>
      <c r="J33" s="88"/>
    </row>
    <row r="34" spans="2:10">
      <c r="B34" s="88"/>
      <c r="C34" s="94"/>
      <c r="D34" s="88"/>
      <c r="E34" s="106"/>
      <c r="F34" s="88"/>
      <c r="G34" s="88"/>
      <c r="H34" s="88"/>
      <c r="I34" s="88"/>
      <c r="J34" s="88"/>
    </row>
    <row r="35" spans="2:10">
      <c r="B35" s="88"/>
      <c r="C35" s="94"/>
      <c r="D35" s="88"/>
      <c r="E35" s="106"/>
      <c r="F35" s="88"/>
      <c r="G35" s="88"/>
      <c r="H35" s="88"/>
      <c r="I35" s="88"/>
      <c r="J35" s="88"/>
    </row>
    <row r="36" spans="2:10">
      <c r="B36" s="88"/>
      <c r="C36" s="94"/>
      <c r="D36" s="88"/>
      <c r="E36" s="106"/>
      <c r="F36" s="88"/>
      <c r="G36" s="88"/>
      <c r="H36" s="88"/>
      <c r="I36" s="88"/>
      <c r="J36" s="88"/>
    </row>
    <row r="37" spans="2:10">
      <c r="B37" s="88"/>
      <c r="C37" s="94"/>
      <c r="D37" s="88"/>
      <c r="E37" s="106"/>
      <c r="F37" s="88"/>
      <c r="G37" s="88"/>
      <c r="H37" s="88"/>
      <c r="I37" s="88"/>
      <c r="J37" s="88"/>
    </row>
    <row r="38" spans="2:10">
      <c r="B38" s="88"/>
      <c r="C38" s="94"/>
      <c r="D38" s="88"/>
      <c r="E38" s="106"/>
      <c r="F38" s="88"/>
      <c r="G38" s="88"/>
      <c r="H38" s="88"/>
      <c r="I38" s="88"/>
      <c r="J38" s="88"/>
    </row>
    <row r="39" spans="2:10">
      <c r="B39" s="88"/>
      <c r="C39" s="94"/>
      <c r="D39" s="88"/>
      <c r="E39" s="106"/>
      <c r="F39" s="88"/>
      <c r="G39" s="88"/>
      <c r="H39" s="88"/>
      <c r="I39" s="88"/>
      <c r="J39" s="88"/>
    </row>
    <row r="40" spans="2:10">
      <c r="B40" s="88"/>
      <c r="C40" s="94"/>
      <c r="D40" s="88"/>
      <c r="E40" s="106"/>
      <c r="F40" s="88"/>
      <c r="G40" s="88"/>
      <c r="H40" s="88"/>
      <c r="I40" s="88"/>
      <c r="J40" s="88"/>
    </row>
    <row r="41" spans="2:10">
      <c r="B41" s="88"/>
      <c r="C41" s="94"/>
      <c r="D41" s="88"/>
      <c r="E41" s="106"/>
      <c r="F41" s="88"/>
      <c r="G41" s="88"/>
      <c r="H41" s="88"/>
      <c r="I41" s="88"/>
      <c r="J41" s="88"/>
    </row>
    <row r="42" spans="2:10">
      <c r="B42" s="88"/>
      <c r="C42" s="94"/>
      <c r="D42" s="88"/>
      <c r="E42" s="106"/>
      <c r="F42" s="88"/>
      <c r="G42" s="88"/>
      <c r="H42" s="88"/>
      <c r="I42" s="88"/>
      <c r="J42" s="88"/>
    </row>
    <row r="43" spans="2:10">
      <c r="B43" s="88"/>
      <c r="C43" s="94"/>
      <c r="D43" s="88"/>
      <c r="E43" s="106"/>
      <c r="F43" s="88"/>
      <c r="G43" s="88"/>
      <c r="H43" s="88"/>
      <c r="I43" s="88"/>
      <c r="J43" s="88"/>
    </row>
    <row r="44" spans="2:10">
      <c r="B44" s="88"/>
      <c r="C44" s="94"/>
      <c r="D44" s="88"/>
      <c r="E44" s="106"/>
      <c r="F44" s="88"/>
      <c r="G44" s="88"/>
      <c r="H44" s="88"/>
      <c r="I44" s="88"/>
      <c r="J44" s="88"/>
    </row>
    <row r="45" spans="2:10">
      <c r="B45" s="88"/>
      <c r="C45" s="94"/>
      <c r="D45" s="88"/>
      <c r="E45" s="106"/>
      <c r="F45" s="88"/>
      <c r="G45" s="88"/>
      <c r="H45" s="88"/>
      <c r="I45" s="88"/>
      <c r="J45" s="88"/>
    </row>
    <row r="46" spans="2:10">
      <c r="B46" s="88"/>
      <c r="C46" s="94"/>
      <c r="D46" s="88"/>
      <c r="E46" s="106"/>
      <c r="F46" s="88"/>
      <c r="G46" s="88"/>
      <c r="H46" s="88"/>
      <c r="I46" s="88"/>
      <c r="J46" s="88"/>
    </row>
    <row r="47" spans="2:10">
      <c r="B47" s="88"/>
      <c r="C47" s="94"/>
      <c r="D47" s="88"/>
      <c r="E47" s="106"/>
      <c r="F47" s="88"/>
      <c r="G47" s="88"/>
      <c r="H47" s="88"/>
      <c r="I47" s="88"/>
      <c r="J47" s="88"/>
    </row>
    <row r="48" spans="2:10">
      <c r="B48" s="88"/>
      <c r="C48" s="94"/>
      <c r="D48" s="88"/>
      <c r="E48" s="106"/>
      <c r="F48" s="88"/>
      <c r="G48" s="88"/>
      <c r="H48" s="88"/>
      <c r="I48" s="88"/>
      <c r="J48" s="88"/>
    </row>
    <row r="49" spans="2:10">
      <c r="B49" s="88"/>
      <c r="C49" s="94"/>
      <c r="D49" s="88"/>
      <c r="E49" s="106"/>
      <c r="F49" s="88"/>
      <c r="G49" s="88"/>
      <c r="H49" s="88"/>
      <c r="I49" s="88"/>
      <c r="J49" s="88"/>
    </row>
    <row r="50" spans="2:10">
      <c r="B50" s="88"/>
      <c r="C50" s="94"/>
      <c r="D50" s="88"/>
      <c r="E50" s="106"/>
      <c r="F50" s="88"/>
      <c r="G50" s="88"/>
      <c r="H50" s="88"/>
      <c r="I50" s="88"/>
      <c r="J50" s="88"/>
    </row>
    <row r="51" spans="2:10">
      <c r="B51" s="88"/>
      <c r="C51" s="94"/>
      <c r="D51" s="88"/>
      <c r="E51" s="106"/>
      <c r="F51" s="88"/>
      <c r="G51" s="88"/>
      <c r="H51" s="88"/>
      <c r="I51" s="88"/>
      <c r="J51" s="88"/>
    </row>
    <row r="52" spans="2:10">
      <c r="B52" s="88"/>
      <c r="C52" s="94"/>
      <c r="D52" s="88"/>
      <c r="E52" s="106"/>
      <c r="F52" s="88"/>
      <c r="G52" s="88"/>
      <c r="H52" s="88"/>
      <c r="I52" s="88"/>
      <c r="J52" s="88"/>
    </row>
    <row r="53" spans="2:10">
      <c r="B53" s="88"/>
      <c r="C53" s="94"/>
      <c r="D53" s="88"/>
      <c r="E53" s="106"/>
      <c r="F53" s="88"/>
      <c r="G53" s="88"/>
      <c r="H53" s="88"/>
      <c r="I53" s="88"/>
      <c r="J53" s="88"/>
    </row>
    <row r="54" spans="2:10">
      <c r="B54" s="88"/>
      <c r="C54" s="94"/>
      <c r="D54" s="88"/>
      <c r="E54" s="106"/>
      <c r="F54" s="88"/>
      <c r="G54" s="88"/>
      <c r="H54" s="88"/>
      <c r="I54" s="88"/>
      <c r="J54" s="88"/>
    </row>
    <row r="55" spans="2:10">
      <c r="B55" s="88"/>
      <c r="C55" s="94"/>
      <c r="D55" s="88"/>
      <c r="E55" s="106"/>
      <c r="F55" s="88"/>
      <c r="G55" s="88"/>
      <c r="H55" s="88"/>
      <c r="I55" s="88"/>
      <c r="J55" s="88"/>
    </row>
    <row r="56" spans="2:10">
      <c r="B56" s="88"/>
      <c r="C56" s="94"/>
      <c r="D56" s="88"/>
      <c r="E56" s="106"/>
      <c r="F56" s="88"/>
      <c r="G56" s="88"/>
      <c r="H56" s="88"/>
      <c r="I56" s="88"/>
      <c r="J56" s="88"/>
    </row>
    <row r="57" spans="2:10">
      <c r="B57" s="88"/>
      <c r="C57" s="94"/>
      <c r="D57" s="88"/>
      <c r="E57" s="106"/>
      <c r="F57" s="88"/>
      <c r="G57" s="88"/>
      <c r="H57" s="88"/>
      <c r="I57" s="88"/>
      <c r="J57" s="88"/>
    </row>
    <row r="58" spans="2:10">
      <c r="B58" s="88"/>
      <c r="C58" s="94"/>
      <c r="D58" s="88"/>
      <c r="E58" s="106"/>
      <c r="F58" s="88"/>
      <c r="G58" s="88"/>
      <c r="H58" s="88"/>
      <c r="I58" s="88"/>
      <c r="J58" s="88"/>
    </row>
    <row r="59" spans="2:10">
      <c r="B59" s="88"/>
      <c r="C59" s="94"/>
      <c r="D59" s="88"/>
      <c r="E59" s="106"/>
      <c r="F59" s="88"/>
      <c r="G59" s="88"/>
      <c r="H59" s="88"/>
      <c r="I59" s="88"/>
      <c r="J59" s="88"/>
    </row>
    <row r="60" spans="2:10">
      <c r="B60" s="88"/>
      <c r="C60" s="94"/>
      <c r="D60" s="88"/>
      <c r="E60" s="106"/>
      <c r="F60" s="88"/>
      <c r="G60" s="88"/>
      <c r="H60" s="88"/>
      <c r="I60" s="88"/>
      <c r="J60" s="88"/>
    </row>
    <row r="61" spans="2:10">
      <c r="B61" s="88"/>
      <c r="C61" s="94"/>
      <c r="D61" s="88"/>
      <c r="E61" s="106"/>
      <c r="F61" s="88"/>
      <c r="G61" s="88"/>
      <c r="H61" s="88"/>
      <c r="I61" s="88"/>
      <c r="J61" s="88"/>
    </row>
    <row r="62" spans="2:10">
      <c r="B62" s="88"/>
      <c r="C62" s="94"/>
      <c r="D62" s="88"/>
      <c r="E62" s="106"/>
      <c r="F62" s="88"/>
      <c r="G62" s="88"/>
      <c r="H62" s="88"/>
      <c r="I62" s="88"/>
      <c r="J62" s="88"/>
    </row>
    <row r="63" spans="2:10">
      <c r="B63" s="88"/>
      <c r="C63" s="94"/>
      <c r="D63" s="88"/>
      <c r="E63" s="106"/>
      <c r="F63" s="88"/>
      <c r="G63" s="88"/>
      <c r="H63" s="88"/>
      <c r="I63" s="88"/>
      <c r="J63" s="88"/>
    </row>
    <row r="64" spans="2:10">
      <c r="B64" s="88"/>
      <c r="C64" s="94"/>
      <c r="D64" s="88"/>
      <c r="E64" s="106"/>
      <c r="F64" s="88"/>
      <c r="G64" s="88"/>
      <c r="H64" s="88"/>
      <c r="I64" s="88"/>
      <c r="J64" s="88"/>
    </row>
    <row r="65" spans="2:10">
      <c r="B65" s="88"/>
      <c r="C65" s="94"/>
      <c r="D65" s="88"/>
      <c r="E65" s="106"/>
      <c r="F65" s="88"/>
      <c r="G65" s="88"/>
      <c r="H65" s="88"/>
      <c r="I65" s="88"/>
      <c r="J65" s="88"/>
    </row>
    <row r="66" spans="2:10">
      <c r="B66" s="88"/>
      <c r="C66" s="94"/>
      <c r="D66" s="88"/>
      <c r="E66" s="106"/>
      <c r="F66" s="88"/>
      <c r="G66" s="88"/>
      <c r="H66" s="88"/>
      <c r="I66" s="88"/>
      <c r="J66" s="88"/>
    </row>
    <row r="67" spans="2:10">
      <c r="B67" s="88"/>
      <c r="C67" s="94"/>
      <c r="D67" s="88"/>
      <c r="E67" s="106"/>
      <c r="F67" s="88"/>
      <c r="G67" s="88"/>
      <c r="H67" s="88"/>
      <c r="I67" s="88"/>
      <c r="J67" s="88"/>
    </row>
    <row r="68" spans="2:10">
      <c r="B68" s="88"/>
      <c r="C68" s="94"/>
      <c r="D68" s="88"/>
      <c r="E68" s="106"/>
      <c r="F68" s="88"/>
      <c r="G68" s="88"/>
      <c r="H68" s="88"/>
      <c r="I68" s="88"/>
      <c r="J68" s="88"/>
    </row>
    <row r="69" spans="2:10">
      <c r="B69" s="88"/>
      <c r="C69" s="94"/>
      <c r="D69" s="88"/>
      <c r="E69" s="106"/>
      <c r="F69" s="88"/>
      <c r="G69" s="88"/>
      <c r="H69" s="88"/>
      <c r="I69" s="88"/>
      <c r="J69" s="88"/>
    </row>
    <row r="70" spans="2:10">
      <c r="B70" s="88"/>
      <c r="C70" s="94"/>
      <c r="D70" s="88"/>
      <c r="E70" s="106"/>
      <c r="F70" s="88"/>
      <c r="G70" s="88"/>
      <c r="H70" s="88"/>
      <c r="I70" s="88"/>
      <c r="J70" s="88"/>
    </row>
    <row r="71" spans="2:10">
      <c r="B71" s="88"/>
      <c r="C71" s="94"/>
      <c r="D71" s="88"/>
      <c r="E71" s="106"/>
      <c r="F71" s="88"/>
      <c r="G71" s="88"/>
      <c r="H71" s="88"/>
      <c r="I71" s="88"/>
      <c r="J71" s="88"/>
    </row>
    <row r="72" spans="2:10">
      <c r="B72" s="88"/>
      <c r="C72" s="94"/>
      <c r="D72" s="88"/>
      <c r="E72" s="106"/>
      <c r="F72" s="88"/>
      <c r="G72" s="88"/>
      <c r="H72" s="88"/>
      <c r="I72" s="88"/>
      <c r="J72" s="88"/>
    </row>
    <row r="73" spans="2:10">
      <c r="B73" s="88"/>
      <c r="C73" s="94"/>
      <c r="D73" s="88"/>
      <c r="E73" s="106"/>
      <c r="F73" s="88"/>
      <c r="G73" s="88"/>
      <c r="H73" s="88"/>
      <c r="I73" s="88"/>
      <c r="J73" s="88"/>
    </row>
    <row r="74" spans="2:10">
      <c r="B74" s="88"/>
      <c r="C74" s="94"/>
      <c r="D74" s="88"/>
      <c r="E74" s="106"/>
      <c r="F74" s="88"/>
      <c r="G74" s="88"/>
      <c r="H74" s="88"/>
      <c r="I74" s="88"/>
      <c r="J74" s="88"/>
    </row>
    <row r="75" spans="2:10">
      <c r="B75" s="88"/>
      <c r="C75" s="94"/>
      <c r="D75" s="88"/>
      <c r="E75" s="106"/>
      <c r="F75" s="88"/>
      <c r="G75" s="88"/>
      <c r="H75" s="88"/>
      <c r="I75" s="88"/>
      <c r="J75" s="88"/>
    </row>
    <row r="76" spans="2:10">
      <c r="B76" s="88"/>
      <c r="C76" s="94"/>
      <c r="D76" s="88"/>
      <c r="E76" s="106"/>
      <c r="F76" s="88"/>
      <c r="G76" s="88"/>
      <c r="H76" s="88"/>
      <c r="I76" s="88"/>
      <c r="J76" s="88"/>
    </row>
    <row r="77" spans="2:10">
      <c r="B77" s="88"/>
      <c r="C77" s="94"/>
      <c r="D77" s="88"/>
      <c r="E77" s="106"/>
      <c r="F77" s="88"/>
      <c r="G77" s="88"/>
      <c r="H77" s="88"/>
      <c r="I77" s="88"/>
      <c r="J77" s="88"/>
    </row>
    <row r="78" spans="2:10">
      <c r="B78" s="88"/>
      <c r="C78" s="94"/>
      <c r="D78" s="88"/>
      <c r="E78" s="106"/>
      <c r="F78" s="88"/>
      <c r="G78" s="88"/>
      <c r="H78" s="88"/>
      <c r="I78" s="88"/>
      <c r="J78" s="88"/>
    </row>
    <row r="79" spans="2:10">
      <c r="B79" s="88"/>
      <c r="C79" s="94"/>
      <c r="D79" s="88"/>
      <c r="E79" s="106"/>
      <c r="F79" s="88"/>
      <c r="G79" s="88"/>
      <c r="H79" s="88"/>
      <c r="I79" s="88"/>
      <c r="J79" s="88"/>
    </row>
    <row r="80" spans="2:10">
      <c r="B80" s="88"/>
      <c r="C80" s="94"/>
      <c r="D80" s="88"/>
      <c r="E80" s="106"/>
      <c r="F80" s="88"/>
      <c r="G80" s="88"/>
      <c r="H80" s="88"/>
      <c r="I80" s="88"/>
      <c r="J80" s="88"/>
    </row>
    <row r="81" spans="2:10">
      <c r="B81" s="88"/>
      <c r="C81" s="94"/>
      <c r="D81" s="88"/>
      <c r="E81" s="106"/>
      <c r="F81" s="88"/>
      <c r="G81" s="88"/>
      <c r="H81" s="88"/>
      <c r="I81" s="88"/>
      <c r="J81" s="88"/>
    </row>
    <row r="82" spans="2:10">
      <c r="B82" s="88"/>
      <c r="C82" s="94"/>
      <c r="D82" s="88"/>
      <c r="E82" s="106"/>
      <c r="F82" s="88"/>
      <c r="G82" s="88"/>
      <c r="H82" s="88"/>
      <c r="I82" s="88"/>
      <c r="J82" s="88"/>
    </row>
    <row r="83" spans="2:10">
      <c r="B83" s="88"/>
      <c r="C83" s="94"/>
      <c r="D83" s="88"/>
      <c r="E83" s="106"/>
      <c r="F83" s="88"/>
      <c r="G83" s="88"/>
      <c r="H83" s="88"/>
      <c r="I83" s="88"/>
      <c r="J83" s="88"/>
    </row>
    <row r="84" spans="2:10">
      <c r="B84" s="88"/>
      <c r="C84" s="94"/>
      <c r="D84" s="88"/>
      <c r="E84" s="106"/>
      <c r="F84" s="88"/>
      <c r="G84" s="88"/>
      <c r="H84" s="88"/>
      <c r="I84" s="88"/>
      <c r="J84" s="88"/>
    </row>
    <row r="85" spans="2:10">
      <c r="B85" s="88"/>
      <c r="C85" s="94"/>
      <c r="D85" s="88"/>
      <c r="E85" s="106"/>
      <c r="F85" s="88"/>
      <c r="G85" s="88"/>
      <c r="H85" s="88"/>
      <c r="I85" s="88"/>
      <c r="J85" s="88"/>
    </row>
    <row r="86" spans="2:10">
      <c r="B86" s="88"/>
      <c r="C86" s="94"/>
      <c r="D86" s="88"/>
      <c r="E86" s="106"/>
      <c r="F86" s="88"/>
      <c r="G86" s="88"/>
      <c r="H86" s="88"/>
      <c r="I86" s="88"/>
      <c r="J86" s="88"/>
    </row>
    <row r="87" spans="2:10">
      <c r="B87" s="88"/>
      <c r="C87" s="94"/>
      <c r="D87" s="88"/>
      <c r="E87" s="106"/>
      <c r="F87" s="88"/>
      <c r="G87" s="88"/>
      <c r="H87" s="88"/>
      <c r="I87" s="88"/>
      <c r="J87" s="88"/>
    </row>
    <row r="88" spans="2:10">
      <c r="B88" s="88"/>
      <c r="C88" s="94"/>
      <c r="D88" s="88"/>
      <c r="E88" s="106"/>
      <c r="F88" s="88"/>
      <c r="G88" s="88"/>
      <c r="H88" s="88"/>
      <c r="I88" s="88"/>
      <c r="J88" s="88"/>
    </row>
    <row r="89" spans="2:10">
      <c r="B89" s="88"/>
      <c r="C89" s="94"/>
      <c r="D89" s="88"/>
      <c r="E89" s="106"/>
      <c r="F89" s="88"/>
      <c r="G89" s="88"/>
      <c r="H89" s="88"/>
      <c r="I89" s="88"/>
      <c r="J89" s="88"/>
    </row>
    <row r="90" spans="2:10">
      <c r="B90" s="88"/>
      <c r="C90" s="94"/>
      <c r="D90" s="88"/>
      <c r="E90" s="106"/>
      <c r="F90" s="88"/>
      <c r="G90" s="88"/>
      <c r="H90" s="88"/>
      <c r="I90" s="88"/>
      <c r="J90" s="88"/>
    </row>
    <row r="91" spans="2:10">
      <c r="B91" s="88"/>
      <c r="C91" s="94"/>
      <c r="D91" s="88"/>
      <c r="E91" s="106"/>
      <c r="F91" s="88"/>
      <c r="G91" s="88"/>
      <c r="H91" s="88"/>
      <c r="I91" s="88"/>
      <c r="J91" s="88"/>
    </row>
    <row r="92" spans="2:10">
      <c r="B92" s="88"/>
      <c r="C92" s="94"/>
      <c r="D92" s="88"/>
      <c r="E92" s="106"/>
      <c r="F92" s="88"/>
      <c r="G92" s="88"/>
      <c r="H92" s="88"/>
      <c r="I92" s="88"/>
      <c r="J92" s="88"/>
    </row>
    <row r="93" spans="2:10">
      <c r="B93" s="88"/>
      <c r="C93" s="94"/>
      <c r="D93" s="88"/>
      <c r="E93" s="106"/>
      <c r="F93" s="88"/>
      <c r="G93" s="88"/>
      <c r="H93" s="88"/>
      <c r="I93" s="88"/>
      <c r="J93" s="88"/>
    </row>
    <row r="94" spans="2:10">
      <c r="B94" s="88"/>
      <c r="C94" s="94"/>
      <c r="D94" s="88"/>
      <c r="E94" s="106"/>
      <c r="F94" s="88"/>
      <c r="G94" s="88"/>
      <c r="H94" s="88"/>
      <c r="I94" s="88"/>
      <c r="J94" s="88"/>
    </row>
    <row r="95" spans="2:10">
      <c r="B95" s="88"/>
      <c r="C95" s="94"/>
      <c r="D95" s="88"/>
      <c r="E95" s="106"/>
      <c r="F95" s="88"/>
      <c r="G95" s="88"/>
      <c r="H95" s="88"/>
      <c r="I95" s="88"/>
      <c r="J95" s="88"/>
    </row>
    <row r="96" spans="2:10">
      <c r="B96" s="88"/>
      <c r="C96" s="94"/>
      <c r="D96" s="88"/>
      <c r="E96" s="106"/>
      <c r="F96" s="88"/>
      <c r="G96" s="88"/>
      <c r="H96" s="88"/>
      <c r="I96" s="88"/>
      <c r="J96" s="88"/>
    </row>
    <row r="97" spans="2:10">
      <c r="B97" s="88"/>
      <c r="C97" s="94"/>
      <c r="D97" s="88"/>
      <c r="E97" s="106"/>
      <c r="F97" s="88"/>
      <c r="G97" s="88"/>
      <c r="H97" s="88"/>
      <c r="I97" s="88"/>
      <c r="J97" s="88"/>
    </row>
    <row r="98" spans="2:10">
      <c r="B98" s="88"/>
      <c r="C98" s="94"/>
      <c r="D98" s="88"/>
      <c r="E98" s="106"/>
      <c r="F98" s="88"/>
      <c r="G98" s="88"/>
      <c r="H98" s="88"/>
      <c r="I98" s="88"/>
      <c r="J98" s="88"/>
    </row>
    <row r="99" spans="2:10">
      <c r="B99" s="88"/>
      <c r="C99" s="94"/>
      <c r="D99" s="88"/>
      <c r="E99" s="106"/>
      <c r="F99" s="88"/>
      <c r="G99" s="88"/>
      <c r="H99" s="88"/>
      <c r="I99" s="88"/>
      <c r="J99" s="88"/>
    </row>
    <row r="100" spans="2:10">
      <c r="B100" s="88"/>
      <c r="C100" s="94"/>
      <c r="D100" s="88"/>
      <c r="E100" s="106"/>
      <c r="F100" s="88"/>
      <c r="G100" s="88"/>
      <c r="H100" s="88"/>
      <c r="I100" s="88"/>
      <c r="J100" s="88"/>
    </row>
    <row r="101" spans="2:10"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2:10"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2:10"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2:10"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2:10"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2:10"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2:10"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2:10"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2:10"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2:10">
      <c r="B110" s="88"/>
      <c r="C110" s="88"/>
      <c r="D110" s="88"/>
      <c r="E110" s="88"/>
      <c r="F110" s="88"/>
      <c r="G110" s="88"/>
      <c r="H110" s="88"/>
      <c r="I110" s="88"/>
      <c r="J110" s="88"/>
    </row>
    <row r="111" spans="2:10">
      <c r="B111" s="88"/>
      <c r="C111" s="88"/>
      <c r="D111" s="88"/>
      <c r="E111" s="88"/>
      <c r="F111" s="88"/>
      <c r="G111" s="88"/>
      <c r="H111" s="88"/>
      <c r="I111" s="88"/>
      <c r="J111" s="88"/>
    </row>
    <row r="112" spans="2:10">
      <c r="B112" s="88"/>
      <c r="C112" s="88"/>
      <c r="D112" s="88"/>
      <c r="E112" s="88"/>
      <c r="F112" s="88"/>
      <c r="G112" s="88"/>
      <c r="H112" s="88"/>
      <c r="I112" s="88"/>
      <c r="J112" s="88"/>
    </row>
    <row r="113" spans="2:10">
      <c r="B113" s="88"/>
      <c r="C113" s="88"/>
      <c r="D113" s="88"/>
      <c r="E113" s="88"/>
      <c r="F113" s="88"/>
      <c r="G113" s="88"/>
      <c r="H113" s="88"/>
      <c r="I113" s="88"/>
      <c r="J113" s="88"/>
    </row>
    <row r="114" spans="2:10">
      <c r="B114" s="88"/>
      <c r="C114" s="88"/>
      <c r="D114" s="88"/>
      <c r="E114" s="88"/>
      <c r="F114" s="88"/>
      <c r="G114" s="88"/>
      <c r="H114" s="88"/>
      <c r="I114" s="88"/>
      <c r="J114" s="88"/>
    </row>
    <row r="115" spans="2:10">
      <c r="B115" s="88"/>
      <c r="C115" s="88"/>
      <c r="D115" s="88"/>
      <c r="E115" s="88"/>
      <c r="F115" s="88"/>
      <c r="G115" s="88"/>
      <c r="H115" s="88"/>
      <c r="I115" s="88"/>
      <c r="J115" s="88"/>
    </row>
    <row r="116" spans="2:10">
      <c r="B116" s="88"/>
      <c r="C116" s="88"/>
      <c r="D116" s="88"/>
      <c r="E116" s="88"/>
      <c r="F116" s="88"/>
      <c r="G116" s="88"/>
      <c r="H116" s="88"/>
      <c r="I116" s="88"/>
      <c r="J116" s="88"/>
    </row>
    <row r="117" spans="2:10">
      <c r="B117" s="88"/>
      <c r="C117" s="88"/>
      <c r="D117" s="88"/>
      <c r="E117" s="88"/>
      <c r="F117" s="88"/>
      <c r="G117" s="88"/>
      <c r="H117" s="88"/>
      <c r="I117" s="88"/>
      <c r="J117" s="88"/>
    </row>
    <row r="118" spans="2:10">
      <c r="B118" s="88"/>
      <c r="C118" s="88"/>
      <c r="D118" s="88"/>
      <c r="E118" s="88"/>
      <c r="F118" s="88"/>
      <c r="G118" s="88"/>
      <c r="H118" s="88"/>
      <c r="I118" s="88"/>
      <c r="J118" s="88"/>
    </row>
    <row r="119" spans="2:10">
      <c r="B119" s="88"/>
      <c r="C119" s="88"/>
      <c r="D119" s="88"/>
      <c r="E119" s="88"/>
      <c r="F119" s="88"/>
      <c r="G119" s="88"/>
      <c r="H119" s="88"/>
      <c r="I119" s="88"/>
      <c r="J119" s="88"/>
    </row>
    <row r="120" spans="2:10">
      <c r="B120" s="88"/>
      <c r="C120" s="88"/>
      <c r="D120" s="88"/>
      <c r="E120" s="88"/>
      <c r="F120" s="88"/>
      <c r="G120" s="88"/>
      <c r="H120" s="88"/>
      <c r="I120" s="88"/>
      <c r="J120" s="88"/>
    </row>
    <row r="121" spans="2:10">
      <c r="B121" s="88"/>
      <c r="C121" s="88"/>
      <c r="D121" s="88"/>
      <c r="E121" s="88"/>
      <c r="F121" s="88"/>
      <c r="G121" s="88"/>
      <c r="H121" s="88"/>
      <c r="I121" s="88"/>
      <c r="J121" s="88"/>
    </row>
    <row r="122" spans="2:10">
      <c r="B122" s="88"/>
      <c r="C122" s="88"/>
      <c r="D122" s="88"/>
      <c r="E122" s="88"/>
      <c r="F122" s="88"/>
      <c r="G122" s="88"/>
      <c r="H122" s="88"/>
      <c r="I122" s="88"/>
      <c r="J122" s="88"/>
    </row>
    <row r="123" spans="2:10">
      <c r="B123" s="88"/>
      <c r="C123" s="88"/>
      <c r="D123" s="88"/>
      <c r="E123" s="88"/>
      <c r="F123" s="88"/>
      <c r="G123" s="88"/>
      <c r="H123" s="88"/>
      <c r="I123" s="88"/>
      <c r="J123" s="88"/>
    </row>
    <row r="124" spans="2:10">
      <c r="B124" s="88"/>
      <c r="C124" s="88"/>
      <c r="D124" s="88"/>
      <c r="E124" s="88"/>
      <c r="F124" s="88"/>
      <c r="G124" s="88"/>
      <c r="H124" s="88"/>
      <c r="I124" s="88"/>
      <c r="J124" s="88"/>
    </row>
    <row r="125" spans="2:10">
      <c r="B125" s="88"/>
      <c r="C125" s="88"/>
      <c r="D125" s="88"/>
      <c r="E125" s="88"/>
      <c r="F125" s="88"/>
      <c r="G125" s="88"/>
      <c r="H125" s="88"/>
      <c r="I125" s="88"/>
      <c r="J125" s="88"/>
    </row>
    <row r="126" spans="2:10">
      <c r="B126" s="88"/>
      <c r="C126" s="88"/>
      <c r="D126" s="88"/>
      <c r="E126" s="88"/>
      <c r="F126" s="88"/>
      <c r="G126" s="88"/>
      <c r="H126" s="88"/>
      <c r="I126" s="88"/>
      <c r="J126" s="88"/>
    </row>
    <row r="127" spans="2:10">
      <c r="B127" s="118"/>
      <c r="C127" s="118"/>
      <c r="D127" s="119"/>
      <c r="E127" s="119"/>
      <c r="F127" s="130"/>
      <c r="G127" s="130"/>
      <c r="H127" s="130"/>
      <c r="I127" s="130"/>
      <c r="J127" s="119"/>
    </row>
    <row r="128" spans="2:10">
      <c r="B128" s="118"/>
      <c r="C128" s="118"/>
      <c r="D128" s="119"/>
      <c r="E128" s="119"/>
      <c r="F128" s="130"/>
      <c r="G128" s="130"/>
      <c r="H128" s="130"/>
      <c r="I128" s="130"/>
      <c r="J128" s="119"/>
    </row>
    <row r="129" spans="2:10">
      <c r="B129" s="118"/>
      <c r="C129" s="118"/>
      <c r="D129" s="119"/>
      <c r="E129" s="119"/>
      <c r="F129" s="130"/>
      <c r="G129" s="130"/>
      <c r="H129" s="130"/>
      <c r="I129" s="130"/>
      <c r="J129" s="119"/>
    </row>
    <row r="130" spans="2:10">
      <c r="B130" s="118"/>
      <c r="C130" s="118"/>
      <c r="D130" s="119"/>
      <c r="E130" s="119"/>
      <c r="F130" s="130"/>
      <c r="G130" s="130"/>
      <c r="H130" s="130"/>
      <c r="I130" s="130"/>
      <c r="J130" s="119"/>
    </row>
    <row r="131" spans="2:10">
      <c r="B131" s="118"/>
      <c r="C131" s="118"/>
      <c r="D131" s="119"/>
      <c r="E131" s="119"/>
      <c r="F131" s="130"/>
      <c r="G131" s="130"/>
      <c r="H131" s="130"/>
      <c r="I131" s="130"/>
      <c r="J131" s="119"/>
    </row>
    <row r="132" spans="2:10">
      <c r="B132" s="118"/>
      <c r="C132" s="118"/>
      <c r="D132" s="119"/>
      <c r="E132" s="119"/>
      <c r="F132" s="130"/>
      <c r="G132" s="130"/>
      <c r="H132" s="130"/>
      <c r="I132" s="130"/>
      <c r="J132" s="119"/>
    </row>
    <row r="133" spans="2:10">
      <c r="B133" s="118"/>
      <c r="C133" s="118"/>
      <c r="D133" s="119"/>
      <c r="E133" s="119"/>
      <c r="F133" s="130"/>
      <c r="G133" s="130"/>
      <c r="H133" s="130"/>
      <c r="I133" s="130"/>
      <c r="J133" s="119"/>
    </row>
    <row r="134" spans="2:10">
      <c r="B134" s="118"/>
      <c r="C134" s="118"/>
      <c r="D134" s="119"/>
      <c r="E134" s="119"/>
      <c r="F134" s="130"/>
      <c r="G134" s="130"/>
      <c r="H134" s="130"/>
      <c r="I134" s="130"/>
      <c r="J134" s="119"/>
    </row>
    <row r="135" spans="2:10">
      <c r="B135" s="118"/>
      <c r="C135" s="118"/>
      <c r="D135" s="119"/>
      <c r="E135" s="119"/>
      <c r="F135" s="130"/>
      <c r="G135" s="130"/>
      <c r="H135" s="130"/>
      <c r="I135" s="130"/>
      <c r="J135" s="119"/>
    </row>
    <row r="136" spans="2:10">
      <c r="B136" s="118"/>
      <c r="C136" s="118"/>
      <c r="D136" s="119"/>
      <c r="E136" s="119"/>
      <c r="F136" s="130"/>
      <c r="G136" s="130"/>
      <c r="H136" s="130"/>
      <c r="I136" s="130"/>
      <c r="J136" s="119"/>
    </row>
    <row r="137" spans="2:10">
      <c r="B137" s="118"/>
      <c r="C137" s="118"/>
      <c r="D137" s="119"/>
      <c r="E137" s="119"/>
      <c r="F137" s="130"/>
      <c r="G137" s="130"/>
      <c r="H137" s="130"/>
      <c r="I137" s="130"/>
      <c r="J137" s="119"/>
    </row>
    <row r="138" spans="2:10">
      <c r="B138" s="118"/>
      <c r="C138" s="118"/>
      <c r="D138" s="119"/>
      <c r="E138" s="119"/>
      <c r="F138" s="130"/>
      <c r="G138" s="130"/>
      <c r="H138" s="130"/>
      <c r="I138" s="130"/>
      <c r="J138" s="119"/>
    </row>
    <row r="139" spans="2:10">
      <c r="B139" s="118"/>
      <c r="C139" s="118"/>
      <c r="D139" s="119"/>
      <c r="E139" s="119"/>
      <c r="F139" s="130"/>
      <c r="G139" s="130"/>
      <c r="H139" s="130"/>
      <c r="I139" s="130"/>
      <c r="J139" s="119"/>
    </row>
    <row r="140" spans="2:10">
      <c r="B140" s="118"/>
      <c r="C140" s="118"/>
      <c r="D140" s="119"/>
      <c r="E140" s="119"/>
      <c r="F140" s="130"/>
      <c r="G140" s="130"/>
      <c r="H140" s="130"/>
      <c r="I140" s="130"/>
      <c r="J140" s="119"/>
    </row>
    <row r="141" spans="2:10">
      <c r="B141" s="118"/>
      <c r="C141" s="118"/>
      <c r="D141" s="119"/>
      <c r="E141" s="119"/>
      <c r="F141" s="130"/>
      <c r="G141" s="130"/>
      <c r="H141" s="130"/>
      <c r="I141" s="130"/>
      <c r="J141" s="119"/>
    </row>
    <row r="142" spans="2:10">
      <c r="B142" s="118"/>
      <c r="C142" s="118"/>
      <c r="D142" s="119"/>
      <c r="E142" s="119"/>
      <c r="F142" s="130"/>
      <c r="G142" s="130"/>
      <c r="H142" s="130"/>
      <c r="I142" s="130"/>
      <c r="J142" s="119"/>
    </row>
    <row r="143" spans="2:10">
      <c r="B143" s="118"/>
      <c r="C143" s="118"/>
      <c r="D143" s="119"/>
      <c r="E143" s="119"/>
      <c r="F143" s="130"/>
      <c r="G143" s="130"/>
      <c r="H143" s="130"/>
      <c r="I143" s="130"/>
      <c r="J143" s="119"/>
    </row>
    <row r="144" spans="2:10">
      <c r="B144" s="118"/>
      <c r="C144" s="118"/>
      <c r="D144" s="119"/>
      <c r="E144" s="119"/>
      <c r="F144" s="130"/>
      <c r="G144" s="130"/>
      <c r="H144" s="130"/>
      <c r="I144" s="130"/>
      <c r="J144" s="119"/>
    </row>
    <row r="145" spans="2:10">
      <c r="B145" s="118"/>
      <c r="C145" s="118"/>
      <c r="D145" s="119"/>
      <c r="E145" s="119"/>
      <c r="F145" s="130"/>
      <c r="G145" s="130"/>
      <c r="H145" s="130"/>
      <c r="I145" s="130"/>
      <c r="J145" s="119"/>
    </row>
    <row r="146" spans="2:10">
      <c r="B146" s="118"/>
      <c r="C146" s="118"/>
      <c r="D146" s="119"/>
      <c r="E146" s="119"/>
      <c r="F146" s="130"/>
      <c r="G146" s="130"/>
      <c r="H146" s="130"/>
      <c r="I146" s="130"/>
      <c r="J146" s="119"/>
    </row>
    <row r="147" spans="2:10">
      <c r="B147" s="118"/>
      <c r="C147" s="118"/>
      <c r="D147" s="119"/>
      <c r="E147" s="119"/>
      <c r="F147" s="130"/>
      <c r="G147" s="130"/>
      <c r="H147" s="130"/>
      <c r="I147" s="130"/>
      <c r="J147" s="119"/>
    </row>
    <row r="148" spans="2:10">
      <c r="B148" s="118"/>
      <c r="C148" s="118"/>
      <c r="D148" s="119"/>
      <c r="E148" s="119"/>
      <c r="F148" s="130"/>
      <c r="G148" s="130"/>
      <c r="H148" s="130"/>
      <c r="I148" s="130"/>
      <c r="J148" s="119"/>
    </row>
    <row r="149" spans="2:10">
      <c r="B149" s="118"/>
      <c r="C149" s="118"/>
      <c r="D149" s="119"/>
      <c r="E149" s="119"/>
      <c r="F149" s="130"/>
      <c r="G149" s="130"/>
      <c r="H149" s="130"/>
      <c r="I149" s="130"/>
      <c r="J149" s="119"/>
    </row>
    <row r="150" spans="2:10">
      <c r="B150" s="118"/>
      <c r="C150" s="118"/>
      <c r="D150" s="119"/>
      <c r="E150" s="119"/>
      <c r="F150" s="130"/>
      <c r="G150" s="130"/>
      <c r="H150" s="130"/>
      <c r="I150" s="130"/>
      <c r="J150" s="119"/>
    </row>
    <row r="151" spans="2:10">
      <c r="B151" s="118"/>
      <c r="C151" s="118"/>
      <c r="D151" s="119"/>
      <c r="E151" s="119"/>
      <c r="F151" s="130"/>
      <c r="G151" s="130"/>
      <c r="H151" s="130"/>
      <c r="I151" s="130"/>
      <c r="J151" s="119"/>
    </row>
    <row r="152" spans="2:10">
      <c r="B152" s="118"/>
      <c r="C152" s="118"/>
      <c r="D152" s="119"/>
      <c r="E152" s="119"/>
      <c r="F152" s="130"/>
      <c r="G152" s="130"/>
      <c r="H152" s="130"/>
      <c r="I152" s="130"/>
      <c r="J152" s="119"/>
    </row>
    <row r="153" spans="2:10">
      <c r="B153" s="118"/>
      <c r="C153" s="118"/>
      <c r="D153" s="119"/>
      <c r="E153" s="119"/>
      <c r="F153" s="130"/>
      <c r="G153" s="130"/>
      <c r="H153" s="130"/>
      <c r="I153" s="130"/>
      <c r="J153" s="119"/>
    </row>
    <row r="154" spans="2:10">
      <c r="B154" s="118"/>
      <c r="C154" s="118"/>
      <c r="D154" s="119"/>
      <c r="E154" s="119"/>
      <c r="F154" s="130"/>
      <c r="G154" s="130"/>
      <c r="H154" s="130"/>
      <c r="I154" s="130"/>
      <c r="J154" s="119"/>
    </row>
    <row r="155" spans="2:10">
      <c r="B155" s="118"/>
      <c r="C155" s="118"/>
      <c r="D155" s="119"/>
      <c r="E155" s="119"/>
      <c r="F155" s="130"/>
      <c r="G155" s="130"/>
      <c r="H155" s="130"/>
      <c r="I155" s="130"/>
      <c r="J155" s="119"/>
    </row>
    <row r="156" spans="2:10">
      <c r="B156" s="118"/>
      <c r="C156" s="118"/>
      <c r="D156" s="119"/>
      <c r="E156" s="119"/>
      <c r="F156" s="130"/>
      <c r="G156" s="130"/>
      <c r="H156" s="130"/>
      <c r="I156" s="130"/>
      <c r="J156" s="119"/>
    </row>
    <row r="157" spans="2:10">
      <c r="B157" s="118"/>
      <c r="C157" s="118"/>
      <c r="D157" s="119"/>
      <c r="E157" s="119"/>
      <c r="F157" s="130"/>
      <c r="G157" s="130"/>
      <c r="H157" s="130"/>
      <c r="I157" s="130"/>
      <c r="J157" s="119"/>
    </row>
    <row r="158" spans="2:10">
      <c r="B158" s="118"/>
      <c r="C158" s="118"/>
      <c r="D158" s="119"/>
      <c r="E158" s="119"/>
      <c r="F158" s="130"/>
      <c r="G158" s="130"/>
      <c r="H158" s="130"/>
      <c r="I158" s="130"/>
      <c r="J158" s="119"/>
    </row>
    <row r="159" spans="2:10">
      <c r="B159" s="118"/>
      <c r="C159" s="118"/>
      <c r="D159" s="119"/>
      <c r="E159" s="119"/>
      <c r="F159" s="130"/>
      <c r="G159" s="130"/>
      <c r="H159" s="130"/>
      <c r="I159" s="130"/>
      <c r="J159" s="119"/>
    </row>
    <row r="160" spans="2:10">
      <c r="B160" s="118"/>
      <c r="C160" s="118"/>
      <c r="D160" s="119"/>
      <c r="E160" s="119"/>
      <c r="F160" s="130"/>
      <c r="G160" s="130"/>
      <c r="H160" s="130"/>
      <c r="I160" s="130"/>
      <c r="J160" s="119"/>
    </row>
    <row r="161" spans="2:10">
      <c r="B161" s="118"/>
      <c r="C161" s="118"/>
      <c r="D161" s="119"/>
      <c r="E161" s="119"/>
      <c r="F161" s="130"/>
      <c r="G161" s="130"/>
      <c r="H161" s="130"/>
      <c r="I161" s="130"/>
      <c r="J161" s="119"/>
    </row>
    <row r="162" spans="2:10">
      <c r="B162" s="118"/>
      <c r="C162" s="118"/>
      <c r="D162" s="119"/>
      <c r="E162" s="119"/>
      <c r="F162" s="130"/>
      <c r="G162" s="130"/>
      <c r="H162" s="130"/>
      <c r="I162" s="130"/>
      <c r="J162" s="119"/>
    </row>
    <row r="163" spans="2:10">
      <c r="B163" s="118"/>
      <c r="C163" s="118"/>
      <c r="D163" s="119"/>
      <c r="E163" s="119"/>
      <c r="F163" s="130"/>
      <c r="G163" s="130"/>
      <c r="H163" s="130"/>
      <c r="I163" s="130"/>
      <c r="J163" s="119"/>
    </row>
    <row r="164" spans="2:10">
      <c r="B164" s="118"/>
      <c r="C164" s="118"/>
      <c r="D164" s="119"/>
      <c r="E164" s="119"/>
      <c r="F164" s="130"/>
      <c r="G164" s="130"/>
      <c r="H164" s="130"/>
      <c r="I164" s="130"/>
      <c r="J164" s="119"/>
    </row>
    <row r="165" spans="2:10">
      <c r="B165" s="118"/>
      <c r="C165" s="118"/>
      <c r="D165" s="119"/>
      <c r="E165" s="119"/>
      <c r="F165" s="130"/>
      <c r="G165" s="130"/>
      <c r="H165" s="130"/>
      <c r="I165" s="130"/>
      <c r="J165" s="119"/>
    </row>
    <row r="166" spans="2:10">
      <c r="B166" s="118"/>
      <c r="C166" s="118"/>
      <c r="D166" s="119"/>
      <c r="E166" s="119"/>
      <c r="F166" s="130"/>
      <c r="G166" s="130"/>
      <c r="H166" s="130"/>
      <c r="I166" s="130"/>
      <c r="J166" s="119"/>
    </row>
    <row r="167" spans="2:10">
      <c r="B167" s="118"/>
      <c r="C167" s="118"/>
      <c r="D167" s="119"/>
      <c r="E167" s="119"/>
      <c r="F167" s="130"/>
      <c r="G167" s="130"/>
      <c r="H167" s="130"/>
      <c r="I167" s="130"/>
      <c r="J167" s="119"/>
    </row>
    <row r="168" spans="2:10">
      <c r="B168" s="118"/>
      <c r="C168" s="118"/>
      <c r="D168" s="119"/>
      <c r="E168" s="119"/>
      <c r="F168" s="130"/>
      <c r="G168" s="130"/>
      <c r="H168" s="130"/>
      <c r="I168" s="130"/>
      <c r="J168" s="119"/>
    </row>
    <row r="169" spans="2:10">
      <c r="B169" s="118"/>
      <c r="C169" s="118"/>
      <c r="D169" s="119"/>
      <c r="E169" s="119"/>
      <c r="F169" s="130"/>
      <c r="G169" s="130"/>
      <c r="H169" s="130"/>
      <c r="I169" s="130"/>
      <c r="J169" s="119"/>
    </row>
    <row r="170" spans="2:10">
      <c r="B170" s="118"/>
      <c r="C170" s="118"/>
      <c r="D170" s="119"/>
      <c r="E170" s="119"/>
      <c r="F170" s="130"/>
      <c r="G170" s="130"/>
      <c r="H170" s="130"/>
      <c r="I170" s="130"/>
      <c r="J170" s="119"/>
    </row>
    <row r="171" spans="2:10">
      <c r="B171" s="118"/>
      <c r="C171" s="118"/>
      <c r="D171" s="119"/>
      <c r="E171" s="119"/>
      <c r="F171" s="130"/>
      <c r="G171" s="130"/>
      <c r="H171" s="130"/>
      <c r="I171" s="130"/>
      <c r="J171" s="119"/>
    </row>
    <row r="172" spans="2:10">
      <c r="B172" s="118"/>
      <c r="C172" s="118"/>
      <c r="D172" s="119"/>
      <c r="E172" s="119"/>
      <c r="F172" s="130"/>
      <c r="G172" s="130"/>
      <c r="H172" s="130"/>
      <c r="I172" s="130"/>
      <c r="J172" s="119"/>
    </row>
    <row r="173" spans="2:10">
      <c r="B173" s="118"/>
      <c r="C173" s="118"/>
      <c r="D173" s="119"/>
      <c r="E173" s="119"/>
      <c r="F173" s="130"/>
      <c r="G173" s="130"/>
      <c r="H173" s="130"/>
      <c r="I173" s="130"/>
      <c r="J173" s="119"/>
    </row>
    <row r="174" spans="2:10">
      <c r="B174" s="118"/>
      <c r="C174" s="118"/>
      <c r="D174" s="119"/>
      <c r="E174" s="119"/>
      <c r="F174" s="130"/>
      <c r="G174" s="130"/>
      <c r="H174" s="130"/>
      <c r="I174" s="130"/>
      <c r="J174" s="119"/>
    </row>
    <row r="175" spans="2:10">
      <c r="B175" s="118"/>
      <c r="C175" s="118"/>
      <c r="D175" s="119"/>
      <c r="E175" s="119"/>
      <c r="F175" s="130"/>
      <c r="G175" s="130"/>
      <c r="H175" s="130"/>
      <c r="I175" s="130"/>
      <c r="J175" s="119"/>
    </row>
    <row r="176" spans="2:10">
      <c r="B176" s="118"/>
      <c r="C176" s="118"/>
      <c r="D176" s="119"/>
      <c r="E176" s="119"/>
      <c r="F176" s="130"/>
      <c r="G176" s="130"/>
      <c r="H176" s="130"/>
      <c r="I176" s="130"/>
      <c r="J176" s="119"/>
    </row>
    <row r="177" spans="2:10">
      <c r="B177" s="118"/>
      <c r="C177" s="118"/>
      <c r="D177" s="119"/>
      <c r="E177" s="119"/>
      <c r="F177" s="130"/>
      <c r="G177" s="130"/>
      <c r="H177" s="130"/>
      <c r="I177" s="130"/>
      <c r="J177" s="119"/>
    </row>
    <row r="178" spans="2:10">
      <c r="B178" s="118"/>
      <c r="C178" s="118"/>
      <c r="D178" s="119"/>
      <c r="E178" s="119"/>
      <c r="F178" s="130"/>
      <c r="G178" s="130"/>
      <c r="H178" s="130"/>
      <c r="I178" s="130"/>
      <c r="J178" s="119"/>
    </row>
    <row r="179" spans="2:10">
      <c r="B179" s="118"/>
      <c r="C179" s="118"/>
      <c r="D179" s="119"/>
      <c r="E179" s="119"/>
      <c r="F179" s="130"/>
      <c r="G179" s="130"/>
      <c r="H179" s="130"/>
      <c r="I179" s="130"/>
      <c r="J179" s="119"/>
    </row>
    <row r="180" spans="2:10">
      <c r="B180" s="118"/>
      <c r="C180" s="118"/>
      <c r="D180" s="119"/>
      <c r="E180" s="119"/>
      <c r="F180" s="130"/>
      <c r="G180" s="130"/>
      <c r="H180" s="130"/>
      <c r="I180" s="130"/>
      <c r="J180" s="119"/>
    </row>
    <row r="181" spans="2:10">
      <c r="B181" s="118"/>
      <c r="C181" s="118"/>
      <c r="D181" s="119"/>
      <c r="E181" s="119"/>
      <c r="F181" s="130"/>
      <c r="G181" s="130"/>
      <c r="H181" s="130"/>
      <c r="I181" s="130"/>
      <c r="J181" s="119"/>
    </row>
    <row r="182" spans="2:10">
      <c r="B182" s="118"/>
      <c r="C182" s="118"/>
      <c r="D182" s="119"/>
      <c r="E182" s="119"/>
      <c r="F182" s="130"/>
      <c r="G182" s="130"/>
      <c r="H182" s="130"/>
      <c r="I182" s="130"/>
      <c r="J182" s="119"/>
    </row>
    <row r="183" spans="2:10">
      <c r="B183" s="118"/>
      <c r="C183" s="118"/>
      <c r="D183" s="119"/>
      <c r="E183" s="119"/>
      <c r="F183" s="130"/>
      <c r="G183" s="130"/>
      <c r="H183" s="130"/>
      <c r="I183" s="130"/>
      <c r="J183" s="119"/>
    </row>
    <row r="184" spans="2:10">
      <c r="B184" s="118"/>
      <c r="C184" s="118"/>
      <c r="D184" s="119"/>
      <c r="E184" s="119"/>
      <c r="F184" s="130"/>
      <c r="G184" s="130"/>
      <c r="H184" s="130"/>
      <c r="I184" s="130"/>
      <c r="J184" s="119"/>
    </row>
    <row r="185" spans="2:10">
      <c r="B185" s="118"/>
      <c r="C185" s="118"/>
      <c r="D185" s="119"/>
      <c r="E185" s="119"/>
      <c r="F185" s="130"/>
      <c r="G185" s="130"/>
      <c r="H185" s="130"/>
      <c r="I185" s="130"/>
      <c r="J185" s="119"/>
    </row>
    <row r="186" spans="2:10">
      <c r="B186" s="118"/>
      <c r="C186" s="118"/>
      <c r="D186" s="119"/>
      <c r="E186" s="119"/>
      <c r="F186" s="130"/>
      <c r="G186" s="130"/>
      <c r="H186" s="130"/>
      <c r="I186" s="130"/>
      <c r="J186" s="119"/>
    </row>
    <row r="187" spans="2:10">
      <c r="B187" s="118"/>
      <c r="C187" s="118"/>
      <c r="D187" s="119"/>
      <c r="E187" s="119"/>
      <c r="F187" s="130"/>
      <c r="G187" s="130"/>
      <c r="H187" s="130"/>
      <c r="I187" s="130"/>
      <c r="J187" s="119"/>
    </row>
    <row r="188" spans="2:10">
      <c r="B188" s="118"/>
      <c r="C188" s="118"/>
      <c r="D188" s="119"/>
      <c r="E188" s="119"/>
      <c r="F188" s="130"/>
      <c r="G188" s="130"/>
      <c r="H188" s="130"/>
      <c r="I188" s="130"/>
      <c r="J188" s="119"/>
    </row>
    <row r="189" spans="2:10">
      <c r="B189" s="118"/>
      <c r="C189" s="118"/>
      <c r="D189" s="119"/>
      <c r="E189" s="119"/>
      <c r="F189" s="130"/>
      <c r="G189" s="130"/>
      <c r="H189" s="130"/>
      <c r="I189" s="130"/>
      <c r="J189" s="119"/>
    </row>
    <row r="190" spans="2:10">
      <c r="B190" s="118"/>
      <c r="C190" s="118"/>
      <c r="D190" s="119"/>
      <c r="E190" s="119"/>
      <c r="F190" s="130"/>
      <c r="G190" s="130"/>
      <c r="H190" s="130"/>
      <c r="I190" s="130"/>
      <c r="J190" s="119"/>
    </row>
    <row r="191" spans="2:10">
      <c r="B191" s="118"/>
      <c r="C191" s="118"/>
      <c r="D191" s="119"/>
      <c r="E191" s="119"/>
      <c r="F191" s="130"/>
      <c r="G191" s="130"/>
      <c r="H191" s="130"/>
      <c r="I191" s="130"/>
      <c r="J191" s="119"/>
    </row>
    <row r="192" spans="2:10">
      <c r="B192" s="118"/>
      <c r="C192" s="118"/>
      <c r="D192" s="119"/>
      <c r="E192" s="119"/>
      <c r="F192" s="130"/>
      <c r="G192" s="130"/>
      <c r="H192" s="130"/>
      <c r="I192" s="130"/>
      <c r="J192" s="119"/>
    </row>
    <row r="193" spans="2:10">
      <c r="B193" s="118"/>
      <c r="C193" s="118"/>
      <c r="D193" s="119"/>
      <c r="E193" s="119"/>
      <c r="F193" s="130"/>
      <c r="G193" s="130"/>
      <c r="H193" s="130"/>
      <c r="I193" s="130"/>
      <c r="J193" s="119"/>
    </row>
    <row r="194" spans="2:10">
      <c r="B194" s="118"/>
      <c r="C194" s="118"/>
      <c r="D194" s="119"/>
      <c r="E194" s="119"/>
      <c r="F194" s="130"/>
      <c r="G194" s="130"/>
      <c r="H194" s="130"/>
      <c r="I194" s="130"/>
      <c r="J194" s="119"/>
    </row>
    <row r="195" spans="2:10">
      <c r="B195" s="118"/>
      <c r="C195" s="118"/>
      <c r="D195" s="119"/>
      <c r="E195" s="119"/>
      <c r="F195" s="130"/>
      <c r="G195" s="130"/>
      <c r="H195" s="130"/>
      <c r="I195" s="130"/>
      <c r="J195" s="119"/>
    </row>
    <row r="196" spans="2:10">
      <c r="B196" s="118"/>
      <c r="C196" s="118"/>
      <c r="D196" s="119"/>
      <c r="E196" s="119"/>
      <c r="F196" s="130"/>
      <c r="G196" s="130"/>
      <c r="H196" s="130"/>
      <c r="I196" s="130"/>
      <c r="J196" s="119"/>
    </row>
    <row r="197" spans="2:10">
      <c r="B197" s="118"/>
      <c r="C197" s="118"/>
      <c r="D197" s="119"/>
      <c r="E197" s="119"/>
      <c r="F197" s="130"/>
      <c r="G197" s="130"/>
      <c r="H197" s="130"/>
      <c r="I197" s="130"/>
      <c r="J197" s="119"/>
    </row>
    <row r="198" spans="2:10">
      <c r="B198" s="118"/>
      <c r="C198" s="118"/>
      <c r="D198" s="119"/>
      <c r="E198" s="119"/>
      <c r="F198" s="130"/>
      <c r="G198" s="130"/>
      <c r="H198" s="130"/>
      <c r="I198" s="130"/>
      <c r="J198" s="119"/>
    </row>
    <row r="199" spans="2:10">
      <c r="B199" s="118"/>
      <c r="C199" s="118"/>
      <c r="D199" s="119"/>
      <c r="E199" s="119"/>
      <c r="F199" s="130"/>
      <c r="G199" s="130"/>
      <c r="H199" s="130"/>
      <c r="I199" s="130"/>
      <c r="J199" s="119"/>
    </row>
    <row r="200" spans="2:10">
      <c r="B200" s="118"/>
      <c r="C200" s="118"/>
      <c r="D200" s="119"/>
      <c r="E200" s="119"/>
      <c r="F200" s="130"/>
      <c r="G200" s="130"/>
      <c r="H200" s="130"/>
      <c r="I200" s="130"/>
      <c r="J200" s="119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4" type="noConversion"/>
  <dataValidations count="1">
    <dataValidation allowBlank="1" showInputMessage="1" showErrorMessage="1" sqref="D1:J9 C5:C9 B1:B9 B127:J1048576 A1:A1048576 K1:XFD1048576 B30:B31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7.140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143</v>
      </c>
      <c r="C1" s="67" t="s" vm="1">
        <v>229</v>
      </c>
    </row>
    <row r="2" spans="2:11">
      <c r="B2" s="46" t="s">
        <v>142</v>
      </c>
      <c r="C2" s="67" t="s">
        <v>230</v>
      </c>
    </row>
    <row r="3" spans="2:11">
      <c r="B3" s="46" t="s">
        <v>144</v>
      </c>
      <c r="C3" s="67" t="s">
        <v>231</v>
      </c>
    </row>
    <row r="4" spans="2:11">
      <c r="B4" s="46" t="s">
        <v>145</v>
      </c>
      <c r="C4" s="67">
        <v>8801</v>
      </c>
    </row>
    <row r="6" spans="2:11" ht="26.25" customHeight="1">
      <c r="B6" s="154" t="s">
        <v>176</v>
      </c>
      <c r="C6" s="155"/>
      <c r="D6" s="155"/>
      <c r="E6" s="155"/>
      <c r="F6" s="155"/>
      <c r="G6" s="155"/>
      <c r="H6" s="155"/>
      <c r="I6" s="155"/>
      <c r="J6" s="155"/>
      <c r="K6" s="156"/>
    </row>
    <row r="7" spans="2:11" s="3" customFormat="1" ht="63">
      <c r="B7" s="47" t="s">
        <v>113</v>
      </c>
      <c r="C7" s="49" t="s">
        <v>114</v>
      </c>
      <c r="D7" s="49" t="s">
        <v>14</v>
      </c>
      <c r="E7" s="49" t="s">
        <v>15</v>
      </c>
      <c r="F7" s="49" t="s">
        <v>56</v>
      </c>
      <c r="G7" s="49" t="s">
        <v>100</v>
      </c>
      <c r="H7" s="49" t="s">
        <v>53</v>
      </c>
      <c r="I7" s="49" t="s">
        <v>108</v>
      </c>
      <c r="J7" s="49" t="s">
        <v>146</v>
      </c>
      <c r="K7" s="64" t="s">
        <v>147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208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23" t="s">
        <v>3267</v>
      </c>
      <c r="C10" s="88"/>
      <c r="D10" s="88"/>
      <c r="E10" s="88"/>
      <c r="F10" s="88"/>
      <c r="G10" s="88"/>
      <c r="H10" s="88"/>
      <c r="I10" s="124">
        <v>0</v>
      </c>
      <c r="J10" s="125">
        <v>0</v>
      </c>
      <c r="K10" s="125">
        <v>0</v>
      </c>
    </row>
    <row r="11" spans="2:11" ht="21" customHeight="1">
      <c r="B11" s="121"/>
      <c r="C11" s="88"/>
      <c r="D11" s="88"/>
      <c r="E11" s="88"/>
      <c r="F11" s="88"/>
      <c r="G11" s="88"/>
      <c r="H11" s="88"/>
      <c r="I11" s="88"/>
      <c r="J11" s="88"/>
      <c r="K11" s="88"/>
    </row>
    <row r="12" spans="2:11">
      <c r="B12" s="121"/>
      <c r="C12" s="88"/>
      <c r="D12" s="88"/>
      <c r="E12" s="88"/>
      <c r="F12" s="88"/>
      <c r="G12" s="88"/>
      <c r="H12" s="88"/>
      <c r="I12" s="88"/>
      <c r="J12" s="88"/>
      <c r="K12" s="88"/>
    </row>
    <row r="13" spans="2:11"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2:11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1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18"/>
      <c r="C110" s="118"/>
      <c r="D110" s="130"/>
      <c r="E110" s="130"/>
      <c r="F110" s="130"/>
      <c r="G110" s="130"/>
      <c r="H110" s="130"/>
      <c r="I110" s="119"/>
      <c r="J110" s="119"/>
      <c r="K110" s="119"/>
    </row>
    <row r="111" spans="2:11">
      <c r="B111" s="118"/>
      <c r="C111" s="118"/>
      <c r="D111" s="130"/>
      <c r="E111" s="130"/>
      <c r="F111" s="130"/>
      <c r="G111" s="130"/>
      <c r="H111" s="130"/>
      <c r="I111" s="119"/>
      <c r="J111" s="119"/>
      <c r="K111" s="119"/>
    </row>
    <row r="112" spans="2:11">
      <c r="B112" s="118"/>
      <c r="C112" s="118"/>
      <c r="D112" s="130"/>
      <c r="E112" s="130"/>
      <c r="F112" s="130"/>
      <c r="G112" s="130"/>
      <c r="H112" s="130"/>
      <c r="I112" s="119"/>
      <c r="J112" s="119"/>
      <c r="K112" s="119"/>
    </row>
    <row r="113" spans="2:11">
      <c r="B113" s="118"/>
      <c r="C113" s="118"/>
      <c r="D113" s="130"/>
      <c r="E113" s="130"/>
      <c r="F113" s="130"/>
      <c r="G113" s="130"/>
      <c r="H113" s="130"/>
      <c r="I113" s="119"/>
      <c r="J113" s="119"/>
      <c r="K113" s="119"/>
    </row>
    <row r="114" spans="2:11">
      <c r="B114" s="118"/>
      <c r="C114" s="118"/>
      <c r="D114" s="130"/>
      <c r="E114" s="130"/>
      <c r="F114" s="130"/>
      <c r="G114" s="130"/>
      <c r="H114" s="130"/>
      <c r="I114" s="119"/>
      <c r="J114" s="119"/>
      <c r="K114" s="119"/>
    </row>
    <row r="115" spans="2:11">
      <c r="B115" s="118"/>
      <c r="C115" s="118"/>
      <c r="D115" s="130"/>
      <c r="E115" s="130"/>
      <c r="F115" s="130"/>
      <c r="G115" s="130"/>
      <c r="H115" s="130"/>
      <c r="I115" s="119"/>
      <c r="J115" s="119"/>
      <c r="K115" s="119"/>
    </row>
    <row r="116" spans="2:11">
      <c r="B116" s="118"/>
      <c r="C116" s="118"/>
      <c r="D116" s="130"/>
      <c r="E116" s="130"/>
      <c r="F116" s="130"/>
      <c r="G116" s="130"/>
      <c r="H116" s="130"/>
      <c r="I116" s="119"/>
      <c r="J116" s="119"/>
      <c r="K116" s="119"/>
    </row>
    <row r="117" spans="2:11">
      <c r="B117" s="118"/>
      <c r="C117" s="118"/>
      <c r="D117" s="130"/>
      <c r="E117" s="130"/>
      <c r="F117" s="130"/>
      <c r="G117" s="130"/>
      <c r="H117" s="130"/>
      <c r="I117" s="119"/>
      <c r="J117" s="119"/>
      <c r="K117" s="119"/>
    </row>
    <row r="118" spans="2:11">
      <c r="B118" s="118"/>
      <c r="C118" s="118"/>
      <c r="D118" s="130"/>
      <c r="E118" s="130"/>
      <c r="F118" s="130"/>
      <c r="G118" s="130"/>
      <c r="H118" s="130"/>
      <c r="I118" s="119"/>
      <c r="J118" s="119"/>
      <c r="K118" s="119"/>
    </row>
    <row r="119" spans="2:11">
      <c r="B119" s="118"/>
      <c r="C119" s="118"/>
      <c r="D119" s="130"/>
      <c r="E119" s="130"/>
      <c r="F119" s="130"/>
      <c r="G119" s="130"/>
      <c r="H119" s="130"/>
      <c r="I119" s="119"/>
      <c r="J119" s="119"/>
      <c r="K119" s="119"/>
    </row>
    <row r="120" spans="2:11">
      <c r="B120" s="118"/>
      <c r="C120" s="118"/>
      <c r="D120" s="130"/>
      <c r="E120" s="130"/>
      <c r="F120" s="130"/>
      <c r="G120" s="130"/>
      <c r="H120" s="130"/>
      <c r="I120" s="119"/>
      <c r="J120" s="119"/>
      <c r="K120" s="119"/>
    </row>
    <row r="121" spans="2:11">
      <c r="B121" s="118"/>
      <c r="C121" s="118"/>
      <c r="D121" s="130"/>
      <c r="E121" s="130"/>
      <c r="F121" s="130"/>
      <c r="G121" s="130"/>
      <c r="H121" s="130"/>
      <c r="I121" s="119"/>
      <c r="J121" s="119"/>
      <c r="K121" s="119"/>
    </row>
    <row r="122" spans="2:11">
      <c r="B122" s="118"/>
      <c r="C122" s="118"/>
      <c r="D122" s="130"/>
      <c r="E122" s="130"/>
      <c r="F122" s="130"/>
      <c r="G122" s="130"/>
      <c r="H122" s="130"/>
      <c r="I122" s="119"/>
      <c r="J122" s="119"/>
      <c r="K122" s="119"/>
    </row>
    <row r="123" spans="2:11">
      <c r="B123" s="118"/>
      <c r="C123" s="118"/>
      <c r="D123" s="130"/>
      <c r="E123" s="130"/>
      <c r="F123" s="130"/>
      <c r="G123" s="130"/>
      <c r="H123" s="130"/>
      <c r="I123" s="119"/>
      <c r="J123" s="119"/>
      <c r="K123" s="119"/>
    </row>
    <row r="124" spans="2:11">
      <c r="B124" s="118"/>
      <c r="C124" s="118"/>
      <c r="D124" s="130"/>
      <c r="E124" s="130"/>
      <c r="F124" s="130"/>
      <c r="G124" s="130"/>
      <c r="H124" s="130"/>
      <c r="I124" s="119"/>
      <c r="J124" s="119"/>
      <c r="K124" s="119"/>
    </row>
    <row r="125" spans="2:11">
      <c r="B125" s="118"/>
      <c r="C125" s="118"/>
      <c r="D125" s="130"/>
      <c r="E125" s="130"/>
      <c r="F125" s="130"/>
      <c r="G125" s="130"/>
      <c r="H125" s="130"/>
      <c r="I125" s="119"/>
      <c r="J125" s="119"/>
      <c r="K125" s="119"/>
    </row>
    <row r="126" spans="2:11">
      <c r="B126" s="118"/>
      <c r="C126" s="118"/>
      <c r="D126" s="130"/>
      <c r="E126" s="130"/>
      <c r="F126" s="130"/>
      <c r="G126" s="130"/>
      <c r="H126" s="130"/>
      <c r="I126" s="119"/>
      <c r="J126" s="119"/>
      <c r="K126" s="119"/>
    </row>
    <row r="127" spans="2:11">
      <c r="B127" s="118"/>
      <c r="C127" s="118"/>
      <c r="D127" s="130"/>
      <c r="E127" s="130"/>
      <c r="F127" s="130"/>
      <c r="G127" s="130"/>
      <c r="H127" s="130"/>
      <c r="I127" s="119"/>
      <c r="J127" s="119"/>
      <c r="K127" s="119"/>
    </row>
    <row r="128" spans="2:11">
      <c r="B128" s="118"/>
      <c r="C128" s="118"/>
      <c r="D128" s="130"/>
      <c r="E128" s="130"/>
      <c r="F128" s="130"/>
      <c r="G128" s="130"/>
      <c r="H128" s="130"/>
      <c r="I128" s="119"/>
      <c r="J128" s="119"/>
      <c r="K128" s="119"/>
    </row>
    <row r="129" spans="2:11">
      <c r="B129" s="118"/>
      <c r="C129" s="118"/>
      <c r="D129" s="130"/>
      <c r="E129" s="130"/>
      <c r="F129" s="130"/>
      <c r="G129" s="130"/>
      <c r="H129" s="130"/>
      <c r="I129" s="119"/>
      <c r="J129" s="119"/>
      <c r="K129" s="119"/>
    </row>
    <row r="130" spans="2:11">
      <c r="B130" s="118"/>
      <c r="C130" s="118"/>
      <c r="D130" s="130"/>
      <c r="E130" s="130"/>
      <c r="F130" s="130"/>
      <c r="G130" s="130"/>
      <c r="H130" s="130"/>
      <c r="I130" s="119"/>
      <c r="J130" s="119"/>
      <c r="K130" s="119"/>
    </row>
    <row r="131" spans="2:11">
      <c r="B131" s="118"/>
      <c r="C131" s="118"/>
      <c r="D131" s="130"/>
      <c r="E131" s="130"/>
      <c r="F131" s="130"/>
      <c r="G131" s="130"/>
      <c r="H131" s="130"/>
      <c r="I131" s="119"/>
      <c r="J131" s="119"/>
      <c r="K131" s="119"/>
    </row>
    <row r="132" spans="2:11">
      <c r="B132" s="118"/>
      <c r="C132" s="118"/>
      <c r="D132" s="130"/>
      <c r="E132" s="130"/>
      <c r="F132" s="130"/>
      <c r="G132" s="130"/>
      <c r="H132" s="130"/>
      <c r="I132" s="119"/>
      <c r="J132" s="119"/>
      <c r="K132" s="119"/>
    </row>
    <row r="133" spans="2:11">
      <c r="B133" s="118"/>
      <c r="C133" s="118"/>
      <c r="D133" s="130"/>
      <c r="E133" s="130"/>
      <c r="F133" s="130"/>
      <c r="G133" s="130"/>
      <c r="H133" s="130"/>
      <c r="I133" s="119"/>
      <c r="J133" s="119"/>
      <c r="K133" s="119"/>
    </row>
    <row r="134" spans="2:11">
      <c r="B134" s="118"/>
      <c r="C134" s="118"/>
      <c r="D134" s="130"/>
      <c r="E134" s="130"/>
      <c r="F134" s="130"/>
      <c r="G134" s="130"/>
      <c r="H134" s="130"/>
      <c r="I134" s="119"/>
      <c r="J134" s="119"/>
      <c r="K134" s="119"/>
    </row>
    <row r="135" spans="2:11">
      <c r="B135" s="118"/>
      <c r="C135" s="118"/>
      <c r="D135" s="130"/>
      <c r="E135" s="130"/>
      <c r="F135" s="130"/>
      <c r="G135" s="130"/>
      <c r="H135" s="130"/>
      <c r="I135" s="119"/>
      <c r="J135" s="119"/>
      <c r="K135" s="119"/>
    </row>
    <row r="136" spans="2:11">
      <c r="B136" s="118"/>
      <c r="C136" s="118"/>
      <c r="D136" s="130"/>
      <c r="E136" s="130"/>
      <c r="F136" s="130"/>
      <c r="G136" s="130"/>
      <c r="H136" s="130"/>
      <c r="I136" s="119"/>
      <c r="J136" s="119"/>
      <c r="K136" s="119"/>
    </row>
    <row r="137" spans="2:11">
      <c r="B137" s="118"/>
      <c r="C137" s="118"/>
      <c r="D137" s="130"/>
      <c r="E137" s="130"/>
      <c r="F137" s="130"/>
      <c r="G137" s="130"/>
      <c r="H137" s="130"/>
      <c r="I137" s="119"/>
      <c r="J137" s="119"/>
      <c r="K137" s="119"/>
    </row>
    <row r="138" spans="2:11">
      <c r="B138" s="118"/>
      <c r="C138" s="118"/>
      <c r="D138" s="130"/>
      <c r="E138" s="130"/>
      <c r="F138" s="130"/>
      <c r="G138" s="130"/>
      <c r="H138" s="130"/>
      <c r="I138" s="119"/>
      <c r="J138" s="119"/>
      <c r="K138" s="119"/>
    </row>
    <row r="139" spans="2:11">
      <c r="B139" s="118"/>
      <c r="C139" s="118"/>
      <c r="D139" s="130"/>
      <c r="E139" s="130"/>
      <c r="F139" s="130"/>
      <c r="G139" s="130"/>
      <c r="H139" s="130"/>
      <c r="I139" s="119"/>
      <c r="J139" s="119"/>
      <c r="K139" s="119"/>
    </row>
    <row r="140" spans="2:11">
      <c r="B140" s="118"/>
      <c r="C140" s="118"/>
      <c r="D140" s="130"/>
      <c r="E140" s="130"/>
      <c r="F140" s="130"/>
      <c r="G140" s="130"/>
      <c r="H140" s="130"/>
      <c r="I140" s="119"/>
      <c r="J140" s="119"/>
      <c r="K140" s="119"/>
    </row>
    <row r="141" spans="2:11">
      <c r="B141" s="118"/>
      <c r="C141" s="118"/>
      <c r="D141" s="130"/>
      <c r="E141" s="130"/>
      <c r="F141" s="130"/>
      <c r="G141" s="130"/>
      <c r="H141" s="130"/>
      <c r="I141" s="119"/>
      <c r="J141" s="119"/>
      <c r="K141" s="119"/>
    </row>
    <row r="142" spans="2:11">
      <c r="B142" s="118"/>
      <c r="C142" s="118"/>
      <c r="D142" s="130"/>
      <c r="E142" s="130"/>
      <c r="F142" s="130"/>
      <c r="G142" s="130"/>
      <c r="H142" s="130"/>
      <c r="I142" s="119"/>
      <c r="J142" s="119"/>
      <c r="K142" s="119"/>
    </row>
    <row r="143" spans="2:11">
      <c r="B143" s="118"/>
      <c r="C143" s="118"/>
      <c r="D143" s="130"/>
      <c r="E143" s="130"/>
      <c r="F143" s="130"/>
      <c r="G143" s="130"/>
      <c r="H143" s="130"/>
      <c r="I143" s="119"/>
      <c r="J143" s="119"/>
      <c r="K143" s="119"/>
    </row>
    <row r="144" spans="2:11">
      <c r="B144" s="118"/>
      <c r="C144" s="118"/>
      <c r="D144" s="130"/>
      <c r="E144" s="130"/>
      <c r="F144" s="130"/>
      <c r="G144" s="130"/>
      <c r="H144" s="130"/>
      <c r="I144" s="119"/>
      <c r="J144" s="119"/>
      <c r="K144" s="119"/>
    </row>
    <row r="145" spans="2:11">
      <c r="B145" s="118"/>
      <c r="C145" s="118"/>
      <c r="D145" s="130"/>
      <c r="E145" s="130"/>
      <c r="F145" s="130"/>
      <c r="G145" s="130"/>
      <c r="H145" s="130"/>
      <c r="I145" s="119"/>
      <c r="J145" s="119"/>
      <c r="K145" s="119"/>
    </row>
    <row r="146" spans="2:11">
      <c r="B146" s="118"/>
      <c r="C146" s="118"/>
      <c r="D146" s="130"/>
      <c r="E146" s="130"/>
      <c r="F146" s="130"/>
      <c r="G146" s="130"/>
      <c r="H146" s="130"/>
      <c r="I146" s="119"/>
      <c r="J146" s="119"/>
      <c r="K146" s="119"/>
    </row>
    <row r="147" spans="2:11">
      <c r="B147" s="118"/>
      <c r="C147" s="118"/>
      <c r="D147" s="130"/>
      <c r="E147" s="130"/>
      <c r="F147" s="130"/>
      <c r="G147" s="130"/>
      <c r="H147" s="130"/>
      <c r="I147" s="119"/>
      <c r="J147" s="119"/>
      <c r="K147" s="119"/>
    </row>
    <row r="148" spans="2:11">
      <c r="B148" s="118"/>
      <c r="C148" s="118"/>
      <c r="D148" s="130"/>
      <c r="E148" s="130"/>
      <c r="F148" s="130"/>
      <c r="G148" s="130"/>
      <c r="H148" s="130"/>
      <c r="I148" s="119"/>
      <c r="J148" s="119"/>
      <c r="K148" s="119"/>
    </row>
    <row r="149" spans="2:11">
      <c r="B149" s="118"/>
      <c r="C149" s="118"/>
      <c r="D149" s="130"/>
      <c r="E149" s="130"/>
      <c r="F149" s="130"/>
      <c r="G149" s="130"/>
      <c r="H149" s="130"/>
      <c r="I149" s="119"/>
      <c r="J149" s="119"/>
      <c r="K149" s="119"/>
    </row>
    <row r="150" spans="2:11">
      <c r="B150" s="118"/>
      <c r="C150" s="118"/>
      <c r="D150" s="130"/>
      <c r="E150" s="130"/>
      <c r="F150" s="130"/>
      <c r="G150" s="130"/>
      <c r="H150" s="130"/>
      <c r="I150" s="119"/>
      <c r="J150" s="119"/>
      <c r="K150" s="119"/>
    </row>
    <row r="151" spans="2:11">
      <c r="B151" s="118"/>
      <c r="C151" s="118"/>
      <c r="D151" s="130"/>
      <c r="E151" s="130"/>
      <c r="F151" s="130"/>
      <c r="G151" s="130"/>
      <c r="H151" s="130"/>
      <c r="I151" s="119"/>
      <c r="J151" s="119"/>
      <c r="K151" s="119"/>
    </row>
    <row r="152" spans="2:11">
      <c r="B152" s="118"/>
      <c r="C152" s="118"/>
      <c r="D152" s="130"/>
      <c r="E152" s="130"/>
      <c r="F152" s="130"/>
      <c r="G152" s="130"/>
      <c r="H152" s="130"/>
      <c r="I152" s="119"/>
      <c r="J152" s="119"/>
      <c r="K152" s="119"/>
    </row>
    <row r="153" spans="2:11">
      <c r="B153" s="118"/>
      <c r="C153" s="118"/>
      <c r="D153" s="130"/>
      <c r="E153" s="130"/>
      <c r="F153" s="130"/>
      <c r="G153" s="130"/>
      <c r="H153" s="130"/>
      <c r="I153" s="119"/>
      <c r="J153" s="119"/>
      <c r="K153" s="119"/>
    </row>
    <row r="154" spans="2:11">
      <c r="B154" s="118"/>
      <c r="C154" s="118"/>
      <c r="D154" s="130"/>
      <c r="E154" s="130"/>
      <c r="F154" s="130"/>
      <c r="G154" s="130"/>
      <c r="H154" s="130"/>
      <c r="I154" s="119"/>
      <c r="J154" s="119"/>
      <c r="K154" s="119"/>
    </row>
    <row r="155" spans="2:11">
      <c r="B155" s="118"/>
      <c r="C155" s="118"/>
      <c r="D155" s="130"/>
      <c r="E155" s="130"/>
      <c r="F155" s="130"/>
      <c r="G155" s="130"/>
      <c r="H155" s="130"/>
      <c r="I155" s="119"/>
      <c r="J155" s="119"/>
      <c r="K155" s="119"/>
    </row>
    <row r="156" spans="2:11">
      <c r="B156" s="118"/>
      <c r="C156" s="118"/>
      <c r="D156" s="130"/>
      <c r="E156" s="130"/>
      <c r="F156" s="130"/>
      <c r="G156" s="130"/>
      <c r="H156" s="130"/>
      <c r="I156" s="119"/>
      <c r="J156" s="119"/>
      <c r="K156" s="119"/>
    </row>
    <row r="157" spans="2:11">
      <c r="B157" s="118"/>
      <c r="C157" s="118"/>
      <c r="D157" s="130"/>
      <c r="E157" s="130"/>
      <c r="F157" s="130"/>
      <c r="G157" s="130"/>
      <c r="H157" s="130"/>
      <c r="I157" s="119"/>
      <c r="J157" s="119"/>
      <c r="K157" s="119"/>
    </row>
    <row r="158" spans="2:11">
      <c r="B158" s="118"/>
      <c r="C158" s="118"/>
      <c r="D158" s="130"/>
      <c r="E158" s="130"/>
      <c r="F158" s="130"/>
      <c r="G158" s="130"/>
      <c r="H158" s="130"/>
      <c r="I158" s="119"/>
      <c r="J158" s="119"/>
      <c r="K158" s="119"/>
    </row>
    <row r="159" spans="2:11">
      <c r="B159" s="118"/>
      <c r="C159" s="118"/>
      <c r="D159" s="130"/>
      <c r="E159" s="130"/>
      <c r="F159" s="130"/>
      <c r="G159" s="130"/>
      <c r="H159" s="130"/>
      <c r="I159" s="119"/>
      <c r="J159" s="119"/>
      <c r="K159" s="119"/>
    </row>
    <row r="160" spans="2:11">
      <c r="B160" s="118"/>
      <c r="C160" s="118"/>
      <c r="D160" s="130"/>
      <c r="E160" s="130"/>
      <c r="F160" s="130"/>
      <c r="G160" s="130"/>
      <c r="H160" s="130"/>
      <c r="I160" s="119"/>
      <c r="J160" s="119"/>
      <c r="K160" s="119"/>
    </row>
    <row r="161" spans="2:11">
      <c r="B161" s="118"/>
      <c r="C161" s="118"/>
      <c r="D161" s="130"/>
      <c r="E161" s="130"/>
      <c r="F161" s="130"/>
      <c r="G161" s="130"/>
      <c r="H161" s="130"/>
      <c r="I161" s="119"/>
      <c r="J161" s="119"/>
      <c r="K161" s="119"/>
    </row>
    <row r="162" spans="2:11">
      <c r="B162" s="118"/>
      <c r="C162" s="118"/>
      <c r="D162" s="130"/>
      <c r="E162" s="130"/>
      <c r="F162" s="130"/>
      <c r="G162" s="130"/>
      <c r="H162" s="130"/>
      <c r="I162" s="119"/>
      <c r="J162" s="119"/>
      <c r="K162" s="119"/>
    </row>
    <row r="163" spans="2:11">
      <c r="B163" s="118"/>
      <c r="C163" s="118"/>
      <c r="D163" s="130"/>
      <c r="E163" s="130"/>
      <c r="F163" s="130"/>
      <c r="G163" s="130"/>
      <c r="H163" s="130"/>
      <c r="I163" s="119"/>
      <c r="J163" s="119"/>
      <c r="K163" s="119"/>
    </row>
    <row r="164" spans="2:11">
      <c r="B164" s="118"/>
      <c r="C164" s="118"/>
      <c r="D164" s="130"/>
      <c r="E164" s="130"/>
      <c r="F164" s="130"/>
      <c r="G164" s="130"/>
      <c r="H164" s="130"/>
      <c r="I164" s="119"/>
      <c r="J164" s="119"/>
      <c r="K164" s="119"/>
    </row>
    <row r="165" spans="2:11">
      <c r="B165" s="118"/>
      <c r="C165" s="118"/>
      <c r="D165" s="130"/>
      <c r="E165" s="130"/>
      <c r="F165" s="130"/>
      <c r="G165" s="130"/>
      <c r="H165" s="130"/>
      <c r="I165" s="119"/>
      <c r="J165" s="119"/>
      <c r="K165" s="119"/>
    </row>
    <row r="166" spans="2:11">
      <c r="B166" s="118"/>
      <c r="C166" s="118"/>
      <c r="D166" s="130"/>
      <c r="E166" s="130"/>
      <c r="F166" s="130"/>
      <c r="G166" s="130"/>
      <c r="H166" s="130"/>
      <c r="I166" s="119"/>
      <c r="J166" s="119"/>
      <c r="K166" s="119"/>
    </row>
    <row r="167" spans="2:11">
      <c r="B167" s="118"/>
      <c r="C167" s="118"/>
      <c r="D167" s="130"/>
      <c r="E167" s="130"/>
      <c r="F167" s="130"/>
      <c r="G167" s="130"/>
      <c r="H167" s="130"/>
      <c r="I167" s="119"/>
      <c r="J167" s="119"/>
      <c r="K167" s="119"/>
    </row>
    <row r="168" spans="2:11">
      <c r="B168" s="118"/>
      <c r="C168" s="118"/>
      <c r="D168" s="130"/>
      <c r="E168" s="130"/>
      <c r="F168" s="130"/>
      <c r="G168" s="130"/>
      <c r="H168" s="130"/>
      <c r="I168" s="119"/>
      <c r="J168" s="119"/>
      <c r="K168" s="119"/>
    </row>
    <row r="169" spans="2:11">
      <c r="B169" s="118"/>
      <c r="C169" s="118"/>
      <c r="D169" s="130"/>
      <c r="E169" s="130"/>
      <c r="F169" s="130"/>
      <c r="G169" s="130"/>
      <c r="H169" s="130"/>
      <c r="I169" s="119"/>
      <c r="J169" s="119"/>
      <c r="K169" s="119"/>
    </row>
    <row r="170" spans="2:11">
      <c r="B170" s="118"/>
      <c r="C170" s="118"/>
      <c r="D170" s="130"/>
      <c r="E170" s="130"/>
      <c r="F170" s="130"/>
      <c r="G170" s="130"/>
      <c r="H170" s="130"/>
      <c r="I170" s="119"/>
      <c r="J170" s="119"/>
      <c r="K170" s="119"/>
    </row>
    <row r="171" spans="2:11">
      <c r="B171" s="118"/>
      <c r="C171" s="118"/>
      <c r="D171" s="130"/>
      <c r="E171" s="130"/>
      <c r="F171" s="130"/>
      <c r="G171" s="130"/>
      <c r="H171" s="130"/>
      <c r="I171" s="119"/>
      <c r="J171" s="119"/>
      <c r="K171" s="119"/>
    </row>
    <row r="172" spans="2:11">
      <c r="B172" s="118"/>
      <c r="C172" s="118"/>
      <c r="D172" s="130"/>
      <c r="E172" s="130"/>
      <c r="F172" s="130"/>
      <c r="G172" s="130"/>
      <c r="H172" s="130"/>
      <c r="I172" s="119"/>
      <c r="J172" s="119"/>
      <c r="K172" s="119"/>
    </row>
    <row r="173" spans="2:11">
      <c r="B173" s="118"/>
      <c r="C173" s="118"/>
      <c r="D173" s="130"/>
      <c r="E173" s="130"/>
      <c r="F173" s="130"/>
      <c r="G173" s="130"/>
      <c r="H173" s="130"/>
      <c r="I173" s="119"/>
      <c r="J173" s="119"/>
      <c r="K173" s="119"/>
    </row>
    <row r="174" spans="2:11">
      <c r="B174" s="118"/>
      <c r="C174" s="118"/>
      <c r="D174" s="130"/>
      <c r="E174" s="130"/>
      <c r="F174" s="130"/>
      <c r="G174" s="130"/>
      <c r="H174" s="130"/>
      <c r="I174" s="119"/>
      <c r="J174" s="119"/>
      <c r="K174" s="119"/>
    </row>
    <row r="175" spans="2:11">
      <c r="B175" s="118"/>
      <c r="C175" s="118"/>
      <c r="D175" s="130"/>
      <c r="E175" s="130"/>
      <c r="F175" s="130"/>
      <c r="G175" s="130"/>
      <c r="H175" s="130"/>
      <c r="I175" s="119"/>
      <c r="J175" s="119"/>
      <c r="K175" s="119"/>
    </row>
    <row r="176" spans="2:11">
      <c r="B176" s="118"/>
      <c r="C176" s="118"/>
      <c r="D176" s="130"/>
      <c r="E176" s="130"/>
      <c r="F176" s="130"/>
      <c r="G176" s="130"/>
      <c r="H176" s="130"/>
      <c r="I176" s="119"/>
      <c r="J176" s="119"/>
      <c r="K176" s="119"/>
    </row>
    <row r="177" spans="2:11">
      <c r="B177" s="118"/>
      <c r="C177" s="118"/>
      <c r="D177" s="130"/>
      <c r="E177" s="130"/>
      <c r="F177" s="130"/>
      <c r="G177" s="130"/>
      <c r="H177" s="130"/>
      <c r="I177" s="119"/>
      <c r="J177" s="119"/>
      <c r="K177" s="119"/>
    </row>
    <row r="178" spans="2:11">
      <c r="B178" s="118"/>
      <c r="C178" s="118"/>
      <c r="D178" s="130"/>
      <c r="E178" s="130"/>
      <c r="F178" s="130"/>
      <c r="G178" s="130"/>
      <c r="H178" s="130"/>
      <c r="I178" s="119"/>
      <c r="J178" s="119"/>
      <c r="K178" s="119"/>
    </row>
    <row r="179" spans="2:11">
      <c r="B179" s="118"/>
      <c r="C179" s="118"/>
      <c r="D179" s="130"/>
      <c r="E179" s="130"/>
      <c r="F179" s="130"/>
      <c r="G179" s="130"/>
      <c r="H179" s="130"/>
      <c r="I179" s="119"/>
      <c r="J179" s="119"/>
      <c r="K179" s="119"/>
    </row>
    <row r="180" spans="2:11">
      <c r="B180" s="118"/>
      <c r="C180" s="118"/>
      <c r="D180" s="130"/>
      <c r="E180" s="130"/>
      <c r="F180" s="130"/>
      <c r="G180" s="130"/>
      <c r="H180" s="130"/>
      <c r="I180" s="119"/>
      <c r="J180" s="119"/>
      <c r="K180" s="119"/>
    </row>
    <row r="181" spans="2:11">
      <c r="B181" s="118"/>
      <c r="C181" s="118"/>
      <c r="D181" s="130"/>
      <c r="E181" s="130"/>
      <c r="F181" s="130"/>
      <c r="G181" s="130"/>
      <c r="H181" s="130"/>
      <c r="I181" s="119"/>
      <c r="J181" s="119"/>
      <c r="K181" s="119"/>
    </row>
    <row r="182" spans="2:11">
      <c r="B182" s="118"/>
      <c r="C182" s="118"/>
      <c r="D182" s="130"/>
      <c r="E182" s="130"/>
      <c r="F182" s="130"/>
      <c r="G182" s="130"/>
      <c r="H182" s="130"/>
      <c r="I182" s="119"/>
      <c r="J182" s="119"/>
      <c r="K182" s="119"/>
    </row>
    <row r="183" spans="2:11">
      <c r="B183" s="118"/>
      <c r="C183" s="118"/>
      <c r="D183" s="130"/>
      <c r="E183" s="130"/>
      <c r="F183" s="130"/>
      <c r="G183" s="130"/>
      <c r="H183" s="130"/>
      <c r="I183" s="119"/>
      <c r="J183" s="119"/>
      <c r="K183" s="119"/>
    </row>
    <row r="184" spans="2:11">
      <c r="B184" s="118"/>
      <c r="C184" s="118"/>
      <c r="D184" s="130"/>
      <c r="E184" s="130"/>
      <c r="F184" s="130"/>
      <c r="G184" s="130"/>
      <c r="H184" s="130"/>
      <c r="I184" s="119"/>
      <c r="J184" s="119"/>
      <c r="K184" s="119"/>
    </row>
    <row r="185" spans="2:11">
      <c r="B185" s="118"/>
      <c r="C185" s="118"/>
      <c r="D185" s="130"/>
      <c r="E185" s="130"/>
      <c r="F185" s="130"/>
      <c r="G185" s="130"/>
      <c r="H185" s="130"/>
      <c r="I185" s="119"/>
      <c r="J185" s="119"/>
      <c r="K185" s="119"/>
    </row>
    <row r="186" spans="2:11">
      <c r="B186" s="118"/>
      <c r="C186" s="118"/>
      <c r="D186" s="130"/>
      <c r="E186" s="130"/>
      <c r="F186" s="130"/>
      <c r="G186" s="130"/>
      <c r="H186" s="130"/>
      <c r="I186" s="119"/>
      <c r="J186" s="119"/>
      <c r="K186" s="119"/>
    </row>
    <row r="187" spans="2:11">
      <c r="B187" s="118"/>
      <c r="C187" s="118"/>
      <c r="D187" s="130"/>
      <c r="E187" s="130"/>
      <c r="F187" s="130"/>
      <c r="G187" s="130"/>
      <c r="H187" s="130"/>
      <c r="I187" s="119"/>
      <c r="J187" s="119"/>
      <c r="K187" s="119"/>
    </row>
    <row r="188" spans="2:11">
      <c r="B188" s="118"/>
      <c r="C188" s="118"/>
      <c r="D188" s="130"/>
      <c r="E188" s="130"/>
      <c r="F188" s="130"/>
      <c r="G188" s="130"/>
      <c r="H188" s="130"/>
      <c r="I188" s="119"/>
      <c r="J188" s="119"/>
      <c r="K188" s="119"/>
    </row>
    <row r="189" spans="2:11">
      <c r="B189" s="118"/>
      <c r="C189" s="118"/>
      <c r="D189" s="130"/>
      <c r="E189" s="130"/>
      <c r="F189" s="130"/>
      <c r="G189" s="130"/>
      <c r="H189" s="130"/>
      <c r="I189" s="119"/>
      <c r="J189" s="119"/>
      <c r="K189" s="119"/>
    </row>
    <row r="190" spans="2:11">
      <c r="B190" s="118"/>
      <c r="C190" s="118"/>
      <c r="D190" s="130"/>
      <c r="E190" s="130"/>
      <c r="F190" s="130"/>
      <c r="G190" s="130"/>
      <c r="H190" s="130"/>
      <c r="I190" s="119"/>
      <c r="J190" s="119"/>
      <c r="K190" s="119"/>
    </row>
    <row r="191" spans="2:11">
      <c r="B191" s="118"/>
      <c r="C191" s="118"/>
      <c r="D191" s="130"/>
      <c r="E191" s="130"/>
      <c r="F191" s="130"/>
      <c r="G191" s="130"/>
      <c r="H191" s="130"/>
      <c r="I191" s="119"/>
      <c r="J191" s="119"/>
      <c r="K191" s="119"/>
    </row>
    <row r="192" spans="2:11">
      <c r="B192" s="118"/>
      <c r="C192" s="118"/>
      <c r="D192" s="130"/>
      <c r="E192" s="130"/>
      <c r="F192" s="130"/>
      <c r="G192" s="130"/>
      <c r="H192" s="130"/>
      <c r="I192" s="119"/>
      <c r="J192" s="119"/>
      <c r="K192" s="119"/>
    </row>
    <row r="193" spans="2:11">
      <c r="B193" s="118"/>
      <c r="C193" s="118"/>
      <c r="D193" s="130"/>
      <c r="E193" s="130"/>
      <c r="F193" s="130"/>
      <c r="G193" s="130"/>
      <c r="H193" s="130"/>
      <c r="I193" s="119"/>
      <c r="J193" s="119"/>
      <c r="K193" s="119"/>
    </row>
    <row r="194" spans="2:11">
      <c r="B194" s="118"/>
      <c r="C194" s="118"/>
      <c r="D194" s="130"/>
      <c r="E194" s="130"/>
      <c r="F194" s="130"/>
      <c r="G194" s="130"/>
      <c r="H194" s="130"/>
      <c r="I194" s="119"/>
      <c r="J194" s="119"/>
      <c r="K194" s="119"/>
    </row>
    <row r="195" spans="2:11">
      <c r="B195" s="118"/>
      <c r="C195" s="118"/>
      <c r="D195" s="130"/>
      <c r="E195" s="130"/>
      <c r="F195" s="130"/>
      <c r="G195" s="130"/>
      <c r="H195" s="130"/>
      <c r="I195" s="119"/>
      <c r="J195" s="119"/>
      <c r="K195" s="119"/>
    </row>
    <row r="196" spans="2:11">
      <c r="B196" s="118"/>
      <c r="C196" s="118"/>
      <c r="D196" s="130"/>
      <c r="E196" s="130"/>
      <c r="F196" s="130"/>
      <c r="G196" s="130"/>
      <c r="H196" s="130"/>
      <c r="I196" s="119"/>
      <c r="J196" s="119"/>
      <c r="K196" s="119"/>
    </row>
    <row r="197" spans="2:11">
      <c r="B197" s="118"/>
      <c r="C197" s="118"/>
      <c r="D197" s="130"/>
      <c r="E197" s="130"/>
      <c r="F197" s="130"/>
      <c r="G197" s="130"/>
      <c r="H197" s="130"/>
      <c r="I197" s="119"/>
      <c r="J197" s="119"/>
      <c r="K197" s="119"/>
    </row>
    <row r="198" spans="2:11">
      <c r="B198" s="118"/>
      <c r="C198" s="118"/>
      <c r="D198" s="130"/>
      <c r="E198" s="130"/>
      <c r="F198" s="130"/>
      <c r="G198" s="130"/>
      <c r="H198" s="130"/>
      <c r="I198" s="119"/>
      <c r="J198" s="119"/>
      <c r="K198" s="119"/>
    </row>
    <row r="199" spans="2:11">
      <c r="B199" s="118"/>
      <c r="C199" s="118"/>
      <c r="D199" s="130"/>
      <c r="E199" s="130"/>
      <c r="F199" s="130"/>
      <c r="G199" s="130"/>
      <c r="H199" s="130"/>
      <c r="I199" s="119"/>
      <c r="J199" s="119"/>
      <c r="K199" s="119"/>
    </row>
    <row r="200" spans="2:11">
      <c r="B200" s="118"/>
      <c r="C200" s="118"/>
      <c r="D200" s="130"/>
      <c r="E200" s="130"/>
      <c r="F200" s="130"/>
      <c r="G200" s="130"/>
      <c r="H200" s="130"/>
      <c r="I200" s="119"/>
      <c r="J200" s="119"/>
      <c r="K200" s="119"/>
    </row>
    <row r="201" spans="2:11">
      <c r="B201" s="118"/>
      <c r="C201" s="118"/>
      <c r="D201" s="130"/>
      <c r="E201" s="130"/>
      <c r="F201" s="130"/>
      <c r="G201" s="130"/>
      <c r="H201" s="130"/>
      <c r="I201" s="119"/>
      <c r="J201" s="119"/>
      <c r="K201" s="119"/>
    </row>
    <row r="202" spans="2:11">
      <c r="B202" s="118"/>
      <c r="C202" s="118"/>
      <c r="D202" s="130"/>
      <c r="E202" s="130"/>
      <c r="F202" s="130"/>
      <c r="G202" s="130"/>
      <c r="H202" s="130"/>
      <c r="I202" s="119"/>
      <c r="J202" s="119"/>
      <c r="K202" s="119"/>
    </row>
    <row r="203" spans="2:11">
      <c r="B203" s="118"/>
      <c r="C203" s="118"/>
      <c r="D203" s="130"/>
      <c r="E203" s="130"/>
      <c r="F203" s="130"/>
      <c r="G203" s="130"/>
      <c r="H203" s="130"/>
      <c r="I203" s="119"/>
      <c r="J203" s="119"/>
      <c r="K203" s="119"/>
    </row>
    <row r="204" spans="2:11">
      <c r="B204" s="118"/>
      <c r="C204" s="118"/>
      <c r="D204" s="130"/>
      <c r="E204" s="130"/>
      <c r="F204" s="130"/>
      <c r="G204" s="130"/>
      <c r="H204" s="130"/>
      <c r="I204" s="119"/>
      <c r="J204" s="119"/>
      <c r="K204" s="119"/>
    </row>
    <row r="205" spans="2:11">
      <c r="B205" s="118"/>
      <c r="C205" s="118"/>
      <c r="D205" s="130"/>
      <c r="E205" s="130"/>
      <c r="F205" s="130"/>
      <c r="G205" s="130"/>
      <c r="H205" s="130"/>
      <c r="I205" s="119"/>
      <c r="J205" s="119"/>
      <c r="K205" s="119"/>
    </row>
    <row r="206" spans="2:11">
      <c r="B206" s="118"/>
      <c r="C206" s="118"/>
      <c r="D206" s="130"/>
      <c r="E206" s="130"/>
      <c r="F206" s="130"/>
      <c r="G206" s="130"/>
      <c r="H206" s="130"/>
      <c r="I206" s="119"/>
      <c r="J206" s="119"/>
      <c r="K206" s="119"/>
    </row>
    <row r="207" spans="2:11">
      <c r="B207" s="118"/>
      <c r="C207" s="118"/>
      <c r="D207" s="130"/>
      <c r="E207" s="130"/>
      <c r="F207" s="130"/>
      <c r="G207" s="130"/>
      <c r="H207" s="130"/>
      <c r="I207" s="119"/>
      <c r="J207" s="119"/>
      <c r="K207" s="119"/>
    </row>
    <row r="208" spans="2:11">
      <c r="B208" s="118"/>
      <c r="C208" s="118"/>
      <c r="D208" s="130"/>
      <c r="E208" s="130"/>
      <c r="F208" s="130"/>
      <c r="G208" s="130"/>
      <c r="H208" s="130"/>
      <c r="I208" s="119"/>
      <c r="J208" s="119"/>
      <c r="K208" s="119"/>
    </row>
    <row r="209" spans="2:11">
      <c r="B209" s="118"/>
      <c r="C209" s="118"/>
      <c r="D209" s="130"/>
      <c r="E209" s="130"/>
      <c r="F209" s="130"/>
      <c r="G209" s="130"/>
      <c r="H209" s="130"/>
      <c r="I209" s="119"/>
      <c r="J209" s="119"/>
      <c r="K209" s="119"/>
    </row>
    <row r="210" spans="2:11">
      <c r="B210" s="118"/>
      <c r="C210" s="118"/>
      <c r="D210" s="130"/>
      <c r="E210" s="130"/>
      <c r="F210" s="130"/>
      <c r="G210" s="130"/>
      <c r="H210" s="130"/>
      <c r="I210" s="119"/>
      <c r="J210" s="119"/>
      <c r="K210" s="119"/>
    </row>
    <row r="211" spans="2:11">
      <c r="B211" s="118"/>
      <c r="C211" s="118"/>
      <c r="D211" s="130"/>
      <c r="E211" s="130"/>
      <c r="F211" s="130"/>
      <c r="G211" s="130"/>
      <c r="H211" s="130"/>
      <c r="I211" s="119"/>
      <c r="J211" s="119"/>
      <c r="K211" s="119"/>
    </row>
    <row r="212" spans="2:11">
      <c r="B212" s="118"/>
      <c r="C212" s="118"/>
      <c r="D212" s="130"/>
      <c r="E212" s="130"/>
      <c r="F212" s="130"/>
      <c r="G212" s="130"/>
      <c r="H212" s="130"/>
      <c r="I212" s="119"/>
      <c r="J212" s="119"/>
      <c r="K212" s="119"/>
    </row>
    <row r="213" spans="2:11">
      <c r="B213" s="118"/>
      <c r="C213" s="118"/>
      <c r="D213" s="130"/>
      <c r="E213" s="130"/>
      <c r="F213" s="130"/>
      <c r="G213" s="130"/>
      <c r="H213" s="130"/>
      <c r="I213" s="119"/>
      <c r="J213" s="119"/>
      <c r="K213" s="119"/>
    </row>
    <row r="214" spans="2:11">
      <c r="B214" s="118"/>
      <c r="C214" s="118"/>
      <c r="D214" s="130"/>
      <c r="E214" s="130"/>
      <c r="F214" s="130"/>
      <c r="G214" s="130"/>
      <c r="H214" s="130"/>
      <c r="I214" s="119"/>
      <c r="J214" s="119"/>
      <c r="K214" s="119"/>
    </row>
    <row r="215" spans="2:11">
      <c r="B215" s="118"/>
      <c r="C215" s="118"/>
      <c r="D215" s="130"/>
      <c r="E215" s="130"/>
      <c r="F215" s="130"/>
      <c r="G215" s="130"/>
      <c r="H215" s="130"/>
      <c r="I215" s="119"/>
      <c r="J215" s="119"/>
      <c r="K215" s="119"/>
    </row>
    <row r="216" spans="2:11">
      <c r="B216" s="118"/>
      <c r="C216" s="118"/>
      <c r="D216" s="130"/>
      <c r="E216" s="130"/>
      <c r="F216" s="130"/>
      <c r="G216" s="130"/>
      <c r="H216" s="130"/>
      <c r="I216" s="119"/>
      <c r="J216" s="119"/>
      <c r="K216" s="119"/>
    </row>
    <row r="217" spans="2:11">
      <c r="B217" s="118"/>
      <c r="C217" s="118"/>
      <c r="D217" s="130"/>
      <c r="E217" s="130"/>
      <c r="F217" s="130"/>
      <c r="G217" s="130"/>
      <c r="H217" s="130"/>
      <c r="I217" s="119"/>
      <c r="J217" s="119"/>
      <c r="K217" s="119"/>
    </row>
    <row r="218" spans="2:11">
      <c r="B218" s="118"/>
      <c r="C218" s="118"/>
      <c r="D218" s="130"/>
      <c r="E218" s="130"/>
      <c r="F218" s="130"/>
      <c r="G218" s="130"/>
      <c r="H218" s="130"/>
      <c r="I218" s="119"/>
      <c r="J218" s="119"/>
      <c r="K218" s="119"/>
    </row>
    <row r="219" spans="2:11">
      <c r="B219" s="118"/>
      <c r="C219" s="118"/>
      <c r="D219" s="130"/>
      <c r="E219" s="130"/>
      <c r="F219" s="130"/>
      <c r="G219" s="130"/>
      <c r="H219" s="130"/>
      <c r="I219" s="119"/>
      <c r="J219" s="119"/>
      <c r="K219" s="119"/>
    </row>
    <row r="220" spans="2:11">
      <c r="B220" s="118"/>
      <c r="C220" s="118"/>
      <c r="D220" s="130"/>
      <c r="E220" s="130"/>
      <c r="F220" s="130"/>
      <c r="G220" s="130"/>
      <c r="H220" s="130"/>
      <c r="I220" s="119"/>
      <c r="J220" s="119"/>
      <c r="K220" s="119"/>
    </row>
    <row r="221" spans="2:11">
      <c r="B221" s="118"/>
      <c r="C221" s="118"/>
      <c r="D221" s="130"/>
      <c r="E221" s="130"/>
      <c r="F221" s="130"/>
      <c r="G221" s="130"/>
      <c r="H221" s="130"/>
      <c r="I221" s="119"/>
      <c r="J221" s="119"/>
      <c r="K221" s="119"/>
    </row>
    <row r="222" spans="2:11">
      <c r="B222" s="118"/>
      <c r="C222" s="118"/>
      <c r="D222" s="130"/>
      <c r="E222" s="130"/>
      <c r="F222" s="130"/>
      <c r="G222" s="130"/>
      <c r="H222" s="130"/>
      <c r="I222" s="119"/>
      <c r="J222" s="119"/>
      <c r="K222" s="119"/>
    </row>
    <row r="223" spans="2:11">
      <c r="B223" s="118"/>
      <c r="C223" s="118"/>
      <c r="D223" s="130"/>
      <c r="E223" s="130"/>
      <c r="F223" s="130"/>
      <c r="G223" s="130"/>
      <c r="H223" s="130"/>
      <c r="I223" s="119"/>
      <c r="J223" s="119"/>
      <c r="K223" s="119"/>
    </row>
    <row r="224" spans="2:11">
      <c r="B224" s="118"/>
      <c r="C224" s="118"/>
      <c r="D224" s="130"/>
      <c r="E224" s="130"/>
      <c r="F224" s="130"/>
      <c r="G224" s="130"/>
      <c r="H224" s="130"/>
      <c r="I224" s="119"/>
      <c r="J224" s="119"/>
      <c r="K224" s="119"/>
    </row>
    <row r="225" spans="2:11">
      <c r="B225" s="118"/>
      <c r="C225" s="118"/>
      <c r="D225" s="130"/>
      <c r="E225" s="130"/>
      <c r="F225" s="130"/>
      <c r="G225" s="130"/>
      <c r="H225" s="130"/>
      <c r="I225" s="119"/>
      <c r="J225" s="119"/>
      <c r="K225" s="119"/>
    </row>
    <row r="226" spans="2:11">
      <c r="B226" s="118"/>
      <c r="C226" s="118"/>
      <c r="D226" s="130"/>
      <c r="E226" s="130"/>
      <c r="F226" s="130"/>
      <c r="G226" s="130"/>
      <c r="H226" s="130"/>
      <c r="I226" s="119"/>
      <c r="J226" s="119"/>
      <c r="K226" s="119"/>
    </row>
    <row r="227" spans="2:11">
      <c r="B227" s="118"/>
      <c r="C227" s="118"/>
      <c r="D227" s="130"/>
      <c r="E227" s="130"/>
      <c r="F227" s="130"/>
      <c r="G227" s="130"/>
      <c r="H227" s="130"/>
      <c r="I227" s="119"/>
      <c r="J227" s="119"/>
      <c r="K227" s="119"/>
    </row>
    <row r="228" spans="2:11">
      <c r="B228" s="118"/>
      <c r="C228" s="118"/>
      <c r="D228" s="130"/>
      <c r="E228" s="130"/>
      <c r="F228" s="130"/>
      <c r="G228" s="130"/>
      <c r="H228" s="130"/>
      <c r="I228" s="119"/>
      <c r="J228" s="119"/>
      <c r="K228" s="119"/>
    </row>
    <row r="229" spans="2:11">
      <c r="B229" s="118"/>
      <c r="C229" s="118"/>
      <c r="D229" s="130"/>
      <c r="E229" s="130"/>
      <c r="F229" s="130"/>
      <c r="G229" s="130"/>
      <c r="H229" s="130"/>
      <c r="I229" s="119"/>
      <c r="J229" s="119"/>
      <c r="K229" s="119"/>
    </row>
    <row r="230" spans="2:11">
      <c r="B230" s="118"/>
      <c r="C230" s="118"/>
      <c r="D230" s="130"/>
      <c r="E230" s="130"/>
      <c r="F230" s="130"/>
      <c r="G230" s="130"/>
      <c r="H230" s="130"/>
      <c r="I230" s="119"/>
      <c r="J230" s="119"/>
      <c r="K230" s="119"/>
    </row>
    <row r="231" spans="2:11">
      <c r="B231" s="118"/>
      <c r="C231" s="118"/>
      <c r="D231" s="130"/>
      <c r="E231" s="130"/>
      <c r="F231" s="130"/>
      <c r="G231" s="130"/>
      <c r="H231" s="130"/>
      <c r="I231" s="119"/>
      <c r="J231" s="119"/>
      <c r="K231" s="119"/>
    </row>
    <row r="232" spans="2:11">
      <c r="B232" s="118"/>
      <c r="C232" s="118"/>
      <c r="D232" s="130"/>
      <c r="E232" s="130"/>
      <c r="F232" s="130"/>
      <c r="G232" s="130"/>
      <c r="H232" s="130"/>
      <c r="I232" s="119"/>
      <c r="J232" s="119"/>
      <c r="K232" s="119"/>
    </row>
    <row r="233" spans="2:11">
      <c r="B233" s="118"/>
      <c r="C233" s="118"/>
      <c r="D233" s="130"/>
      <c r="E233" s="130"/>
      <c r="F233" s="130"/>
      <c r="G233" s="130"/>
      <c r="H233" s="130"/>
      <c r="I233" s="119"/>
      <c r="J233" s="119"/>
      <c r="K233" s="119"/>
    </row>
    <row r="234" spans="2:11">
      <c r="B234" s="118"/>
      <c r="C234" s="118"/>
      <c r="D234" s="130"/>
      <c r="E234" s="130"/>
      <c r="F234" s="130"/>
      <c r="G234" s="130"/>
      <c r="H234" s="130"/>
      <c r="I234" s="119"/>
      <c r="J234" s="119"/>
      <c r="K234" s="119"/>
    </row>
    <row r="235" spans="2:11">
      <c r="B235" s="118"/>
      <c r="C235" s="118"/>
      <c r="D235" s="130"/>
      <c r="E235" s="130"/>
      <c r="F235" s="130"/>
      <c r="G235" s="130"/>
      <c r="H235" s="130"/>
      <c r="I235" s="119"/>
      <c r="J235" s="119"/>
      <c r="K235" s="119"/>
    </row>
    <row r="236" spans="2:11">
      <c r="B236" s="118"/>
      <c r="C236" s="118"/>
      <c r="D236" s="130"/>
      <c r="E236" s="130"/>
      <c r="F236" s="130"/>
      <c r="G236" s="130"/>
      <c r="H236" s="130"/>
      <c r="I236" s="119"/>
      <c r="J236" s="119"/>
      <c r="K236" s="119"/>
    </row>
    <row r="237" spans="2:11">
      <c r="B237" s="118"/>
      <c r="C237" s="118"/>
      <c r="D237" s="130"/>
      <c r="E237" s="130"/>
      <c r="F237" s="130"/>
      <c r="G237" s="130"/>
      <c r="H237" s="130"/>
      <c r="I237" s="119"/>
      <c r="J237" s="119"/>
      <c r="K237" s="119"/>
    </row>
    <row r="238" spans="2:11">
      <c r="B238" s="118"/>
      <c r="C238" s="118"/>
      <c r="D238" s="130"/>
      <c r="E238" s="130"/>
      <c r="F238" s="130"/>
      <c r="G238" s="130"/>
      <c r="H238" s="130"/>
      <c r="I238" s="119"/>
      <c r="J238" s="119"/>
      <c r="K238" s="119"/>
    </row>
    <row r="239" spans="2:11">
      <c r="B239" s="118"/>
      <c r="C239" s="118"/>
      <c r="D239" s="130"/>
      <c r="E239" s="130"/>
      <c r="F239" s="130"/>
      <c r="G239" s="130"/>
      <c r="H239" s="130"/>
      <c r="I239" s="119"/>
      <c r="J239" s="119"/>
      <c r="K239" s="119"/>
    </row>
    <row r="240" spans="2:11">
      <c r="B240" s="118"/>
      <c r="C240" s="118"/>
      <c r="D240" s="130"/>
      <c r="E240" s="130"/>
      <c r="F240" s="130"/>
      <c r="G240" s="130"/>
      <c r="H240" s="130"/>
      <c r="I240" s="119"/>
      <c r="J240" s="119"/>
      <c r="K240" s="119"/>
    </row>
    <row r="241" spans="2:11">
      <c r="B241" s="118"/>
      <c r="C241" s="118"/>
      <c r="D241" s="130"/>
      <c r="E241" s="130"/>
      <c r="F241" s="130"/>
      <c r="G241" s="130"/>
      <c r="H241" s="130"/>
      <c r="I241" s="119"/>
      <c r="J241" s="119"/>
      <c r="K241" s="119"/>
    </row>
    <row r="242" spans="2:11">
      <c r="B242" s="118"/>
      <c r="C242" s="118"/>
      <c r="D242" s="130"/>
      <c r="E242" s="130"/>
      <c r="F242" s="130"/>
      <c r="G242" s="130"/>
      <c r="H242" s="130"/>
      <c r="I242" s="119"/>
      <c r="J242" s="119"/>
      <c r="K242" s="119"/>
    </row>
    <row r="243" spans="2:11">
      <c r="B243" s="118"/>
      <c r="C243" s="118"/>
      <c r="D243" s="130"/>
      <c r="E243" s="130"/>
      <c r="F243" s="130"/>
      <c r="G243" s="130"/>
      <c r="H243" s="130"/>
      <c r="I243" s="119"/>
      <c r="J243" s="119"/>
      <c r="K243" s="119"/>
    </row>
    <row r="244" spans="2:11">
      <c r="B244" s="118"/>
      <c r="C244" s="118"/>
      <c r="D244" s="130"/>
      <c r="E244" s="130"/>
      <c r="F244" s="130"/>
      <c r="G244" s="130"/>
      <c r="H244" s="130"/>
      <c r="I244" s="119"/>
      <c r="J244" s="119"/>
      <c r="K244" s="119"/>
    </row>
    <row r="245" spans="2:11">
      <c r="B245" s="118"/>
      <c r="C245" s="118"/>
      <c r="D245" s="130"/>
      <c r="E245" s="130"/>
      <c r="F245" s="130"/>
      <c r="G245" s="130"/>
      <c r="H245" s="130"/>
      <c r="I245" s="119"/>
      <c r="J245" s="119"/>
      <c r="K245" s="119"/>
    </row>
    <row r="246" spans="2:11">
      <c r="B246" s="118"/>
      <c r="C246" s="118"/>
      <c r="D246" s="130"/>
      <c r="E246" s="130"/>
      <c r="F246" s="130"/>
      <c r="G246" s="130"/>
      <c r="H246" s="130"/>
      <c r="I246" s="119"/>
      <c r="J246" s="119"/>
      <c r="K246" s="119"/>
    </row>
    <row r="247" spans="2:11">
      <c r="B247" s="118"/>
      <c r="C247" s="118"/>
      <c r="D247" s="130"/>
      <c r="E247" s="130"/>
      <c r="F247" s="130"/>
      <c r="G247" s="130"/>
      <c r="H247" s="130"/>
      <c r="I247" s="119"/>
      <c r="J247" s="119"/>
      <c r="K247" s="119"/>
    </row>
    <row r="248" spans="2:11">
      <c r="B248" s="118"/>
      <c r="C248" s="118"/>
      <c r="D248" s="130"/>
      <c r="E248" s="130"/>
      <c r="F248" s="130"/>
      <c r="G248" s="130"/>
      <c r="H248" s="130"/>
      <c r="I248" s="119"/>
      <c r="J248" s="119"/>
      <c r="K248" s="119"/>
    </row>
    <row r="249" spans="2:11">
      <c r="B249" s="118"/>
      <c r="C249" s="118"/>
      <c r="D249" s="130"/>
      <c r="E249" s="130"/>
      <c r="F249" s="130"/>
      <c r="G249" s="130"/>
      <c r="H249" s="130"/>
      <c r="I249" s="119"/>
      <c r="J249" s="119"/>
      <c r="K249" s="119"/>
    </row>
    <row r="250" spans="2:11">
      <c r="B250" s="118"/>
      <c r="C250" s="118"/>
      <c r="D250" s="130"/>
      <c r="E250" s="130"/>
      <c r="F250" s="130"/>
      <c r="G250" s="130"/>
      <c r="H250" s="130"/>
      <c r="I250" s="119"/>
      <c r="J250" s="119"/>
      <c r="K250" s="119"/>
    </row>
    <row r="251" spans="2:11">
      <c r="B251" s="118"/>
      <c r="C251" s="118"/>
      <c r="D251" s="130"/>
      <c r="E251" s="130"/>
      <c r="F251" s="130"/>
      <c r="G251" s="130"/>
      <c r="H251" s="130"/>
      <c r="I251" s="119"/>
      <c r="J251" s="119"/>
      <c r="K251" s="119"/>
    </row>
    <row r="252" spans="2:11">
      <c r="B252" s="118"/>
      <c r="C252" s="118"/>
      <c r="D252" s="130"/>
      <c r="E252" s="130"/>
      <c r="F252" s="130"/>
      <c r="G252" s="130"/>
      <c r="H252" s="130"/>
      <c r="I252" s="119"/>
      <c r="J252" s="119"/>
      <c r="K252" s="119"/>
    </row>
    <row r="253" spans="2:11">
      <c r="B253" s="118"/>
      <c r="C253" s="118"/>
      <c r="D253" s="130"/>
      <c r="E253" s="130"/>
      <c r="F253" s="130"/>
      <c r="G253" s="130"/>
      <c r="H253" s="130"/>
      <c r="I253" s="119"/>
      <c r="J253" s="119"/>
      <c r="K253" s="119"/>
    </row>
    <row r="254" spans="2:11">
      <c r="B254" s="118"/>
      <c r="C254" s="118"/>
      <c r="D254" s="130"/>
      <c r="E254" s="130"/>
      <c r="F254" s="130"/>
      <c r="G254" s="130"/>
      <c r="H254" s="130"/>
      <c r="I254" s="119"/>
      <c r="J254" s="119"/>
      <c r="K254" s="119"/>
    </row>
    <row r="255" spans="2:11">
      <c r="B255" s="118"/>
      <c r="C255" s="118"/>
      <c r="D255" s="130"/>
      <c r="E255" s="130"/>
      <c r="F255" s="130"/>
      <c r="G255" s="130"/>
      <c r="H255" s="130"/>
      <c r="I255" s="119"/>
      <c r="J255" s="119"/>
      <c r="K255" s="119"/>
    </row>
    <row r="256" spans="2:11">
      <c r="B256" s="118"/>
      <c r="C256" s="118"/>
      <c r="D256" s="130"/>
      <c r="E256" s="130"/>
      <c r="F256" s="130"/>
      <c r="G256" s="130"/>
      <c r="H256" s="130"/>
      <c r="I256" s="119"/>
      <c r="J256" s="119"/>
      <c r="K256" s="119"/>
    </row>
    <row r="257" spans="2:11">
      <c r="B257" s="118"/>
      <c r="C257" s="118"/>
      <c r="D257" s="130"/>
      <c r="E257" s="130"/>
      <c r="F257" s="130"/>
      <c r="G257" s="130"/>
      <c r="H257" s="130"/>
      <c r="I257" s="119"/>
      <c r="J257" s="119"/>
      <c r="K257" s="119"/>
    </row>
    <row r="258" spans="2:11">
      <c r="B258" s="118"/>
      <c r="C258" s="118"/>
      <c r="D258" s="130"/>
      <c r="E258" s="130"/>
      <c r="F258" s="130"/>
      <c r="G258" s="130"/>
      <c r="H258" s="130"/>
      <c r="I258" s="119"/>
      <c r="J258" s="119"/>
      <c r="K258" s="119"/>
    </row>
    <row r="259" spans="2:11">
      <c r="B259" s="118"/>
      <c r="C259" s="118"/>
      <c r="D259" s="130"/>
      <c r="E259" s="130"/>
      <c r="F259" s="130"/>
      <c r="G259" s="130"/>
      <c r="H259" s="130"/>
      <c r="I259" s="119"/>
      <c r="J259" s="119"/>
      <c r="K259" s="119"/>
    </row>
    <row r="260" spans="2:11">
      <c r="B260" s="118"/>
      <c r="C260" s="118"/>
      <c r="D260" s="130"/>
      <c r="E260" s="130"/>
      <c r="F260" s="130"/>
      <c r="G260" s="130"/>
      <c r="H260" s="130"/>
      <c r="I260" s="119"/>
      <c r="J260" s="119"/>
      <c r="K260" s="119"/>
    </row>
    <row r="261" spans="2:11">
      <c r="B261" s="118"/>
      <c r="C261" s="118"/>
      <c r="D261" s="130"/>
      <c r="E261" s="130"/>
      <c r="F261" s="130"/>
      <c r="G261" s="130"/>
      <c r="H261" s="130"/>
      <c r="I261" s="119"/>
      <c r="J261" s="119"/>
      <c r="K261" s="119"/>
    </row>
    <row r="262" spans="2:11">
      <c r="B262" s="118"/>
      <c r="C262" s="118"/>
      <c r="D262" s="130"/>
      <c r="E262" s="130"/>
      <c r="F262" s="130"/>
      <c r="G262" s="130"/>
      <c r="H262" s="130"/>
      <c r="I262" s="119"/>
      <c r="J262" s="119"/>
      <c r="K262" s="119"/>
    </row>
    <row r="263" spans="2:11">
      <c r="B263" s="118"/>
      <c r="C263" s="118"/>
      <c r="D263" s="130"/>
      <c r="E263" s="130"/>
      <c r="F263" s="130"/>
      <c r="G263" s="130"/>
      <c r="H263" s="130"/>
      <c r="I263" s="119"/>
      <c r="J263" s="119"/>
      <c r="K263" s="119"/>
    </row>
    <row r="264" spans="2:11">
      <c r="B264" s="118"/>
      <c r="C264" s="118"/>
      <c r="D264" s="130"/>
      <c r="E264" s="130"/>
      <c r="F264" s="130"/>
      <c r="G264" s="130"/>
      <c r="H264" s="130"/>
      <c r="I264" s="119"/>
      <c r="J264" s="119"/>
      <c r="K264" s="119"/>
    </row>
    <row r="265" spans="2:11">
      <c r="B265" s="118"/>
      <c r="C265" s="118"/>
      <c r="D265" s="130"/>
      <c r="E265" s="130"/>
      <c r="F265" s="130"/>
      <c r="G265" s="130"/>
      <c r="H265" s="130"/>
      <c r="I265" s="119"/>
      <c r="J265" s="119"/>
      <c r="K265" s="119"/>
    </row>
    <row r="266" spans="2:11">
      <c r="B266" s="118"/>
      <c r="C266" s="118"/>
      <c r="D266" s="130"/>
      <c r="E266" s="130"/>
      <c r="F266" s="130"/>
      <c r="G266" s="130"/>
      <c r="H266" s="130"/>
      <c r="I266" s="119"/>
      <c r="J266" s="119"/>
      <c r="K266" s="119"/>
    </row>
    <row r="267" spans="2:11">
      <c r="B267" s="118"/>
      <c r="C267" s="118"/>
      <c r="D267" s="130"/>
      <c r="E267" s="130"/>
      <c r="F267" s="130"/>
      <c r="G267" s="130"/>
      <c r="H267" s="130"/>
      <c r="I267" s="119"/>
      <c r="J267" s="119"/>
      <c r="K267" s="119"/>
    </row>
    <row r="268" spans="2:11">
      <c r="B268" s="118"/>
      <c r="C268" s="118"/>
      <c r="D268" s="130"/>
      <c r="E268" s="130"/>
      <c r="F268" s="130"/>
      <c r="G268" s="130"/>
      <c r="H268" s="130"/>
      <c r="I268" s="119"/>
      <c r="J268" s="119"/>
      <c r="K268" s="119"/>
    </row>
    <row r="269" spans="2:11">
      <c r="B269" s="118"/>
      <c r="C269" s="118"/>
      <c r="D269" s="130"/>
      <c r="E269" s="130"/>
      <c r="F269" s="130"/>
      <c r="G269" s="130"/>
      <c r="H269" s="130"/>
      <c r="I269" s="119"/>
      <c r="J269" s="119"/>
      <c r="K269" s="119"/>
    </row>
    <row r="270" spans="2:11">
      <c r="B270" s="118"/>
      <c r="C270" s="118"/>
      <c r="D270" s="130"/>
      <c r="E270" s="130"/>
      <c r="F270" s="130"/>
      <c r="G270" s="130"/>
      <c r="H270" s="130"/>
      <c r="I270" s="119"/>
      <c r="J270" s="119"/>
      <c r="K270" s="119"/>
    </row>
    <row r="271" spans="2:11">
      <c r="B271" s="118"/>
      <c r="C271" s="118"/>
      <c r="D271" s="130"/>
      <c r="E271" s="130"/>
      <c r="F271" s="130"/>
      <c r="G271" s="130"/>
      <c r="H271" s="130"/>
      <c r="I271" s="119"/>
      <c r="J271" s="119"/>
      <c r="K271" s="119"/>
    </row>
    <row r="272" spans="2:11">
      <c r="B272" s="118"/>
      <c r="C272" s="118"/>
      <c r="D272" s="130"/>
      <c r="E272" s="130"/>
      <c r="F272" s="130"/>
      <c r="G272" s="130"/>
      <c r="H272" s="130"/>
      <c r="I272" s="119"/>
      <c r="J272" s="119"/>
      <c r="K272" s="119"/>
    </row>
    <row r="273" spans="2:11">
      <c r="B273" s="118"/>
      <c r="C273" s="118"/>
      <c r="D273" s="130"/>
      <c r="E273" s="130"/>
      <c r="F273" s="130"/>
      <c r="G273" s="130"/>
      <c r="H273" s="130"/>
      <c r="I273" s="119"/>
      <c r="J273" s="119"/>
      <c r="K273" s="119"/>
    </row>
    <row r="274" spans="2:11">
      <c r="B274" s="118"/>
      <c r="C274" s="118"/>
      <c r="D274" s="130"/>
      <c r="E274" s="130"/>
      <c r="F274" s="130"/>
      <c r="G274" s="130"/>
      <c r="H274" s="130"/>
      <c r="I274" s="119"/>
      <c r="J274" s="119"/>
      <c r="K274" s="119"/>
    </row>
    <row r="275" spans="2:11">
      <c r="B275" s="118"/>
      <c r="C275" s="118"/>
      <c r="D275" s="130"/>
      <c r="E275" s="130"/>
      <c r="F275" s="130"/>
      <c r="G275" s="130"/>
      <c r="H275" s="130"/>
      <c r="I275" s="119"/>
      <c r="J275" s="119"/>
      <c r="K275" s="119"/>
    </row>
    <row r="276" spans="2:11">
      <c r="B276" s="118"/>
      <c r="C276" s="118"/>
      <c r="D276" s="130"/>
      <c r="E276" s="130"/>
      <c r="F276" s="130"/>
      <c r="G276" s="130"/>
      <c r="H276" s="130"/>
      <c r="I276" s="119"/>
      <c r="J276" s="119"/>
      <c r="K276" s="119"/>
    </row>
    <row r="277" spans="2:11">
      <c r="B277" s="118"/>
      <c r="C277" s="118"/>
      <c r="D277" s="130"/>
      <c r="E277" s="130"/>
      <c r="F277" s="130"/>
      <c r="G277" s="130"/>
      <c r="H277" s="130"/>
      <c r="I277" s="119"/>
      <c r="J277" s="119"/>
      <c r="K277" s="119"/>
    </row>
    <row r="278" spans="2:11">
      <c r="B278" s="118"/>
      <c r="C278" s="118"/>
      <c r="D278" s="130"/>
      <c r="E278" s="130"/>
      <c r="F278" s="130"/>
      <c r="G278" s="130"/>
      <c r="H278" s="130"/>
      <c r="I278" s="119"/>
      <c r="J278" s="119"/>
      <c r="K278" s="119"/>
    </row>
    <row r="279" spans="2:11">
      <c r="B279" s="118"/>
      <c r="C279" s="118"/>
      <c r="D279" s="130"/>
      <c r="E279" s="130"/>
      <c r="F279" s="130"/>
      <c r="G279" s="130"/>
      <c r="H279" s="130"/>
      <c r="I279" s="119"/>
      <c r="J279" s="119"/>
      <c r="K279" s="119"/>
    </row>
    <row r="280" spans="2:11">
      <c r="B280" s="118"/>
      <c r="C280" s="118"/>
      <c r="D280" s="130"/>
      <c r="E280" s="130"/>
      <c r="F280" s="130"/>
      <c r="G280" s="130"/>
      <c r="H280" s="130"/>
      <c r="I280" s="119"/>
      <c r="J280" s="119"/>
      <c r="K280" s="119"/>
    </row>
    <row r="281" spans="2:11">
      <c r="B281" s="118"/>
      <c r="C281" s="118"/>
      <c r="D281" s="130"/>
      <c r="E281" s="130"/>
      <c r="F281" s="130"/>
      <c r="G281" s="130"/>
      <c r="H281" s="130"/>
      <c r="I281" s="119"/>
      <c r="J281" s="119"/>
      <c r="K281" s="119"/>
    </row>
    <row r="282" spans="2:11">
      <c r="B282" s="118"/>
      <c r="C282" s="118"/>
      <c r="D282" s="130"/>
      <c r="E282" s="130"/>
      <c r="F282" s="130"/>
      <c r="G282" s="130"/>
      <c r="H282" s="130"/>
      <c r="I282" s="119"/>
      <c r="J282" s="119"/>
      <c r="K282" s="119"/>
    </row>
    <row r="283" spans="2:11">
      <c r="B283" s="118"/>
      <c r="C283" s="118"/>
      <c r="D283" s="130"/>
      <c r="E283" s="130"/>
      <c r="F283" s="130"/>
      <c r="G283" s="130"/>
      <c r="H283" s="130"/>
      <c r="I283" s="119"/>
      <c r="J283" s="119"/>
      <c r="K283" s="119"/>
    </row>
    <row r="284" spans="2:11">
      <c r="B284" s="118"/>
      <c r="C284" s="118"/>
      <c r="D284" s="130"/>
      <c r="E284" s="130"/>
      <c r="F284" s="130"/>
      <c r="G284" s="130"/>
      <c r="H284" s="130"/>
      <c r="I284" s="119"/>
      <c r="J284" s="119"/>
      <c r="K284" s="119"/>
    </row>
    <row r="285" spans="2:11">
      <c r="B285" s="118"/>
      <c r="C285" s="118"/>
      <c r="D285" s="130"/>
      <c r="E285" s="130"/>
      <c r="F285" s="130"/>
      <c r="G285" s="130"/>
      <c r="H285" s="130"/>
      <c r="I285" s="119"/>
      <c r="J285" s="119"/>
      <c r="K285" s="119"/>
    </row>
    <row r="286" spans="2:11">
      <c r="B286" s="118"/>
      <c r="C286" s="118"/>
      <c r="D286" s="130"/>
      <c r="E286" s="130"/>
      <c r="F286" s="130"/>
      <c r="G286" s="130"/>
      <c r="H286" s="130"/>
      <c r="I286" s="119"/>
      <c r="J286" s="119"/>
      <c r="K286" s="119"/>
    </row>
    <row r="287" spans="2:11">
      <c r="B287" s="118"/>
      <c r="C287" s="118"/>
      <c r="D287" s="130"/>
      <c r="E287" s="130"/>
      <c r="F287" s="130"/>
      <c r="G287" s="130"/>
      <c r="H287" s="130"/>
      <c r="I287" s="119"/>
      <c r="J287" s="119"/>
      <c r="K287" s="119"/>
    </row>
    <row r="288" spans="2:11">
      <c r="B288" s="118"/>
      <c r="C288" s="118"/>
      <c r="D288" s="130"/>
      <c r="E288" s="130"/>
      <c r="F288" s="130"/>
      <c r="G288" s="130"/>
      <c r="H288" s="130"/>
      <c r="I288" s="119"/>
      <c r="J288" s="119"/>
      <c r="K288" s="119"/>
    </row>
    <row r="289" spans="2:11">
      <c r="B289" s="118"/>
      <c r="C289" s="118"/>
      <c r="D289" s="130"/>
      <c r="E289" s="130"/>
      <c r="F289" s="130"/>
      <c r="G289" s="130"/>
      <c r="H289" s="130"/>
      <c r="I289" s="119"/>
      <c r="J289" s="119"/>
      <c r="K289" s="119"/>
    </row>
    <row r="290" spans="2:11">
      <c r="B290" s="118"/>
      <c r="C290" s="118"/>
      <c r="D290" s="130"/>
      <c r="E290" s="130"/>
      <c r="F290" s="130"/>
      <c r="G290" s="130"/>
      <c r="H290" s="130"/>
      <c r="I290" s="119"/>
      <c r="J290" s="119"/>
      <c r="K290" s="119"/>
    </row>
    <row r="291" spans="2:11">
      <c r="B291" s="118"/>
      <c r="C291" s="118"/>
      <c r="D291" s="130"/>
      <c r="E291" s="130"/>
      <c r="F291" s="130"/>
      <c r="G291" s="130"/>
      <c r="H291" s="130"/>
      <c r="I291" s="119"/>
      <c r="J291" s="119"/>
      <c r="K291" s="119"/>
    </row>
    <row r="292" spans="2:11">
      <c r="B292" s="118"/>
      <c r="C292" s="118"/>
      <c r="D292" s="130"/>
      <c r="E292" s="130"/>
      <c r="F292" s="130"/>
      <c r="G292" s="130"/>
      <c r="H292" s="130"/>
      <c r="I292" s="119"/>
      <c r="J292" s="119"/>
      <c r="K292" s="119"/>
    </row>
    <row r="293" spans="2:11">
      <c r="B293" s="118"/>
      <c r="C293" s="118"/>
      <c r="D293" s="130"/>
      <c r="E293" s="130"/>
      <c r="F293" s="130"/>
      <c r="G293" s="130"/>
      <c r="H293" s="130"/>
      <c r="I293" s="119"/>
      <c r="J293" s="119"/>
      <c r="K293" s="119"/>
    </row>
    <row r="294" spans="2:11">
      <c r="B294" s="118"/>
      <c r="C294" s="118"/>
      <c r="D294" s="130"/>
      <c r="E294" s="130"/>
      <c r="F294" s="130"/>
      <c r="G294" s="130"/>
      <c r="H294" s="130"/>
      <c r="I294" s="119"/>
      <c r="J294" s="119"/>
      <c r="K294" s="119"/>
    </row>
    <row r="295" spans="2:11">
      <c r="B295" s="118"/>
      <c r="C295" s="118"/>
      <c r="D295" s="130"/>
      <c r="E295" s="130"/>
      <c r="F295" s="130"/>
      <c r="G295" s="130"/>
      <c r="H295" s="130"/>
      <c r="I295" s="119"/>
      <c r="J295" s="119"/>
      <c r="K295" s="119"/>
    </row>
    <row r="296" spans="2:11">
      <c r="B296" s="118"/>
      <c r="C296" s="118"/>
      <c r="D296" s="130"/>
      <c r="E296" s="130"/>
      <c r="F296" s="130"/>
      <c r="G296" s="130"/>
      <c r="H296" s="130"/>
      <c r="I296" s="119"/>
      <c r="J296" s="119"/>
      <c r="K296" s="119"/>
    </row>
    <row r="297" spans="2:11">
      <c r="B297" s="118"/>
      <c r="C297" s="118"/>
      <c r="D297" s="130"/>
      <c r="E297" s="130"/>
      <c r="F297" s="130"/>
      <c r="G297" s="130"/>
      <c r="H297" s="130"/>
      <c r="I297" s="119"/>
      <c r="J297" s="119"/>
      <c r="K297" s="119"/>
    </row>
    <row r="298" spans="2:11">
      <c r="B298" s="118"/>
      <c r="C298" s="118"/>
      <c r="D298" s="130"/>
      <c r="E298" s="130"/>
      <c r="F298" s="130"/>
      <c r="G298" s="130"/>
      <c r="H298" s="130"/>
      <c r="I298" s="119"/>
      <c r="J298" s="119"/>
      <c r="K298" s="119"/>
    </row>
    <row r="299" spans="2:11">
      <c r="B299" s="118"/>
      <c r="C299" s="118"/>
      <c r="D299" s="130"/>
      <c r="E299" s="130"/>
      <c r="F299" s="130"/>
      <c r="G299" s="130"/>
      <c r="H299" s="130"/>
      <c r="I299" s="119"/>
      <c r="J299" s="119"/>
      <c r="K299" s="119"/>
    </row>
    <row r="300" spans="2:11">
      <c r="B300" s="118"/>
      <c r="C300" s="118"/>
      <c r="D300" s="130"/>
      <c r="E300" s="130"/>
      <c r="F300" s="130"/>
      <c r="G300" s="130"/>
      <c r="H300" s="130"/>
      <c r="I300" s="119"/>
      <c r="J300" s="119"/>
      <c r="K300" s="119"/>
    </row>
    <row r="301" spans="2:11">
      <c r="B301" s="118"/>
      <c r="C301" s="118"/>
      <c r="D301" s="130"/>
      <c r="E301" s="130"/>
      <c r="F301" s="130"/>
      <c r="G301" s="130"/>
      <c r="H301" s="130"/>
      <c r="I301" s="119"/>
      <c r="J301" s="119"/>
      <c r="K301" s="119"/>
    </row>
    <row r="302" spans="2:11">
      <c r="B302" s="118"/>
      <c r="C302" s="118"/>
      <c r="D302" s="130"/>
      <c r="E302" s="130"/>
      <c r="F302" s="130"/>
      <c r="G302" s="130"/>
      <c r="H302" s="130"/>
      <c r="I302" s="119"/>
      <c r="J302" s="119"/>
      <c r="K302" s="119"/>
    </row>
    <row r="303" spans="2:11">
      <c r="B303" s="118"/>
      <c r="C303" s="118"/>
      <c r="D303" s="130"/>
      <c r="E303" s="130"/>
      <c r="F303" s="130"/>
      <c r="G303" s="130"/>
      <c r="H303" s="130"/>
      <c r="I303" s="119"/>
      <c r="J303" s="119"/>
      <c r="K303" s="119"/>
    </row>
    <row r="304" spans="2:11">
      <c r="B304" s="118"/>
      <c r="C304" s="118"/>
      <c r="D304" s="130"/>
      <c r="E304" s="130"/>
      <c r="F304" s="130"/>
      <c r="G304" s="130"/>
      <c r="H304" s="130"/>
      <c r="I304" s="119"/>
      <c r="J304" s="119"/>
      <c r="K304" s="119"/>
    </row>
    <row r="305" spans="2:11">
      <c r="B305" s="118"/>
      <c r="C305" s="118"/>
      <c r="D305" s="130"/>
      <c r="E305" s="130"/>
      <c r="F305" s="130"/>
      <c r="G305" s="130"/>
      <c r="H305" s="130"/>
      <c r="I305" s="119"/>
      <c r="J305" s="119"/>
      <c r="K305" s="119"/>
    </row>
    <row r="306" spans="2:11">
      <c r="B306" s="118"/>
      <c r="C306" s="118"/>
      <c r="D306" s="130"/>
      <c r="E306" s="130"/>
      <c r="F306" s="130"/>
      <c r="G306" s="130"/>
      <c r="H306" s="130"/>
      <c r="I306" s="119"/>
      <c r="J306" s="119"/>
      <c r="K306" s="119"/>
    </row>
    <row r="307" spans="2:11">
      <c r="B307" s="118"/>
      <c r="C307" s="118"/>
      <c r="D307" s="130"/>
      <c r="E307" s="130"/>
      <c r="F307" s="130"/>
      <c r="G307" s="130"/>
      <c r="H307" s="130"/>
      <c r="I307" s="119"/>
      <c r="J307" s="119"/>
      <c r="K307" s="119"/>
    </row>
    <row r="308" spans="2:11">
      <c r="B308" s="118"/>
      <c r="C308" s="118"/>
      <c r="D308" s="130"/>
      <c r="E308" s="130"/>
      <c r="F308" s="130"/>
      <c r="G308" s="130"/>
      <c r="H308" s="130"/>
      <c r="I308" s="119"/>
      <c r="J308" s="119"/>
      <c r="K308" s="119"/>
    </row>
    <row r="309" spans="2:11">
      <c r="B309" s="118"/>
      <c r="C309" s="118"/>
      <c r="D309" s="130"/>
      <c r="E309" s="130"/>
      <c r="F309" s="130"/>
      <c r="G309" s="130"/>
      <c r="H309" s="130"/>
      <c r="I309" s="119"/>
      <c r="J309" s="119"/>
      <c r="K309" s="119"/>
    </row>
    <row r="310" spans="2:11">
      <c r="B310" s="118"/>
      <c r="C310" s="118"/>
      <c r="D310" s="130"/>
      <c r="E310" s="130"/>
      <c r="F310" s="130"/>
      <c r="G310" s="130"/>
      <c r="H310" s="130"/>
      <c r="I310" s="119"/>
      <c r="J310" s="119"/>
      <c r="K310" s="119"/>
    </row>
    <row r="311" spans="2:11">
      <c r="B311" s="118"/>
      <c r="C311" s="118"/>
      <c r="D311" s="130"/>
      <c r="E311" s="130"/>
      <c r="F311" s="130"/>
      <c r="G311" s="130"/>
      <c r="H311" s="130"/>
      <c r="I311" s="119"/>
      <c r="J311" s="119"/>
      <c r="K311" s="119"/>
    </row>
    <row r="312" spans="2:11">
      <c r="B312" s="118"/>
      <c r="C312" s="118"/>
      <c r="D312" s="130"/>
      <c r="E312" s="130"/>
      <c r="F312" s="130"/>
      <c r="G312" s="130"/>
      <c r="H312" s="130"/>
      <c r="I312" s="119"/>
      <c r="J312" s="119"/>
      <c r="K312" s="119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28" style="2" bestFit="1" customWidth="1"/>
    <col min="3" max="3" width="40.42578125" style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9.7109375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15">
      <c r="B1" s="46" t="s">
        <v>143</v>
      </c>
      <c r="C1" s="67" t="s" vm="1">
        <v>229</v>
      </c>
    </row>
    <row r="2" spans="2:15">
      <c r="B2" s="46" t="s">
        <v>142</v>
      </c>
      <c r="C2" s="67" t="s">
        <v>230</v>
      </c>
    </row>
    <row r="3" spans="2:15">
      <c r="B3" s="46" t="s">
        <v>144</v>
      </c>
      <c r="C3" s="67" t="s">
        <v>231</v>
      </c>
    </row>
    <row r="4" spans="2:15">
      <c r="B4" s="46" t="s">
        <v>145</v>
      </c>
      <c r="C4" s="67">
        <v>8801</v>
      </c>
    </row>
    <row r="6" spans="2:15" ht="26.25" customHeight="1">
      <c r="B6" s="154" t="s">
        <v>177</v>
      </c>
      <c r="C6" s="155"/>
      <c r="D6" s="155"/>
      <c r="E6" s="155"/>
      <c r="F6" s="155"/>
      <c r="G6" s="155"/>
      <c r="H6" s="155"/>
      <c r="I6" s="155"/>
      <c r="J6" s="155"/>
      <c r="K6" s="156"/>
    </row>
    <row r="7" spans="2:15" s="3" customFormat="1" ht="63">
      <c r="B7" s="47" t="s">
        <v>113</v>
      </c>
      <c r="C7" s="49" t="s">
        <v>44</v>
      </c>
      <c r="D7" s="49" t="s">
        <v>14</v>
      </c>
      <c r="E7" s="49" t="s">
        <v>15</v>
      </c>
      <c r="F7" s="49" t="s">
        <v>56</v>
      </c>
      <c r="G7" s="49" t="s">
        <v>100</v>
      </c>
      <c r="H7" s="49" t="s">
        <v>53</v>
      </c>
      <c r="I7" s="49" t="s">
        <v>108</v>
      </c>
      <c r="J7" s="49" t="s">
        <v>146</v>
      </c>
      <c r="K7" s="51" t="s">
        <v>147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208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23" t="s">
        <v>3268</v>
      </c>
      <c r="C10" s="88"/>
      <c r="D10" s="88"/>
      <c r="E10" s="88"/>
      <c r="F10" s="88"/>
      <c r="G10" s="88"/>
      <c r="H10" s="88"/>
      <c r="I10" s="124">
        <f>I11</f>
        <v>-1208.2451773720002</v>
      </c>
      <c r="J10" s="125">
        <f>IFERROR(I10/$I$10,0)</f>
        <v>1</v>
      </c>
      <c r="K10" s="81">
        <f>I10/'סכום נכסי הקרן'!$C$42</f>
        <v>-6.1545495710600749E-5</v>
      </c>
      <c r="O10" s="1"/>
    </row>
    <row r="11" spans="2:15" ht="21" customHeight="1">
      <c r="B11" s="140" t="s">
        <v>197</v>
      </c>
      <c r="C11" s="140"/>
      <c r="D11" s="140"/>
      <c r="E11" s="140"/>
      <c r="F11" s="140"/>
      <c r="G11" s="140"/>
      <c r="H11" s="141"/>
      <c r="I11" s="83">
        <f>I13+I12</f>
        <v>-1208.2451773720002</v>
      </c>
      <c r="J11" s="125">
        <f t="shared" ref="J11:J13" si="0">IFERROR(I11/$I$10,0)</f>
        <v>1</v>
      </c>
      <c r="K11" s="81">
        <f>I11/'סכום נכסי הקרן'!$C$42</f>
        <v>-6.1545495710600749E-5</v>
      </c>
    </row>
    <row r="12" spans="2:15">
      <c r="B12" s="142" t="s">
        <v>500</v>
      </c>
      <c r="C12" s="142" t="s">
        <v>501</v>
      </c>
      <c r="D12" s="142" t="s">
        <v>503</v>
      </c>
      <c r="E12" s="142"/>
      <c r="F12" s="143">
        <v>0</v>
      </c>
      <c r="G12" s="142" t="s">
        <v>130</v>
      </c>
      <c r="H12" s="143">
        <v>0</v>
      </c>
      <c r="I12" s="144">
        <v>-466.56563462400004</v>
      </c>
      <c r="J12" s="145">
        <f t="shared" si="0"/>
        <v>0.38615145614634772</v>
      </c>
      <c r="K12" s="81">
        <f>I12/'סכום נכסי הקרן'!$C$42</f>
        <v>-2.3765882787897277E-5</v>
      </c>
    </row>
    <row r="13" spans="2:15">
      <c r="B13" s="142" t="s">
        <v>1261</v>
      </c>
      <c r="C13" s="142" t="s">
        <v>1262</v>
      </c>
      <c r="D13" s="142" t="s">
        <v>503</v>
      </c>
      <c r="E13" s="142"/>
      <c r="F13" s="143">
        <v>0</v>
      </c>
      <c r="G13" s="142" t="s">
        <v>130</v>
      </c>
      <c r="H13" s="143">
        <v>0</v>
      </c>
      <c r="I13" s="146">
        <v>-741.67954274800013</v>
      </c>
      <c r="J13" s="145">
        <f t="shared" si="0"/>
        <v>0.61384854385365228</v>
      </c>
      <c r="K13" s="81">
        <f>I13/'סכום נכסי הקרן'!$C$42</f>
        <v>-3.7779612922703475E-5</v>
      </c>
    </row>
    <row r="14" spans="2:15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18"/>
      <c r="C110" s="119"/>
      <c r="D110" s="130"/>
      <c r="E110" s="130"/>
      <c r="F110" s="130"/>
      <c r="G110" s="130"/>
      <c r="H110" s="130"/>
      <c r="I110" s="119"/>
      <c r="J110" s="119"/>
      <c r="K110" s="119"/>
    </row>
    <row r="111" spans="2:11">
      <c r="B111" s="118"/>
      <c r="C111" s="119"/>
      <c r="D111" s="130"/>
      <c r="E111" s="130"/>
      <c r="F111" s="130"/>
      <c r="G111" s="130"/>
      <c r="H111" s="130"/>
      <c r="I111" s="119"/>
      <c r="J111" s="119"/>
      <c r="K111" s="119"/>
    </row>
    <row r="112" spans="2:11">
      <c r="B112" s="118"/>
      <c r="C112" s="119"/>
      <c r="D112" s="130"/>
      <c r="E112" s="130"/>
      <c r="F112" s="130"/>
      <c r="G112" s="130"/>
      <c r="H112" s="130"/>
      <c r="I112" s="119"/>
      <c r="J112" s="119"/>
      <c r="K112" s="119"/>
    </row>
    <row r="113" spans="2:11">
      <c r="B113" s="118"/>
      <c r="C113" s="119"/>
      <c r="D113" s="130"/>
      <c r="E113" s="130"/>
      <c r="F113" s="130"/>
      <c r="G113" s="130"/>
      <c r="H113" s="130"/>
      <c r="I113" s="119"/>
      <c r="J113" s="119"/>
      <c r="K113" s="119"/>
    </row>
    <row r="114" spans="2:11">
      <c r="B114" s="118"/>
      <c r="C114" s="119"/>
      <c r="D114" s="130"/>
      <c r="E114" s="130"/>
      <c r="F114" s="130"/>
      <c r="G114" s="130"/>
      <c r="H114" s="130"/>
      <c r="I114" s="119"/>
      <c r="J114" s="119"/>
      <c r="K114" s="119"/>
    </row>
    <row r="115" spans="2:11">
      <c r="B115" s="118"/>
      <c r="C115" s="119"/>
      <c r="D115" s="130"/>
      <c r="E115" s="130"/>
      <c r="F115" s="130"/>
      <c r="G115" s="130"/>
      <c r="H115" s="130"/>
      <c r="I115" s="119"/>
      <c r="J115" s="119"/>
      <c r="K115" s="119"/>
    </row>
    <row r="116" spans="2:11">
      <c r="B116" s="118"/>
      <c r="C116" s="119"/>
      <c r="D116" s="130"/>
      <c r="E116" s="130"/>
      <c r="F116" s="130"/>
      <c r="G116" s="130"/>
      <c r="H116" s="130"/>
      <c r="I116" s="119"/>
      <c r="J116" s="119"/>
      <c r="K116" s="119"/>
    </row>
    <row r="117" spans="2:11">
      <c r="B117" s="118"/>
      <c r="C117" s="119"/>
      <c r="D117" s="130"/>
      <c r="E117" s="130"/>
      <c r="F117" s="130"/>
      <c r="G117" s="130"/>
      <c r="H117" s="130"/>
      <c r="I117" s="119"/>
      <c r="J117" s="119"/>
      <c r="K117" s="119"/>
    </row>
    <row r="118" spans="2:11">
      <c r="B118" s="118"/>
      <c r="C118" s="119"/>
      <c r="D118" s="130"/>
      <c r="E118" s="130"/>
      <c r="F118" s="130"/>
      <c r="G118" s="130"/>
      <c r="H118" s="130"/>
      <c r="I118" s="119"/>
      <c r="J118" s="119"/>
      <c r="K118" s="119"/>
    </row>
    <row r="119" spans="2:11">
      <c r="B119" s="118"/>
      <c r="C119" s="119"/>
      <c r="D119" s="130"/>
      <c r="E119" s="130"/>
      <c r="F119" s="130"/>
      <c r="G119" s="130"/>
      <c r="H119" s="130"/>
      <c r="I119" s="119"/>
      <c r="J119" s="119"/>
      <c r="K119" s="119"/>
    </row>
    <row r="120" spans="2:11">
      <c r="B120" s="118"/>
      <c r="C120" s="119"/>
      <c r="D120" s="130"/>
      <c r="E120" s="130"/>
      <c r="F120" s="130"/>
      <c r="G120" s="130"/>
      <c r="H120" s="130"/>
      <c r="I120" s="119"/>
      <c r="J120" s="119"/>
      <c r="K120" s="119"/>
    </row>
    <row r="121" spans="2:11">
      <c r="B121" s="118"/>
      <c r="C121" s="119"/>
      <c r="D121" s="130"/>
      <c r="E121" s="130"/>
      <c r="F121" s="130"/>
      <c r="G121" s="130"/>
      <c r="H121" s="130"/>
      <c r="I121" s="119"/>
      <c r="J121" s="119"/>
      <c r="K121" s="119"/>
    </row>
    <row r="122" spans="2:11">
      <c r="B122" s="118"/>
      <c r="C122" s="119"/>
      <c r="D122" s="130"/>
      <c r="E122" s="130"/>
      <c r="F122" s="130"/>
      <c r="G122" s="130"/>
      <c r="H122" s="130"/>
      <c r="I122" s="119"/>
      <c r="J122" s="119"/>
      <c r="K122" s="119"/>
    </row>
    <row r="123" spans="2:11">
      <c r="B123" s="118"/>
      <c r="C123" s="119"/>
      <c r="D123" s="130"/>
      <c r="E123" s="130"/>
      <c r="F123" s="130"/>
      <c r="G123" s="130"/>
      <c r="H123" s="130"/>
      <c r="I123" s="119"/>
      <c r="J123" s="119"/>
      <c r="K123" s="119"/>
    </row>
    <row r="124" spans="2:11">
      <c r="B124" s="118"/>
      <c r="C124" s="119"/>
      <c r="D124" s="130"/>
      <c r="E124" s="130"/>
      <c r="F124" s="130"/>
      <c r="G124" s="130"/>
      <c r="H124" s="130"/>
      <c r="I124" s="119"/>
      <c r="J124" s="119"/>
      <c r="K124" s="119"/>
    </row>
    <row r="125" spans="2:11">
      <c r="B125" s="118"/>
      <c r="C125" s="119"/>
      <c r="D125" s="130"/>
      <c r="E125" s="130"/>
      <c r="F125" s="130"/>
      <c r="G125" s="130"/>
      <c r="H125" s="130"/>
      <c r="I125" s="119"/>
      <c r="J125" s="119"/>
      <c r="K125" s="119"/>
    </row>
    <row r="126" spans="2:11">
      <c r="B126" s="118"/>
      <c r="C126" s="119"/>
      <c r="D126" s="130"/>
      <c r="E126" s="130"/>
      <c r="F126" s="130"/>
      <c r="G126" s="130"/>
      <c r="H126" s="130"/>
      <c r="I126" s="119"/>
      <c r="J126" s="119"/>
      <c r="K126" s="119"/>
    </row>
    <row r="127" spans="2:11">
      <c r="B127" s="118"/>
      <c r="C127" s="119"/>
      <c r="D127" s="130"/>
      <c r="E127" s="130"/>
      <c r="F127" s="130"/>
      <c r="G127" s="130"/>
      <c r="H127" s="130"/>
      <c r="I127" s="119"/>
      <c r="J127" s="119"/>
      <c r="K127" s="119"/>
    </row>
    <row r="128" spans="2:11">
      <c r="B128" s="118"/>
      <c r="C128" s="119"/>
      <c r="D128" s="130"/>
      <c r="E128" s="130"/>
      <c r="F128" s="130"/>
      <c r="G128" s="130"/>
      <c r="H128" s="130"/>
      <c r="I128" s="119"/>
      <c r="J128" s="119"/>
      <c r="K128" s="119"/>
    </row>
    <row r="129" spans="2:11">
      <c r="B129" s="118"/>
      <c r="C129" s="119"/>
      <c r="D129" s="130"/>
      <c r="E129" s="130"/>
      <c r="F129" s="130"/>
      <c r="G129" s="130"/>
      <c r="H129" s="130"/>
      <c r="I129" s="119"/>
      <c r="J129" s="119"/>
      <c r="K129" s="119"/>
    </row>
    <row r="130" spans="2:11">
      <c r="B130" s="118"/>
      <c r="C130" s="119"/>
      <c r="D130" s="130"/>
      <c r="E130" s="130"/>
      <c r="F130" s="130"/>
      <c r="G130" s="130"/>
      <c r="H130" s="130"/>
      <c r="I130" s="119"/>
      <c r="J130" s="119"/>
      <c r="K130" s="119"/>
    </row>
    <row r="131" spans="2:11">
      <c r="B131" s="118"/>
      <c r="C131" s="119"/>
      <c r="D131" s="130"/>
      <c r="E131" s="130"/>
      <c r="F131" s="130"/>
      <c r="G131" s="130"/>
      <c r="H131" s="130"/>
      <c r="I131" s="119"/>
      <c r="J131" s="119"/>
      <c r="K131" s="119"/>
    </row>
    <row r="132" spans="2:11">
      <c r="B132" s="118"/>
      <c r="C132" s="119"/>
      <c r="D132" s="130"/>
      <c r="E132" s="130"/>
      <c r="F132" s="130"/>
      <c r="G132" s="130"/>
      <c r="H132" s="130"/>
      <c r="I132" s="119"/>
      <c r="J132" s="119"/>
      <c r="K132" s="119"/>
    </row>
    <row r="133" spans="2:11">
      <c r="B133" s="118"/>
      <c r="C133" s="119"/>
      <c r="D133" s="130"/>
      <c r="E133" s="130"/>
      <c r="F133" s="130"/>
      <c r="G133" s="130"/>
      <c r="H133" s="130"/>
      <c r="I133" s="119"/>
      <c r="J133" s="119"/>
      <c r="K133" s="119"/>
    </row>
    <row r="134" spans="2:11">
      <c r="B134" s="118"/>
      <c r="C134" s="119"/>
      <c r="D134" s="130"/>
      <c r="E134" s="130"/>
      <c r="F134" s="130"/>
      <c r="G134" s="130"/>
      <c r="H134" s="130"/>
      <c r="I134" s="119"/>
      <c r="J134" s="119"/>
      <c r="K134" s="119"/>
    </row>
    <row r="135" spans="2:11">
      <c r="B135" s="118"/>
      <c r="C135" s="119"/>
      <c r="D135" s="130"/>
      <c r="E135" s="130"/>
      <c r="F135" s="130"/>
      <c r="G135" s="130"/>
      <c r="H135" s="130"/>
      <c r="I135" s="119"/>
      <c r="J135" s="119"/>
      <c r="K135" s="119"/>
    </row>
    <row r="136" spans="2:11">
      <c r="B136" s="118"/>
      <c r="C136" s="119"/>
      <c r="D136" s="130"/>
      <c r="E136" s="130"/>
      <c r="F136" s="130"/>
      <c r="G136" s="130"/>
      <c r="H136" s="130"/>
      <c r="I136" s="119"/>
      <c r="J136" s="119"/>
      <c r="K136" s="119"/>
    </row>
    <row r="137" spans="2:11">
      <c r="B137" s="118"/>
      <c r="C137" s="119"/>
      <c r="D137" s="130"/>
      <c r="E137" s="130"/>
      <c r="F137" s="130"/>
      <c r="G137" s="130"/>
      <c r="H137" s="130"/>
      <c r="I137" s="119"/>
      <c r="J137" s="119"/>
      <c r="K137" s="119"/>
    </row>
    <row r="138" spans="2:11">
      <c r="B138" s="118"/>
      <c r="C138" s="119"/>
      <c r="D138" s="130"/>
      <c r="E138" s="130"/>
      <c r="F138" s="130"/>
      <c r="G138" s="130"/>
      <c r="H138" s="130"/>
      <c r="I138" s="119"/>
      <c r="J138" s="119"/>
      <c r="K138" s="119"/>
    </row>
    <row r="139" spans="2:11">
      <c r="B139" s="118"/>
      <c r="C139" s="119"/>
      <c r="D139" s="130"/>
      <c r="E139" s="130"/>
      <c r="F139" s="130"/>
      <c r="G139" s="130"/>
      <c r="H139" s="130"/>
      <c r="I139" s="119"/>
      <c r="J139" s="119"/>
      <c r="K139" s="119"/>
    </row>
    <row r="140" spans="2:11">
      <c r="B140" s="118"/>
      <c r="C140" s="119"/>
      <c r="D140" s="130"/>
      <c r="E140" s="130"/>
      <c r="F140" s="130"/>
      <c r="G140" s="130"/>
      <c r="H140" s="130"/>
      <c r="I140" s="119"/>
      <c r="J140" s="119"/>
      <c r="K140" s="119"/>
    </row>
    <row r="141" spans="2:11">
      <c r="B141" s="118"/>
      <c r="C141" s="119"/>
      <c r="D141" s="130"/>
      <c r="E141" s="130"/>
      <c r="F141" s="130"/>
      <c r="G141" s="130"/>
      <c r="H141" s="130"/>
      <c r="I141" s="119"/>
      <c r="J141" s="119"/>
      <c r="K141" s="119"/>
    </row>
    <row r="142" spans="2:11">
      <c r="B142" s="118"/>
      <c r="C142" s="119"/>
      <c r="D142" s="130"/>
      <c r="E142" s="130"/>
      <c r="F142" s="130"/>
      <c r="G142" s="130"/>
      <c r="H142" s="130"/>
      <c r="I142" s="119"/>
      <c r="J142" s="119"/>
      <c r="K142" s="119"/>
    </row>
    <row r="143" spans="2:11">
      <c r="B143" s="118"/>
      <c r="C143" s="119"/>
      <c r="D143" s="130"/>
      <c r="E143" s="130"/>
      <c r="F143" s="130"/>
      <c r="G143" s="130"/>
      <c r="H143" s="130"/>
      <c r="I143" s="119"/>
      <c r="J143" s="119"/>
      <c r="K143" s="119"/>
    </row>
    <row r="144" spans="2:11">
      <c r="B144" s="118"/>
      <c r="C144" s="119"/>
      <c r="D144" s="130"/>
      <c r="E144" s="130"/>
      <c r="F144" s="130"/>
      <c r="G144" s="130"/>
      <c r="H144" s="130"/>
      <c r="I144" s="119"/>
      <c r="J144" s="119"/>
      <c r="K144" s="119"/>
    </row>
    <row r="145" spans="2:11">
      <c r="B145" s="118"/>
      <c r="C145" s="119"/>
      <c r="D145" s="130"/>
      <c r="E145" s="130"/>
      <c r="F145" s="130"/>
      <c r="G145" s="130"/>
      <c r="H145" s="130"/>
      <c r="I145" s="119"/>
      <c r="J145" s="119"/>
      <c r="K145" s="119"/>
    </row>
    <row r="146" spans="2:11">
      <c r="B146" s="118"/>
      <c r="C146" s="119"/>
      <c r="D146" s="130"/>
      <c r="E146" s="130"/>
      <c r="F146" s="130"/>
      <c r="G146" s="130"/>
      <c r="H146" s="130"/>
      <c r="I146" s="119"/>
      <c r="J146" s="119"/>
      <c r="K146" s="119"/>
    </row>
    <row r="147" spans="2:11">
      <c r="B147" s="118"/>
      <c r="C147" s="119"/>
      <c r="D147" s="130"/>
      <c r="E147" s="130"/>
      <c r="F147" s="130"/>
      <c r="G147" s="130"/>
      <c r="H147" s="130"/>
      <c r="I147" s="119"/>
      <c r="J147" s="119"/>
      <c r="K147" s="119"/>
    </row>
    <row r="148" spans="2:11">
      <c r="B148" s="118"/>
      <c r="C148" s="119"/>
      <c r="D148" s="130"/>
      <c r="E148" s="130"/>
      <c r="F148" s="130"/>
      <c r="G148" s="130"/>
      <c r="H148" s="130"/>
      <c r="I148" s="119"/>
      <c r="J148" s="119"/>
      <c r="K148" s="119"/>
    </row>
    <row r="149" spans="2:11">
      <c r="B149" s="118"/>
      <c r="C149" s="119"/>
      <c r="D149" s="130"/>
      <c r="E149" s="130"/>
      <c r="F149" s="130"/>
      <c r="G149" s="130"/>
      <c r="H149" s="130"/>
      <c r="I149" s="119"/>
      <c r="J149" s="119"/>
      <c r="K149" s="119"/>
    </row>
    <row r="150" spans="2:11">
      <c r="B150" s="118"/>
      <c r="C150" s="119"/>
      <c r="D150" s="130"/>
      <c r="E150" s="130"/>
      <c r="F150" s="130"/>
      <c r="G150" s="130"/>
      <c r="H150" s="130"/>
      <c r="I150" s="119"/>
      <c r="J150" s="119"/>
      <c r="K150" s="119"/>
    </row>
    <row r="151" spans="2:11">
      <c r="B151" s="118"/>
      <c r="C151" s="119"/>
      <c r="D151" s="130"/>
      <c r="E151" s="130"/>
      <c r="F151" s="130"/>
      <c r="G151" s="130"/>
      <c r="H151" s="130"/>
      <c r="I151" s="119"/>
      <c r="J151" s="119"/>
      <c r="K151" s="119"/>
    </row>
    <row r="152" spans="2:11">
      <c r="B152" s="118"/>
      <c r="C152" s="119"/>
      <c r="D152" s="130"/>
      <c r="E152" s="130"/>
      <c r="F152" s="130"/>
      <c r="G152" s="130"/>
      <c r="H152" s="130"/>
      <c r="I152" s="119"/>
      <c r="J152" s="119"/>
      <c r="K152" s="119"/>
    </row>
    <row r="153" spans="2:11">
      <c r="B153" s="118"/>
      <c r="C153" s="119"/>
      <c r="D153" s="130"/>
      <c r="E153" s="130"/>
      <c r="F153" s="130"/>
      <c r="G153" s="130"/>
      <c r="H153" s="130"/>
      <c r="I153" s="119"/>
      <c r="J153" s="119"/>
      <c r="K153" s="119"/>
    </row>
    <row r="154" spans="2:11">
      <c r="B154" s="118"/>
      <c r="C154" s="119"/>
      <c r="D154" s="130"/>
      <c r="E154" s="130"/>
      <c r="F154" s="130"/>
      <c r="G154" s="130"/>
      <c r="H154" s="130"/>
      <c r="I154" s="119"/>
      <c r="J154" s="119"/>
      <c r="K154" s="119"/>
    </row>
    <row r="155" spans="2:11">
      <c r="B155" s="118"/>
      <c r="C155" s="119"/>
      <c r="D155" s="130"/>
      <c r="E155" s="130"/>
      <c r="F155" s="130"/>
      <c r="G155" s="130"/>
      <c r="H155" s="130"/>
      <c r="I155" s="119"/>
      <c r="J155" s="119"/>
      <c r="K155" s="119"/>
    </row>
    <row r="156" spans="2:11">
      <c r="B156" s="118"/>
      <c r="C156" s="119"/>
      <c r="D156" s="130"/>
      <c r="E156" s="130"/>
      <c r="F156" s="130"/>
      <c r="G156" s="130"/>
      <c r="H156" s="130"/>
      <c r="I156" s="119"/>
      <c r="J156" s="119"/>
      <c r="K156" s="119"/>
    </row>
    <row r="157" spans="2:11">
      <c r="B157" s="118"/>
      <c r="C157" s="119"/>
      <c r="D157" s="130"/>
      <c r="E157" s="130"/>
      <c r="F157" s="130"/>
      <c r="G157" s="130"/>
      <c r="H157" s="130"/>
      <c r="I157" s="119"/>
      <c r="J157" s="119"/>
      <c r="K157" s="119"/>
    </row>
    <row r="158" spans="2:11">
      <c r="B158" s="118"/>
      <c r="C158" s="119"/>
      <c r="D158" s="130"/>
      <c r="E158" s="130"/>
      <c r="F158" s="130"/>
      <c r="G158" s="130"/>
      <c r="H158" s="130"/>
      <c r="I158" s="119"/>
      <c r="J158" s="119"/>
      <c r="K158" s="119"/>
    </row>
    <row r="159" spans="2:11">
      <c r="B159" s="118"/>
      <c r="C159" s="119"/>
      <c r="D159" s="130"/>
      <c r="E159" s="130"/>
      <c r="F159" s="130"/>
      <c r="G159" s="130"/>
      <c r="H159" s="130"/>
      <c r="I159" s="119"/>
      <c r="J159" s="119"/>
      <c r="K159" s="119"/>
    </row>
    <row r="160" spans="2:11">
      <c r="B160" s="118"/>
      <c r="C160" s="119"/>
      <c r="D160" s="130"/>
      <c r="E160" s="130"/>
      <c r="F160" s="130"/>
      <c r="G160" s="130"/>
      <c r="H160" s="130"/>
      <c r="I160" s="119"/>
      <c r="J160" s="119"/>
      <c r="K160" s="119"/>
    </row>
    <row r="161" spans="2:11">
      <c r="B161" s="118"/>
      <c r="C161" s="119"/>
      <c r="D161" s="130"/>
      <c r="E161" s="130"/>
      <c r="F161" s="130"/>
      <c r="G161" s="130"/>
      <c r="H161" s="130"/>
      <c r="I161" s="119"/>
      <c r="J161" s="119"/>
      <c r="K161" s="119"/>
    </row>
    <row r="162" spans="2:11">
      <c r="B162" s="118"/>
      <c r="C162" s="119"/>
      <c r="D162" s="130"/>
      <c r="E162" s="130"/>
      <c r="F162" s="130"/>
      <c r="G162" s="130"/>
      <c r="H162" s="130"/>
      <c r="I162" s="119"/>
      <c r="J162" s="119"/>
      <c r="K162" s="119"/>
    </row>
    <row r="163" spans="2:11">
      <c r="B163" s="118"/>
      <c r="C163" s="119"/>
      <c r="D163" s="130"/>
      <c r="E163" s="130"/>
      <c r="F163" s="130"/>
      <c r="G163" s="130"/>
      <c r="H163" s="130"/>
      <c r="I163" s="119"/>
      <c r="J163" s="119"/>
      <c r="K163" s="119"/>
    </row>
    <row r="164" spans="2:11">
      <c r="B164" s="118"/>
      <c r="C164" s="119"/>
      <c r="D164" s="130"/>
      <c r="E164" s="130"/>
      <c r="F164" s="130"/>
      <c r="G164" s="130"/>
      <c r="H164" s="130"/>
      <c r="I164" s="119"/>
      <c r="J164" s="119"/>
      <c r="K164" s="119"/>
    </row>
    <row r="165" spans="2:11">
      <c r="B165" s="118"/>
      <c r="C165" s="119"/>
      <c r="D165" s="130"/>
      <c r="E165" s="130"/>
      <c r="F165" s="130"/>
      <c r="G165" s="130"/>
      <c r="H165" s="130"/>
      <c r="I165" s="119"/>
      <c r="J165" s="119"/>
      <c r="K165" s="119"/>
    </row>
    <row r="166" spans="2:11">
      <c r="B166" s="118"/>
      <c r="C166" s="119"/>
      <c r="D166" s="130"/>
      <c r="E166" s="130"/>
      <c r="F166" s="130"/>
      <c r="G166" s="130"/>
      <c r="H166" s="130"/>
      <c r="I166" s="119"/>
      <c r="J166" s="119"/>
      <c r="K166" s="119"/>
    </row>
    <row r="167" spans="2:11">
      <c r="B167" s="118"/>
      <c r="C167" s="119"/>
      <c r="D167" s="130"/>
      <c r="E167" s="130"/>
      <c r="F167" s="130"/>
      <c r="G167" s="130"/>
      <c r="H167" s="130"/>
      <c r="I167" s="119"/>
      <c r="J167" s="119"/>
      <c r="K167" s="119"/>
    </row>
    <row r="168" spans="2:11">
      <c r="B168" s="118"/>
      <c r="C168" s="119"/>
      <c r="D168" s="130"/>
      <c r="E168" s="130"/>
      <c r="F168" s="130"/>
      <c r="G168" s="130"/>
      <c r="H168" s="130"/>
      <c r="I168" s="119"/>
      <c r="J168" s="119"/>
      <c r="K168" s="119"/>
    </row>
    <row r="169" spans="2:11">
      <c r="B169" s="118"/>
      <c r="C169" s="119"/>
      <c r="D169" s="130"/>
      <c r="E169" s="130"/>
      <c r="F169" s="130"/>
      <c r="G169" s="130"/>
      <c r="H169" s="130"/>
      <c r="I169" s="119"/>
      <c r="J169" s="119"/>
      <c r="K169" s="119"/>
    </row>
    <row r="170" spans="2:11">
      <c r="B170" s="118"/>
      <c r="C170" s="119"/>
      <c r="D170" s="130"/>
      <c r="E170" s="130"/>
      <c r="F170" s="130"/>
      <c r="G170" s="130"/>
      <c r="H170" s="130"/>
      <c r="I170" s="119"/>
      <c r="J170" s="119"/>
      <c r="K170" s="119"/>
    </row>
    <row r="171" spans="2:11">
      <c r="B171" s="118"/>
      <c r="C171" s="119"/>
      <c r="D171" s="130"/>
      <c r="E171" s="130"/>
      <c r="F171" s="130"/>
      <c r="G171" s="130"/>
      <c r="H171" s="130"/>
      <c r="I171" s="119"/>
      <c r="J171" s="119"/>
      <c r="K171" s="119"/>
    </row>
    <row r="172" spans="2:11">
      <c r="B172" s="118"/>
      <c r="C172" s="119"/>
      <c r="D172" s="130"/>
      <c r="E172" s="130"/>
      <c r="F172" s="130"/>
      <c r="G172" s="130"/>
      <c r="H172" s="130"/>
      <c r="I172" s="119"/>
      <c r="J172" s="119"/>
      <c r="K172" s="119"/>
    </row>
    <row r="173" spans="2:11">
      <c r="B173" s="118"/>
      <c r="C173" s="119"/>
      <c r="D173" s="130"/>
      <c r="E173" s="130"/>
      <c r="F173" s="130"/>
      <c r="G173" s="130"/>
      <c r="H173" s="130"/>
      <c r="I173" s="119"/>
      <c r="J173" s="119"/>
      <c r="K173" s="119"/>
    </row>
    <row r="174" spans="2:11">
      <c r="B174" s="118"/>
      <c r="C174" s="119"/>
      <c r="D174" s="130"/>
      <c r="E174" s="130"/>
      <c r="F174" s="130"/>
      <c r="G174" s="130"/>
      <c r="H174" s="130"/>
      <c r="I174" s="119"/>
      <c r="J174" s="119"/>
      <c r="K174" s="119"/>
    </row>
    <row r="175" spans="2:11">
      <c r="B175" s="118"/>
      <c r="C175" s="119"/>
      <c r="D175" s="130"/>
      <c r="E175" s="130"/>
      <c r="F175" s="130"/>
      <c r="G175" s="130"/>
      <c r="H175" s="130"/>
      <c r="I175" s="119"/>
      <c r="J175" s="119"/>
      <c r="K175" s="119"/>
    </row>
    <row r="176" spans="2:11">
      <c r="B176" s="118"/>
      <c r="C176" s="119"/>
      <c r="D176" s="130"/>
      <c r="E176" s="130"/>
      <c r="F176" s="130"/>
      <c r="G176" s="130"/>
      <c r="H176" s="130"/>
      <c r="I176" s="119"/>
      <c r="J176" s="119"/>
      <c r="K176" s="119"/>
    </row>
    <row r="177" spans="2:11">
      <c r="B177" s="118"/>
      <c r="C177" s="119"/>
      <c r="D177" s="130"/>
      <c r="E177" s="130"/>
      <c r="F177" s="130"/>
      <c r="G177" s="130"/>
      <c r="H177" s="130"/>
      <c r="I177" s="119"/>
      <c r="J177" s="119"/>
      <c r="K177" s="119"/>
    </row>
    <row r="178" spans="2:11">
      <c r="B178" s="118"/>
      <c r="C178" s="119"/>
      <c r="D178" s="130"/>
      <c r="E178" s="130"/>
      <c r="F178" s="130"/>
      <c r="G178" s="130"/>
      <c r="H178" s="130"/>
      <c r="I178" s="119"/>
      <c r="J178" s="119"/>
      <c r="K178" s="119"/>
    </row>
    <row r="179" spans="2:11">
      <c r="B179" s="118"/>
      <c r="C179" s="119"/>
      <c r="D179" s="130"/>
      <c r="E179" s="130"/>
      <c r="F179" s="130"/>
      <c r="G179" s="130"/>
      <c r="H179" s="130"/>
      <c r="I179" s="119"/>
      <c r="J179" s="119"/>
      <c r="K179" s="119"/>
    </row>
    <row r="180" spans="2:11">
      <c r="B180" s="118"/>
      <c r="C180" s="119"/>
      <c r="D180" s="130"/>
      <c r="E180" s="130"/>
      <c r="F180" s="130"/>
      <c r="G180" s="130"/>
      <c r="H180" s="130"/>
      <c r="I180" s="119"/>
      <c r="J180" s="119"/>
      <c r="K180" s="119"/>
    </row>
    <row r="181" spans="2:11">
      <c r="B181" s="118"/>
      <c r="C181" s="119"/>
      <c r="D181" s="130"/>
      <c r="E181" s="130"/>
      <c r="F181" s="130"/>
      <c r="G181" s="130"/>
      <c r="H181" s="130"/>
      <c r="I181" s="119"/>
      <c r="J181" s="119"/>
      <c r="K181" s="119"/>
    </row>
    <row r="182" spans="2:11">
      <c r="B182" s="118"/>
      <c r="C182" s="119"/>
      <c r="D182" s="130"/>
      <c r="E182" s="130"/>
      <c r="F182" s="130"/>
      <c r="G182" s="130"/>
      <c r="H182" s="130"/>
      <c r="I182" s="119"/>
      <c r="J182" s="119"/>
      <c r="K182" s="119"/>
    </row>
    <row r="183" spans="2:11">
      <c r="B183" s="118"/>
      <c r="C183" s="119"/>
      <c r="D183" s="130"/>
      <c r="E183" s="130"/>
      <c r="F183" s="130"/>
      <c r="G183" s="130"/>
      <c r="H183" s="130"/>
      <c r="I183" s="119"/>
      <c r="J183" s="119"/>
      <c r="K183" s="119"/>
    </row>
    <row r="184" spans="2:11">
      <c r="B184" s="118"/>
      <c r="C184" s="119"/>
      <c r="D184" s="130"/>
      <c r="E184" s="130"/>
      <c r="F184" s="130"/>
      <c r="G184" s="130"/>
      <c r="H184" s="130"/>
      <c r="I184" s="119"/>
      <c r="J184" s="119"/>
      <c r="K184" s="119"/>
    </row>
    <row r="185" spans="2:11">
      <c r="B185" s="118"/>
      <c r="C185" s="119"/>
      <c r="D185" s="130"/>
      <c r="E185" s="130"/>
      <c r="F185" s="130"/>
      <c r="G185" s="130"/>
      <c r="H185" s="130"/>
      <c r="I185" s="119"/>
      <c r="J185" s="119"/>
      <c r="K185" s="119"/>
    </row>
    <row r="186" spans="2:11">
      <c r="B186" s="118"/>
      <c r="C186" s="119"/>
      <c r="D186" s="130"/>
      <c r="E186" s="130"/>
      <c r="F186" s="130"/>
      <c r="G186" s="130"/>
      <c r="H186" s="130"/>
      <c r="I186" s="119"/>
      <c r="J186" s="119"/>
      <c r="K186" s="119"/>
    </row>
    <row r="187" spans="2:11">
      <c r="B187" s="118"/>
      <c r="C187" s="119"/>
      <c r="D187" s="130"/>
      <c r="E187" s="130"/>
      <c r="F187" s="130"/>
      <c r="G187" s="130"/>
      <c r="H187" s="130"/>
      <c r="I187" s="119"/>
      <c r="J187" s="119"/>
      <c r="K187" s="119"/>
    </row>
    <row r="188" spans="2:11">
      <c r="B188" s="118"/>
      <c r="C188" s="119"/>
      <c r="D188" s="130"/>
      <c r="E188" s="130"/>
      <c r="F188" s="130"/>
      <c r="G188" s="130"/>
      <c r="H188" s="130"/>
      <c r="I188" s="119"/>
      <c r="J188" s="119"/>
      <c r="K188" s="119"/>
    </row>
    <row r="189" spans="2:11">
      <c r="B189" s="118"/>
      <c r="C189" s="119"/>
      <c r="D189" s="130"/>
      <c r="E189" s="130"/>
      <c r="F189" s="130"/>
      <c r="G189" s="130"/>
      <c r="H189" s="130"/>
      <c r="I189" s="119"/>
      <c r="J189" s="119"/>
      <c r="K189" s="119"/>
    </row>
    <row r="190" spans="2:11">
      <c r="B190" s="118"/>
      <c r="C190" s="119"/>
      <c r="D190" s="130"/>
      <c r="E190" s="130"/>
      <c r="F190" s="130"/>
      <c r="G190" s="130"/>
      <c r="H190" s="130"/>
      <c r="I190" s="119"/>
      <c r="J190" s="119"/>
      <c r="K190" s="119"/>
    </row>
    <row r="191" spans="2:11">
      <c r="B191" s="118"/>
      <c r="C191" s="119"/>
      <c r="D191" s="130"/>
      <c r="E191" s="130"/>
      <c r="F191" s="130"/>
      <c r="G191" s="130"/>
      <c r="H191" s="130"/>
      <c r="I191" s="119"/>
      <c r="J191" s="119"/>
      <c r="K191" s="119"/>
    </row>
    <row r="192" spans="2:11">
      <c r="B192" s="118"/>
      <c r="C192" s="119"/>
      <c r="D192" s="130"/>
      <c r="E192" s="130"/>
      <c r="F192" s="130"/>
      <c r="G192" s="130"/>
      <c r="H192" s="130"/>
      <c r="I192" s="119"/>
      <c r="J192" s="119"/>
      <c r="K192" s="119"/>
    </row>
    <row r="193" spans="2:11">
      <c r="B193" s="118"/>
      <c r="C193" s="119"/>
      <c r="D193" s="130"/>
      <c r="E193" s="130"/>
      <c r="F193" s="130"/>
      <c r="G193" s="130"/>
      <c r="H193" s="130"/>
      <c r="I193" s="119"/>
      <c r="J193" s="119"/>
      <c r="K193" s="119"/>
    </row>
    <row r="194" spans="2:11">
      <c r="B194" s="118"/>
      <c r="C194" s="119"/>
      <c r="D194" s="130"/>
      <c r="E194" s="130"/>
      <c r="F194" s="130"/>
      <c r="G194" s="130"/>
      <c r="H194" s="130"/>
      <c r="I194" s="119"/>
      <c r="J194" s="119"/>
      <c r="K194" s="119"/>
    </row>
    <row r="195" spans="2:11">
      <c r="B195" s="118"/>
      <c r="C195" s="119"/>
      <c r="D195" s="130"/>
      <c r="E195" s="130"/>
      <c r="F195" s="130"/>
      <c r="G195" s="130"/>
      <c r="H195" s="130"/>
      <c r="I195" s="119"/>
      <c r="J195" s="119"/>
      <c r="K195" s="119"/>
    </row>
    <row r="196" spans="2:11">
      <c r="B196" s="118"/>
      <c r="C196" s="119"/>
      <c r="D196" s="130"/>
      <c r="E196" s="130"/>
      <c r="F196" s="130"/>
      <c r="G196" s="130"/>
      <c r="H196" s="130"/>
      <c r="I196" s="119"/>
      <c r="J196" s="119"/>
      <c r="K196" s="119"/>
    </row>
    <row r="197" spans="2:11">
      <c r="B197" s="118"/>
      <c r="C197" s="119"/>
      <c r="D197" s="130"/>
      <c r="E197" s="130"/>
      <c r="F197" s="130"/>
      <c r="G197" s="130"/>
      <c r="H197" s="130"/>
      <c r="I197" s="119"/>
      <c r="J197" s="119"/>
      <c r="K197" s="119"/>
    </row>
    <row r="198" spans="2:11">
      <c r="B198" s="118"/>
      <c r="C198" s="119"/>
      <c r="D198" s="130"/>
      <c r="E198" s="130"/>
      <c r="F198" s="130"/>
      <c r="G198" s="130"/>
      <c r="H198" s="130"/>
      <c r="I198" s="119"/>
      <c r="J198" s="119"/>
      <c r="K198" s="119"/>
    </row>
    <row r="199" spans="2:11">
      <c r="B199" s="118"/>
      <c r="C199" s="119"/>
      <c r="D199" s="130"/>
      <c r="E199" s="130"/>
      <c r="F199" s="130"/>
      <c r="G199" s="130"/>
      <c r="H199" s="130"/>
      <c r="I199" s="119"/>
      <c r="J199" s="119"/>
      <c r="K199" s="119"/>
    </row>
    <row r="200" spans="2:11">
      <c r="B200" s="118"/>
      <c r="C200" s="119"/>
      <c r="D200" s="130"/>
      <c r="E200" s="130"/>
      <c r="F200" s="130"/>
      <c r="G200" s="130"/>
      <c r="H200" s="130"/>
      <c r="I200" s="119"/>
      <c r="J200" s="119"/>
      <c r="K200" s="119"/>
    </row>
    <row r="201" spans="2:11">
      <c r="B201" s="118"/>
      <c r="C201" s="119"/>
      <c r="D201" s="130"/>
      <c r="E201" s="130"/>
      <c r="F201" s="130"/>
      <c r="G201" s="130"/>
      <c r="H201" s="130"/>
      <c r="I201" s="119"/>
      <c r="J201" s="119"/>
      <c r="K201" s="119"/>
    </row>
    <row r="202" spans="2:11">
      <c r="B202" s="118"/>
      <c r="C202" s="119"/>
      <c r="D202" s="130"/>
      <c r="E202" s="130"/>
      <c r="F202" s="130"/>
      <c r="G202" s="130"/>
      <c r="H202" s="130"/>
      <c r="I202" s="119"/>
      <c r="J202" s="119"/>
      <c r="K202" s="119"/>
    </row>
    <row r="203" spans="2:11">
      <c r="B203" s="118"/>
      <c r="C203" s="119"/>
      <c r="D203" s="130"/>
      <c r="E203" s="130"/>
      <c r="F203" s="130"/>
      <c r="G203" s="130"/>
      <c r="H203" s="130"/>
      <c r="I203" s="119"/>
      <c r="J203" s="119"/>
      <c r="K203" s="119"/>
    </row>
    <row r="204" spans="2:11">
      <c r="B204" s="118"/>
      <c r="C204" s="119"/>
      <c r="D204" s="130"/>
      <c r="E204" s="130"/>
      <c r="F204" s="130"/>
      <c r="G204" s="130"/>
      <c r="H204" s="130"/>
      <c r="I204" s="119"/>
      <c r="J204" s="119"/>
      <c r="K204" s="119"/>
    </row>
    <row r="205" spans="2:11">
      <c r="B205" s="118"/>
      <c r="C205" s="119"/>
      <c r="D205" s="130"/>
      <c r="E205" s="130"/>
      <c r="F205" s="130"/>
      <c r="G205" s="130"/>
      <c r="H205" s="130"/>
      <c r="I205" s="119"/>
      <c r="J205" s="119"/>
      <c r="K205" s="119"/>
    </row>
    <row r="206" spans="2:11">
      <c r="B206" s="118"/>
      <c r="C206" s="119"/>
      <c r="D206" s="130"/>
      <c r="E206" s="130"/>
      <c r="F206" s="130"/>
      <c r="G206" s="130"/>
      <c r="H206" s="130"/>
      <c r="I206" s="119"/>
      <c r="J206" s="119"/>
      <c r="K206" s="119"/>
    </row>
    <row r="207" spans="2:11">
      <c r="B207" s="118"/>
      <c r="C207" s="119"/>
      <c r="D207" s="130"/>
      <c r="E207" s="130"/>
      <c r="F207" s="130"/>
      <c r="G207" s="130"/>
      <c r="H207" s="130"/>
      <c r="I207" s="119"/>
      <c r="J207" s="119"/>
      <c r="K207" s="119"/>
    </row>
    <row r="208" spans="2:11">
      <c r="B208" s="118"/>
      <c r="C208" s="119"/>
      <c r="D208" s="130"/>
      <c r="E208" s="130"/>
      <c r="F208" s="130"/>
      <c r="G208" s="130"/>
      <c r="H208" s="130"/>
      <c r="I208" s="119"/>
      <c r="J208" s="119"/>
      <c r="K208" s="119"/>
    </row>
    <row r="209" spans="2:11">
      <c r="B209" s="118"/>
      <c r="C209" s="119"/>
      <c r="D209" s="130"/>
      <c r="E209" s="130"/>
      <c r="F209" s="130"/>
      <c r="G209" s="130"/>
      <c r="H209" s="130"/>
      <c r="I209" s="119"/>
      <c r="J209" s="119"/>
      <c r="K209" s="119"/>
    </row>
    <row r="210" spans="2:11">
      <c r="B210" s="118"/>
      <c r="C210" s="119"/>
      <c r="D210" s="130"/>
      <c r="E210" s="130"/>
      <c r="F210" s="130"/>
      <c r="G210" s="130"/>
      <c r="H210" s="130"/>
      <c r="I210" s="119"/>
      <c r="J210" s="119"/>
      <c r="K210" s="119"/>
    </row>
    <row r="211" spans="2:11">
      <c r="B211" s="118"/>
      <c r="C211" s="119"/>
      <c r="D211" s="130"/>
      <c r="E211" s="130"/>
      <c r="F211" s="130"/>
      <c r="G211" s="130"/>
      <c r="H211" s="130"/>
      <c r="I211" s="119"/>
      <c r="J211" s="119"/>
      <c r="K211" s="119"/>
    </row>
    <row r="212" spans="2:11">
      <c r="B212" s="118"/>
      <c r="C212" s="119"/>
      <c r="D212" s="130"/>
      <c r="E212" s="130"/>
      <c r="F212" s="130"/>
      <c r="G212" s="130"/>
      <c r="H212" s="130"/>
      <c r="I212" s="119"/>
      <c r="J212" s="119"/>
      <c r="K212" s="119"/>
    </row>
    <row r="213" spans="2:11">
      <c r="B213" s="118"/>
      <c r="C213" s="119"/>
      <c r="D213" s="130"/>
      <c r="E213" s="130"/>
      <c r="F213" s="130"/>
      <c r="G213" s="130"/>
      <c r="H213" s="130"/>
      <c r="I213" s="119"/>
      <c r="J213" s="119"/>
      <c r="K213" s="119"/>
    </row>
    <row r="214" spans="2:11">
      <c r="B214" s="118"/>
      <c r="C214" s="119"/>
      <c r="D214" s="130"/>
      <c r="E214" s="130"/>
      <c r="F214" s="130"/>
      <c r="G214" s="130"/>
      <c r="H214" s="130"/>
      <c r="I214" s="119"/>
      <c r="J214" s="119"/>
      <c r="K214" s="119"/>
    </row>
    <row r="215" spans="2:11">
      <c r="B215" s="118"/>
      <c r="C215" s="119"/>
      <c r="D215" s="130"/>
      <c r="E215" s="130"/>
      <c r="F215" s="130"/>
      <c r="G215" s="130"/>
      <c r="H215" s="130"/>
      <c r="I215" s="119"/>
      <c r="J215" s="119"/>
      <c r="K215" s="119"/>
    </row>
    <row r="216" spans="2:11">
      <c r="B216" s="118"/>
      <c r="C216" s="119"/>
      <c r="D216" s="130"/>
      <c r="E216" s="130"/>
      <c r="F216" s="130"/>
      <c r="G216" s="130"/>
      <c r="H216" s="130"/>
      <c r="I216" s="119"/>
      <c r="J216" s="119"/>
      <c r="K216" s="119"/>
    </row>
    <row r="217" spans="2:11">
      <c r="B217" s="118"/>
      <c r="C217" s="119"/>
      <c r="D217" s="130"/>
      <c r="E217" s="130"/>
      <c r="F217" s="130"/>
      <c r="G217" s="130"/>
      <c r="H217" s="130"/>
      <c r="I217" s="119"/>
      <c r="J217" s="119"/>
      <c r="K217" s="119"/>
    </row>
    <row r="218" spans="2:11">
      <c r="B218" s="118"/>
      <c r="C218" s="119"/>
      <c r="D218" s="130"/>
      <c r="E218" s="130"/>
      <c r="F218" s="130"/>
      <c r="G218" s="130"/>
      <c r="H218" s="130"/>
      <c r="I218" s="119"/>
      <c r="J218" s="119"/>
      <c r="K218" s="119"/>
    </row>
    <row r="219" spans="2:11">
      <c r="B219" s="118"/>
      <c r="C219" s="119"/>
      <c r="D219" s="130"/>
      <c r="E219" s="130"/>
      <c r="F219" s="130"/>
      <c r="G219" s="130"/>
      <c r="H219" s="130"/>
      <c r="I219" s="119"/>
      <c r="J219" s="119"/>
      <c r="K219" s="119"/>
    </row>
    <row r="220" spans="2:11">
      <c r="B220" s="118"/>
      <c r="C220" s="119"/>
      <c r="D220" s="130"/>
      <c r="E220" s="130"/>
      <c r="F220" s="130"/>
      <c r="G220" s="130"/>
      <c r="H220" s="130"/>
      <c r="I220" s="119"/>
      <c r="J220" s="119"/>
      <c r="K220" s="119"/>
    </row>
    <row r="221" spans="2:11">
      <c r="B221" s="118"/>
      <c r="C221" s="119"/>
      <c r="D221" s="130"/>
      <c r="E221" s="130"/>
      <c r="F221" s="130"/>
      <c r="G221" s="130"/>
      <c r="H221" s="130"/>
      <c r="I221" s="119"/>
      <c r="J221" s="119"/>
      <c r="K221" s="119"/>
    </row>
    <row r="222" spans="2:11">
      <c r="B222" s="118"/>
      <c r="C222" s="119"/>
      <c r="D222" s="130"/>
      <c r="E222" s="130"/>
      <c r="F222" s="130"/>
      <c r="G222" s="130"/>
      <c r="H222" s="130"/>
      <c r="I222" s="119"/>
      <c r="J222" s="119"/>
      <c r="K222" s="119"/>
    </row>
    <row r="223" spans="2:11">
      <c r="B223" s="118"/>
      <c r="C223" s="119"/>
      <c r="D223" s="130"/>
      <c r="E223" s="130"/>
      <c r="F223" s="130"/>
      <c r="G223" s="130"/>
      <c r="H223" s="130"/>
      <c r="I223" s="119"/>
      <c r="J223" s="119"/>
      <c r="K223" s="119"/>
    </row>
    <row r="224" spans="2:11">
      <c r="B224" s="118"/>
      <c r="C224" s="119"/>
      <c r="D224" s="130"/>
      <c r="E224" s="130"/>
      <c r="F224" s="130"/>
      <c r="G224" s="130"/>
      <c r="H224" s="130"/>
      <c r="I224" s="119"/>
      <c r="J224" s="119"/>
      <c r="K224" s="119"/>
    </row>
    <row r="225" spans="2:11">
      <c r="B225" s="118"/>
      <c r="C225" s="119"/>
      <c r="D225" s="130"/>
      <c r="E225" s="130"/>
      <c r="F225" s="130"/>
      <c r="G225" s="130"/>
      <c r="H225" s="130"/>
      <c r="I225" s="119"/>
      <c r="J225" s="119"/>
      <c r="K225" s="119"/>
    </row>
    <row r="226" spans="2:11">
      <c r="B226" s="118"/>
      <c r="C226" s="119"/>
      <c r="D226" s="130"/>
      <c r="E226" s="130"/>
      <c r="F226" s="130"/>
      <c r="G226" s="130"/>
      <c r="H226" s="130"/>
      <c r="I226" s="119"/>
      <c r="J226" s="119"/>
      <c r="K226" s="119"/>
    </row>
    <row r="227" spans="2:11">
      <c r="B227" s="118"/>
      <c r="C227" s="119"/>
      <c r="D227" s="130"/>
      <c r="E227" s="130"/>
      <c r="F227" s="130"/>
      <c r="G227" s="130"/>
      <c r="H227" s="130"/>
      <c r="I227" s="119"/>
      <c r="J227" s="119"/>
      <c r="K227" s="119"/>
    </row>
    <row r="228" spans="2:11">
      <c r="B228" s="118"/>
      <c r="C228" s="119"/>
      <c r="D228" s="130"/>
      <c r="E228" s="130"/>
      <c r="F228" s="130"/>
      <c r="G228" s="130"/>
      <c r="H228" s="130"/>
      <c r="I228" s="119"/>
      <c r="J228" s="119"/>
      <c r="K228" s="119"/>
    </row>
    <row r="229" spans="2:11">
      <c r="B229" s="118"/>
      <c r="C229" s="119"/>
      <c r="D229" s="130"/>
      <c r="E229" s="130"/>
      <c r="F229" s="130"/>
      <c r="G229" s="130"/>
      <c r="H229" s="130"/>
      <c r="I229" s="119"/>
      <c r="J229" s="119"/>
      <c r="K229" s="119"/>
    </row>
    <row r="230" spans="2:11">
      <c r="B230" s="118"/>
      <c r="C230" s="119"/>
      <c r="D230" s="130"/>
      <c r="E230" s="130"/>
      <c r="F230" s="130"/>
      <c r="G230" s="130"/>
      <c r="H230" s="130"/>
      <c r="I230" s="119"/>
      <c r="J230" s="119"/>
      <c r="K230" s="119"/>
    </row>
    <row r="231" spans="2:11">
      <c r="B231" s="118"/>
      <c r="C231" s="119"/>
      <c r="D231" s="130"/>
      <c r="E231" s="130"/>
      <c r="F231" s="130"/>
      <c r="G231" s="130"/>
      <c r="H231" s="130"/>
      <c r="I231" s="119"/>
      <c r="J231" s="119"/>
      <c r="K231" s="119"/>
    </row>
    <row r="232" spans="2:11">
      <c r="B232" s="118"/>
      <c r="C232" s="119"/>
      <c r="D232" s="130"/>
      <c r="E232" s="130"/>
      <c r="F232" s="130"/>
      <c r="G232" s="130"/>
      <c r="H232" s="130"/>
      <c r="I232" s="119"/>
      <c r="J232" s="119"/>
      <c r="K232" s="119"/>
    </row>
    <row r="233" spans="2:11">
      <c r="B233" s="118"/>
      <c r="C233" s="119"/>
      <c r="D233" s="130"/>
      <c r="E233" s="130"/>
      <c r="F233" s="130"/>
      <c r="G233" s="130"/>
      <c r="H233" s="130"/>
      <c r="I233" s="119"/>
      <c r="J233" s="119"/>
      <c r="K233" s="119"/>
    </row>
    <row r="234" spans="2:11">
      <c r="B234" s="118"/>
      <c r="C234" s="119"/>
      <c r="D234" s="130"/>
      <c r="E234" s="130"/>
      <c r="F234" s="130"/>
      <c r="G234" s="130"/>
      <c r="H234" s="130"/>
      <c r="I234" s="119"/>
      <c r="J234" s="119"/>
      <c r="K234" s="119"/>
    </row>
    <row r="235" spans="2:11">
      <c r="B235" s="118"/>
      <c r="C235" s="119"/>
      <c r="D235" s="130"/>
      <c r="E235" s="130"/>
      <c r="F235" s="130"/>
      <c r="G235" s="130"/>
      <c r="H235" s="130"/>
      <c r="I235" s="119"/>
      <c r="J235" s="119"/>
      <c r="K235" s="119"/>
    </row>
    <row r="236" spans="2:11">
      <c r="B236" s="118"/>
      <c r="C236" s="119"/>
      <c r="D236" s="130"/>
      <c r="E236" s="130"/>
      <c r="F236" s="130"/>
      <c r="G236" s="130"/>
      <c r="H236" s="130"/>
      <c r="I236" s="119"/>
      <c r="J236" s="119"/>
      <c r="K236" s="119"/>
    </row>
    <row r="237" spans="2:11">
      <c r="B237" s="118"/>
      <c r="C237" s="119"/>
      <c r="D237" s="130"/>
      <c r="E237" s="130"/>
      <c r="F237" s="130"/>
      <c r="G237" s="130"/>
      <c r="H237" s="130"/>
      <c r="I237" s="119"/>
      <c r="J237" s="119"/>
      <c r="K237" s="119"/>
    </row>
    <row r="238" spans="2:11">
      <c r="B238" s="118"/>
      <c r="C238" s="119"/>
      <c r="D238" s="130"/>
      <c r="E238" s="130"/>
      <c r="F238" s="130"/>
      <c r="G238" s="130"/>
      <c r="H238" s="130"/>
      <c r="I238" s="119"/>
      <c r="J238" s="119"/>
      <c r="K238" s="119"/>
    </row>
    <row r="239" spans="2:11">
      <c r="B239" s="118"/>
      <c r="C239" s="119"/>
      <c r="D239" s="130"/>
      <c r="E239" s="130"/>
      <c r="F239" s="130"/>
      <c r="G239" s="130"/>
      <c r="H239" s="130"/>
      <c r="I239" s="119"/>
      <c r="J239" s="119"/>
      <c r="K239" s="119"/>
    </row>
    <row r="240" spans="2:11">
      <c r="B240" s="118"/>
      <c r="C240" s="119"/>
      <c r="D240" s="130"/>
      <c r="E240" s="130"/>
      <c r="F240" s="130"/>
      <c r="G240" s="130"/>
      <c r="H240" s="130"/>
      <c r="I240" s="119"/>
      <c r="J240" s="119"/>
      <c r="K240" s="119"/>
    </row>
    <row r="241" spans="2:11">
      <c r="B241" s="118"/>
      <c r="C241" s="119"/>
      <c r="D241" s="130"/>
      <c r="E241" s="130"/>
      <c r="F241" s="130"/>
      <c r="G241" s="130"/>
      <c r="H241" s="130"/>
      <c r="I241" s="119"/>
      <c r="J241" s="119"/>
      <c r="K241" s="119"/>
    </row>
    <row r="242" spans="2:11">
      <c r="B242" s="118"/>
      <c r="C242" s="119"/>
      <c r="D242" s="130"/>
      <c r="E242" s="130"/>
      <c r="F242" s="130"/>
      <c r="G242" s="130"/>
      <c r="H242" s="130"/>
      <c r="I242" s="119"/>
      <c r="J242" s="119"/>
      <c r="K242" s="119"/>
    </row>
    <row r="243" spans="2:11">
      <c r="B243" s="118"/>
      <c r="C243" s="119"/>
      <c r="D243" s="130"/>
      <c r="E243" s="130"/>
      <c r="F243" s="130"/>
      <c r="G243" s="130"/>
      <c r="H243" s="130"/>
      <c r="I243" s="119"/>
      <c r="J243" s="119"/>
      <c r="K243" s="119"/>
    </row>
    <row r="244" spans="2:11">
      <c r="B244" s="118"/>
      <c r="C244" s="119"/>
      <c r="D244" s="130"/>
      <c r="E244" s="130"/>
      <c r="F244" s="130"/>
      <c r="G244" s="130"/>
      <c r="H244" s="130"/>
      <c r="I244" s="119"/>
      <c r="J244" s="119"/>
      <c r="K244" s="119"/>
    </row>
    <row r="245" spans="2:11">
      <c r="B245" s="118"/>
      <c r="C245" s="119"/>
      <c r="D245" s="130"/>
      <c r="E245" s="130"/>
      <c r="F245" s="130"/>
      <c r="G245" s="130"/>
      <c r="H245" s="130"/>
      <c r="I245" s="119"/>
      <c r="J245" s="119"/>
      <c r="K245" s="119"/>
    </row>
    <row r="246" spans="2:11">
      <c r="B246" s="118"/>
      <c r="C246" s="119"/>
      <c r="D246" s="130"/>
      <c r="E246" s="130"/>
      <c r="F246" s="130"/>
      <c r="G246" s="130"/>
      <c r="H246" s="130"/>
      <c r="I246" s="119"/>
      <c r="J246" s="119"/>
      <c r="K246" s="119"/>
    </row>
    <row r="247" spans="2:11">
      <c r="B247" s="118"/>
      <c r="C247" s="119"/>
      <c r="D247" s="130"/>
      <c r="E247" s="130"/>
      <c r="F247" s="130"/>
      <c r="G247" s="130"/>
      <c r="H247" s="130"/>
      <c r="I247" s="119"/>
      <c r="J247" s="119"/>
      <c r="K247" s="119"/>
    </row>
    <row r="248" spans="2:11">
      <c r="B248" s="118"/>
      <c r="C248" s="119"/>
      <c r="D248" s="130"/>
      <c r="E248" s="130"/>
      <c r="F248" s="130"/>
      <c r="G248" s="130"/>
      <c r="H248" s="130"/>
      <c r="I248" s="119"/>
      <c r="J248" s="119"/>
      <c r="K248" s="119"/>
    </row>
    <row r="249" spans="2:11">
      <c r="B249" s="118"/>
      <c r="C249" s="119"/>
      <c r="D249" s="130"/>
      <c r="E249" s="130"/>
      <c r="F249" s="130"/>
      <c r="G249" s="130"/>
      <c r="H249" s="130"/>
      <c r="I249" s="119"/>
      <c r="J249" s="119"/>
      <c r="K249" s="119"/>
    </row>
    <row r="250" spans="2:11">
      <c r="B250" s="118"/>
      <c r="C250" s="119"/>
      <c r="D250" s="130"/>
      <c r="E250" s="130"/>
      <c r="F250" s="130"/>
      <c r="G250" s="130"/>
      <c r="H250" s="130"/>
      <c r="I250" s="119"/>
      <c r="J250" s="119"/>
      <c r="K250" s="119"/>
    </row>
    <row r="251" spans="2:11">
      <c r="B251" s="118"/>
      <c r="C251" s="119"/>
      <c r="D251" s="130"/>
      <c r="E251" s="130"/>
      <c r="F251" s="130"/>
      <c r="G251" s="130"/>
      <c r="H251" s="130"/>
      <c r="I251" s="119"/>
      <c r="J251" s="119"/>
      <c r="K251" s="119"/>
    </row>
    <row r="252" spans="2:11">
      <c r="B252" s="118"/>
      <c r="C252" s="119"/>
      <c r="D252" s="130"/>
      <c r="E252" s="130"/>
      <c r="F252" s="130"/>
      <c r="G252" s="130"/>
      <c r="H252" s="130"/>
      <c r="I252" s="119"/>
      <c r="J252" s="119"/>
      <c r="K252" s="119"/>
    </row>
    <row r="253" spans="2:11">
      <c r="B253" s="118"/>
      <c r="C253" s="119"/>
      <c r="D253" s="130"/>
      <c r="E253" s="130"/>
      <c r="F253" s="130"/>
      <c r="G253" s="130"/>
      <c r="H253" s="130"/>
      <c r="I253" s="119"/>
      <c r="J253" s="119"/>
      <c r="K253" s="119"/>
    </row>
    <row r="254" spans="2:11">
      <c r="B254" s="118"/>
      <c r="C254" s="119"/>
      <c r="D254" s="130"/>
      <c r="E254" s="130"/>
      <c r="F254" s="130"/>
      <c r="G254" s="130"/>
      <c r="H254" s="130"/>
      <c r="I254" s="119"/>
      <c r="J254" s="119"/>
      <c r="K254" s="119"/>
    </row>
    <row r="255" spans="2:11">
      <c r="B255" s="118"/>
      <c r="C255" s="119"/>
      <c r="D255" s="130"/>
      <c r="E255" s="130"/>
      <c r="F255" s="130"/>
      <c r="G255" s="130"/>
      <c r="H255" s="130"/>
      <c r="I255" s="119"/>
      <c r="J255" s="119"/>
      <c r="K255" s="119"/>
    </row>
    <row r="256" spans="2:11">
      <c r="B256" s="118"/>
      <c r="C256" s="119"/>
      <c r="D256" s="130"/>
      <c r="E256" s="130"/>
      <c r="F256" s="130"/>
      <c r="G256" s="130"/>
      <c r="H256" s="130"/>
      <c r="I256" s="119"/>
      <c r="J256" s="119"/>
      <c r="K256" s="119"/>
    </row>
    <row r="257" spans="2:11">
      <c r="B257" s="118"/>
      <c r="C257" s="119"/>
      <c r="D257" s="130"/>
      <c r="E257" s="130"/>
      <c r="F257" s="130"/>
      <c r="G257" s="130"/>
      <c r="H257" s="130"/>
      <c r="I257" s="119"/>
      <c r="J257" s="119"/>
      <c r="K257" s="119"/>
    </row>
    <row r="258" spans="2:11">
      <c r="B258" s="118"/>
      <c r="C258" s="119"/>
      <c r="D258" s="130"/>
      <c r="E258" s="130"/>
      <c r="F258" s="130"/>
      <c r="G258" s="130"/>
      <c r="H258" s="130"/>
      <c r="I258" s="119"/>
      <c r="J258" s="119"/>
      <c r="K258" s="119"/>
    </row>
    <row r="259" spans="2:11">
      <c r="B259" s="118"/>
      <c r="C259" s="119"/>
      <c r="D259" s="130"/>
      <c r="E259" s="130"/>
      <c r="F259" s="130"/>
      <c r="G259" s="130"/>
      <c r="H259" s="130"/>
      <c r="I259" s="119"/>
      <c r="J259" s="119"/>
      <c r="K259" s="119"/>
    </row>
    <row r="260" spans="2:11">
      <c r="B260" s="118"/>
      <c r="C260" s="119"/>
      <c r="D260" s="130"/>
      <c r="E260" s="130"/>
      <c r="F260" s="130"/>
      <c r="G260" s="130"/>
      <c r="H260" s="130"/>
      <c r="I260" s="119"/>
      <c r="J260" s="119"/>
      <c r="K260" s="119"/>
    </row>
    <row r="261" spans="2:11">
      <c r="B261" s="118"/>
      <c r="C261" s="119"/>
      <c r="D261" s="130"/>
      <c r="E261" s="130"/>
      <c r="F261" s="130"/>
      <c r="G261" s="130"/>
      <c r="H261" s="130"/>
      <c r="I261" s="119"/>
      <c r="J261" s="119"/>
      <c r="K261" s="119"/>
    </row>
    <row r="262" spans="2:11">
      <c r="B262" s="118"/>
      <c r="C262" s="119"/>
      <c r="D262" s="130"/>
      <c r="E262" s="130"/>
      <c r="F262" s="130"/>
      <c r="G262" s="130"/>
      <c r="H262" s="130"/>
      <c r="I262" s="119"/>
      <c r="J262" s="119"/>
      <c r="K262" s="119"/>
    </row>
    <row r="263" spans="2:11">
      <c r="B263" s="118"/>
      <c r="C263" s="119"/>
      <c r="D263" s="130"/>
      <c r="E263" s="130"/>
      <c r="F263" s="130"/>
      <c r="G263" s="130"/>
      <c r="H263" s="130"/>
      <c r="I263" s="119"/>
      <c r="J263" s="119"/>
      <c r="K263" s="119"/>
    </row>
    <row r="264" spans="2:11">
      <c r="B264" s="118"/>
      <c r="C264" s="119"/>
      <c r="D264" s="130"/>
      <c r="E264" s="130"/>
      <c r="F264" s="130"/>
      <c r="G264" s="130"/>
      <c r="H264" s="130"/>
      <c r="I264" s="119"/>
      <c r="J264" s="119"/>
      <c r="K264" s="119"/>
    </row>
    <row r="265" spans="2:11">
      <c r="B265" s="118"/>
      <c r="C265" s="119"/>
      <c r="D265" s="130"/>
      <c r="E265" s="130"/>
      <c r="F265" s="130"/>
      <c r="G265" s="130"/>
      <c r="H265" s="130"/>
      <c r="I265" s="119"/>
      <c r="J265" s="119"/>
      <c r="K265" s="119"/>
    </row>
    <row r="266" spans="2:11">
      <c r="B266" s="118"/>
      <c r="C266" s="119"/>
      <c r="D266" s="130"/>
      <c r="E266" s="130"/>
      <c r="F266" s="130"/>
      <c r="G266" s="130"/>
      <c r="H266" s="130"/>
      <c r="I266" s="119"/>
      <c r="J266" s="119"/>
      <c r="K266" s="119"/>
    </row>
    <row r="267" spans="2:11">
      <c r="B267" s="118"/>
      <c r="C267" s="119"/>
      <c r="D267" s="130"/>
      <c r="E267" s="130"/>
      <c r="F267" s="130"/>
      <c r="G267" s="130"/>
      <c r="H267" s="130"/>
      <c r="I267" s="119"/>
      <c r="J267" s="119"/>
      <c r="K267" s="119"/>
    </row>
    <row r="268" spans="2:11">
      <c r="B268" s="118"/>
      <c r="C268" s="119"/>
      <c r="D268" s="130"/>
      <c r="E268" s="130"/>
      <c r="F268" s="130"/>
      <c r="G268" s="130"/>
      <c r="H268" s="130"/>
      <c r="I268" s="119"/>
      <c r="J268" s="119"/>
      <c r="K268" s="119"/>
    </row>
    <row r="269" spans="2:11">
      <c r="B269" s="118"/>
      <c r="C269" s="119"/>
      <c r="D269" s="130"/>
      <c r="E269" s="130"/>
      <c r="F269" s="130"/>
      <c r="G269" s="130"/>
      <c r="H269" s="130"/>
      <c r="I269" s="119"/>
      <c r="J269" s="119"/>
      <c r="K269" s="119"/>
    </row>
    <row r="270" spans="2:11">
      <c r="B270" s="118"/>
      <c r="C270" s="119"/>
      <c r="D270" s="130"/>
      <c r="E270" s="130"/>
      <c r="F270" s="130"/>
      <c r="G270" s="130"/>
      <c r="H270" s="130"/>
      <c r="I270" s="119"/>
      <c r="J270" s="119"/>
      <c r="K270" s="119"/>
    </row>
    <row r="271" spans="2:11">
      <c r="B271" s="118"/>
      <c r="C271" s="119"/>
      <c r="D271" s="130"/>
      <c r="E271" s="130"/>
      <c r="F271" s="130"/>
      <c r="G271" s="130"/>
      <c r="H271" s="130"/>
      <c r="I271" s="119"/>
      <c r="J271" s="119"/>
      <c r="K271" s="119"/>
    </row>
    <row r="272" spans="2:11">
      <c r="B272" s="118"/>
      <c r="C272" s="119"/>
      <c r="D272" s="130"/>
      <c r="E272" s="130"/>
      <c r="F272" s="130"/>
      <c r="G272" s="130"/>
      <c r="H272" s="130"/>
      <c r="I272" s="119"/>
      <c r="J272" s="119"/>
      <c r="K272" s="119"/>
    </row>
    <row r="273" spans="2:11">
      <c r="B273" s="118"/>
      <c r="C273" s="119"/>
      <c r="D273" s="130"/>
      <c r="E273" s="130"/>
      <c r="F273" s="130"/>
      <c r="G273" s="130"/>
      <c r="H273" s="130"/>
      <c r="I273" s="119"/>
      <c r="J273" s="119"/>
      <c r="K273" s="119"/>
    </row>
    <row r="274" spans="2:11">
      <c r="B274" s="118"/>
      <c r="C274" s="119"/>
      <c r="D274" s="130"/>
      <c r="E274" s="130"/>
      <c r="F274" s="130"/>
      <c r="G274" s="130"/>
      <c r="H274" s="130"/>
      <c r="I274" s="119"/>
      <c r="J274" s="119"/>
      <c r="K274" s="119"/>
    </row>
    <row r="275" spans="2:11">
      <c r="B275" s="118"/>
      <c r="C275" s="119"/>
      <c r="D275" s="130"/>
      <c r="E275" s="130"/>
      <c r="F275" s="130"/>
      <c r="G275" s="130"/>
      <c r="H275" s="130"/>
      <c r="I275" s="119"/>
      <c r="J275" s="119"/>
      <c r="K275" s="119"/>
    </row>
    <row r="276" spans="2:11">
      <c r="B276" s="118"/>
      <c r="C276" s="119"/>
      <c r="D276" s="130"/>
      <c r="E276" s="130"/>
      <c r="F276" s="130"/>
      <c r="G276" s="130"/>
      <c r="H276" s="130"/>
      <c r="I276" s="119"/>
      <c r="J276" s="119"/>
      <c r="K276" s="119"/>
    </row>
    <row r="277" spans="2:11">
      <c r="B277" s="118"/>
      <c r="C277" s="119"/>
      <c r="D277" s="130"/>
      <c r="E277" s="130"/>
      <c r="F277" s="130"/>
      <c r="G277" s="130"/>
      <c r="H277" s="130"/>
      <c r="I277" s="119"/>
      <c r="J277" s="119"/>
      <c r="K277" s="119"/>
    </row>
    <row r="278" spans="2:11">
      <c r="B278" s="118"/>
      <c r="C278" s="119"/>
      <c r="D278" s="130"/>
      <c r="E278" s="130"/>
      <c r="F278" s="130"/>
      <c r="G278" s="130"/>
      <c r="H278" s="130"/>
      <c r="I278" s="119"/>
      <c r="J278" s="119"/>
      <c r="K278" s="119"/>
    </row>
    <row r="279" spans="2:11">
      <c r="B279" s="118"/>
      <c r="C279" s="119"/>
      <c r="D279" s="130"/>
      <c r="E279" s="130"/>
      <c r="F279" s="130"/>
      <c r="G279" s="130"/>
      <c r="H279" s="130"/>
      <c r="I279" s="119"/>
      <c r="J279" s="119"/>
      <c r="K279" s="119"/>
    </row>
    <row r="280" spans="2:11">
      <c r="B280" s="118"/>
      <c r="C280" s="119"/>
      <c r="D280" s="130"/>
      <c r="E280" s="130"/>
      <c r="F280" s="130"/>
      <c r="G280" s="130"/>
      <c r="H280" s="130"/>
      <c r="I280" s="119"/>
      <c r="J280" s="119"/>
      <c r="K280" s="119"/>
    </row>
    <row r="281" spans="2:11">
      <c r="B281" s="118"/>
      <c r="C281" s="119"/>
      <c r="D281" s="130"/>
      <c r="E281" s="130"/>
      <c r="F281" s="130"/>
      <c r="G281" s="130"/>
      <c r="H281" s="130"/>
      <c r="I281" s="119"/>
      <c r="J281" s="119"/>
      <c r="K281" s="119"/>
    </row>
    <row r="282" spans="2:11">
      <c r="B282" s="118"/>
      <c r="C282" s="119"/>
      <c r="D282" s="130"/>
      <c r="E282" s="130"/>
      <c r="F282" s="130"/>
      <c r="G282" s="130"/>
      <c r="H282" s="130"/>
      <c r="I282" s="119"/>
      <c r="J282" s="119"/>
      <c r="K282" s="119"/>
    </row>
    <row r="283" spans="2:11">
      <c r="B283" s="118"/>
      <c r="C283" s="119"/>
      <c r="D283" s="130"/>
      <c r="E283" s="130"/>
      <c r="F283" s="130"/>
      <c r="G283" s="130"/>
      <c r="H283" s="130"/>
      <c r="I283" s="119"/>
      <c r="J283" s="119"/>
      <c r="K283" s="119"/>
    </row>
    <row r="284" spans="2:11">
      <c r="B284" s="118"/>
      <c r="C284" s="119"/>
      <c r="D284" s="130"/>
      <c r="E284" s="130"/>
      <c r="F284" s="130"/>
      <c r="G284" s="130"/>
      <c r="H284" s="130"/>
      <c r="I284" s="119"/>
      <c r="J284" s="119"/>
      <c r="K284" s="119"/>
    </row>
    <row r="285" spans="2:11">
      <c r="B285" s="118"/>
      <c r="C285" s="119"/>
      <c r="D285" s="130"/>
      <c r="E285" s="130"/>
      <c r="F285" s="130"/>
      <c r="G285" s="130"/>
      <c r="H285" s="130"/>
      <c r="I285" s="119"/>
      <c r="J285" s="119"/>
      <c r="K285" s="119"/>
    </row>
    <row r="286" spans="2:11">
      <c r="B286" s="118"/>
      <c r="C286" s="119"/>
      <c r="D286" s="130"/>
      <c r="E286" s="130"/>
      <c r="F286" s="130"/>
      <c r="G286" s="130"/>
      <c r="H286" s="130"/>
      <c r="I286" s="119"/>
      <c r="J286" s="119"/>
      <c r="K286" s="119"/>
    </row>
    <row r="287" spans="2:11">
      <c r="B287" s="118"/>
      <c r="C287" s="119"/>
      <c r="D287" s="130"/>
      <c r="E287" s="130"/>
      <c r="F287" s="130"/>
      <c r="G287" s="130"/>
      <c r="H287" s="130"/>
      <c r="I287" s="119"/>
      <c r="J287" s="119"/>
      <c r="K287" s="119"/>
    </row>
    <row r="288" spans="2:11">
      <c r="B288" s="118"/>
      <c r="C288" s="119"/>
      <c r="D288" s="130"/>
      <c r="E288" s="130"/>
      <c r="F288" s="130"/>
      <c r="G288" s="130"/>
      <c r="H288" s="130"/>
      <c r="I288" s="119"/>
      <c r="J288" s="119"/>
      <c r="K288" s="119"/>
    </row>
    <row r="289" spans="2:11">
      <c r="B289" s="118"/>
      <c r="C289" s="119"/>
      <c r="D289" s="130"/>
      <c r="E289" s="130"/>
      <c r="F289" s="130"/>
      <c r="G289" s="130"/>
      <c r="H289" s="130"/>
      <c r="I289" s="119"/>
      <c r="J289" s="119"/>
      <c r="K289" s="119"/>
    </row>
    <row r="290" spans="2:11">
      <c r="B290" s="118"/>
      <c r="C290" s="119"/>
      <c r="D290" s="130"/>
      <c r="E290" s="130"/>
      <c r="F290" s="130"/>
      <c r="G290" s="130"/>
      <c r="H290" s="130"/>
      <c r="I290" s="119"/>
      <c r="J290" s="119"/>
      <c r="K290" s="119"/>
    </row>
    <row r="291" spans="2:11">
      <c r="B291" s="118"/>
      <c r="C291" s="119"/>
      <c r="D291" s="130"/>
      <c r="E291" s="130"/>
      <c r="F291" s="130"/>
      <c r="G291" s="130"/>
      <c r="H291" s="130"/>
      <c r="I291" s="119"/>
      <c r="J291" s="119"/>
      <c r="K291" s="119"/>
    </row>
    <row r="292" spans="2:11">
      <c r="B292" s="118"/>
      <c r="C292" s="119"/>
      <c r="D292" s="130"/>
      <c r="E292" s="130"/>
      <c r="F292" s="130"/>
      <c r="G292" s="130"/>
      <c r="H292" s="130"/>
      <c r="I292" s="119"/>
      <c r="J292" s="119"/>
      <c r="K292" s="119"/>
    </row>
    <row r="293" spans="2:11">
      <c r="B293" s="118"/>
      <c r="C293" s="119"/>
      <c r="D293" s="130"/>
      <c r="E293" s="130"/>
      <c r="F293" s="130"/>
      <c r="G293" s="130"/>
      <c r="H293" s="130"/>
      <c r="I293" s="119"/>
      <c r="J293" s="119"/>
      <c r="K293" s="119"/>
    </row>
    <row r="294" spans="2:11">
      <c r="B294" s="118"/>
      <c r="C294" s="119"/>
      <c r="D294" s="130"/>
      <c r="E294" s="130"/>
      <c r="F294" s="130"/>
      <c r="G294" s="130"/>
      <c r="H294" s="130"/>
      <c r="I294" s="119"/>
      <c r="J294" s="119"/>
      <c r="K294" s="119"/>
    </row>
    <row r="295" spans="2:11">
      <c r="B295" s="118"/>
      <c r="C295" s="119"/>
      <c r="D295" s="130"/>
      <c r="E295" s="130"/>
      <c r="F295" s="130"/>
      <c r="G295" s="130"/>
      <c r="H295" s="130"/>
      <c r="I295" s="119"/>
      <c r="J295" s="119"/>
      <c r="K295" s="119"/>
    </row>
    <row r="296" spans="2:11">
      <c r="B296" s="118"/>
      <c r="C296" s="119"/>
      <c r="D296" s="130"/>
      <c r="E296" s="130"/>
      <c r="F296" s="130"/>
      <c r="G296" s="130"/>
      <c r="H296" s="130"/>
      <c r="I296" s="119"/>
      <c r="J296" s="119"/>
      <c r="K296" s="119"/>
    </row>
    <row r="297" spans="2:11">
      <c r="B297" s="118"/>
      <c r="C297" s="119"/>
      <c r="D297" s="130"/>
      <c r="E297" s="130"/>
      <c r="F297" s="130"/>
      <c r="G297" s="130"/>
      <c r="H297" s="130"/>
      <c r="I297" s="119"/>
      <c r="J297" s="119"/>
      <c r="K297" s="119"/>
    </row>
    <row r="298" spans="2:11">
      <c r="B298" s="118"/>
      <c r="C298" s="119"/>
      <c r="D298" s="130"/>
      <c r="E298" s="130"/>
      <c r="F298" s="130"/>
      <c r="G298" s="130"/>
      <c r="H298" s="130"/>
      <c r="I298" s="119"/>
      <c r="J298" s="119"/>
      <c r="K298" s="119"/>
    </row>
    <row r="299" spans="2:11">
      <c r="B299" s="118"/>
      <c r="C299" s="119"/>
      <c r="D299" s="130"/>
      <c r="E299" s="130"/>
      <c r="F299" s="130"/>
      <c r="G299" s="130"/>
      <c r="H299" s="130"/>
      <c r="I299" s="119"/>
      <c r="J299" s="119"/>
      <c r="K299" s="119"/>
    </row>
    <row r="300" spans="2:11">
      <c r="B300" s="118"/>
      <c r="C300" s="119"/>
      <c r="D300" s="130"/>
      <c r="E300" s="130"/>
      <c r="F300" s="130"/>
      <c r="G300" s="130"/>
      <c r="H300" s="130"/>
      <c r="I300" s="119"/>
      <c r="J300" s="119"/>
      <c r="K300" s="119"/>
    </row>
    <row r="301" spans="2:11">
      <c r="B301" s="118"/>
      <c r="C301" s="119"/>
      <c r="D301" s="130"/>
      <c r="E301" s="130"/>
      <c r="F301" s="130"/>
      <c r="G301" s="130"/>
      <c r="H301" s="130"/>
      <c r="I301" s="119"/>
      <c r="J301" s="119"/>
      <c r="K301" s="119"/>
    </row>
    <row r="302" spans="2:11">
      <c r="B302" s="118"/>
      <c r="C302" s="119"/>
      <c r="D302" s="130"/>
      <c r="E302" s="130"/>
      <c r="F302" s="130"/>
      <c r="G302" s="130"/>
      <c r="H302" s="130"/>
      <c r="I302" s="119"/>
      <c r="J302" s="119"/>
      <c r="K302" s="119"/>
    </row>
    <row r="303" spans="2:11">
      <c r="B303" s="118"/>
      <c r="C303" s="119"/>
      <c r="D303" s="130"/>
      <c r="E303" s="130"/>
      <c r="F303" s="130"/>
      <c r="G303" s="130"/>
      <c r="H303" s="130"/>
      <c r="I303" s="119"/>
      <c r="J303" s="119"/>
      <c r="K303" s="119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4" type="noConversion"/>
  <dataValidations count="1">
    <dataValidation allowBlank="1" showInputMessage="1" showErrorMessage="1" sqref="D14:K27 D1:K9 A1:B1048576 C5:C1048576 I13 I10:I11 D10:H13 J10:J13 L1:XFD27 D28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>
      <selection activeCell="C13" sqref="C13"/>
    </sheetView>
  </sheetViews>
  <sheetFormatPr defaultColWidth="9.140625" defaultRowHeight="18"/>
  <cols>
    <col min="1" max="1" width="6.28515625" style="1" customWidth="1"/>
    <col min="2" max="2" width="70.85546875" style="2" bestFit="1" customWidth="1"/>
    <col min="3" max="3" width="41.5703125" style="1" customWidth="1"/>
    <col min="4" max="4" width="11.85546875" style="1" customWidth="1"/>
    <col min="5" max="16384" width="9.140625" style="1"/>
  </cols>
  <sheetData>
    <row r="1" spans="2:6">
      <c r="B1" s="46" t="s">
        <v>143</v>
      </c>
      <c r="C1" s="67" t="s" vm="1">
        <v>229</v>
      </c>
    </row>
    <row r="2" spans="2:6">
      <c r="B2" s="46" t="s">
        <v>142</v>
      </c>
      <c r="C2" s="67" t="s">
        <v>230</v>
      </c>
    </row>
    <row r="3" spans="2:6">
      <c r="B3" s="46" t="s">
        <v>144</v>
      </c>
      <c r="C3" s="67" t="s">
        <v>231</v>
      </c>
    </row>
    <row r="4" spans="2:6">
      <c r="B4" s="46" t="s">
        <v>145</v>
      </c>
      <c r="C4" s="67">
        <v>8801</v>
      </c>
    </row>
    <row r="6" spans="2:6" ht="26.25" customHeight="1">
      <c r="B6" s="154" t="s">
        <v>178</v>
      </c>
      <c r="C6" s="155"/>
      <c r="D6" s="156"/>
    </row>
    <row r="7" spans="2:6" s="3" customFormat="1" ht="31.5">
      <c r="B7" s="47" t="s">
        <v>113</v>
      </c>
      <c r="C7" s="52" t="s">
        <v>105</v>
      </c>
      <c r="D7" s="53" t="s">
        <v>104</v>
      </c>
    </row>
    <row r="8" spans="2:6" s="3" customFormat="1">
      <c r="B8" s="14"/>
      <c r="C8" s="31" t="s">
        <v>208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93" t="s">
        <v>3269</v>
      </c>
      <c r="C10" s="80">
        <v>1228098.1638793461</v>
      </c>
      <c r="D10" s="93"/>
    </row>
    <row r="11" spans="2:6">
      <c r="B11" s="70" t="s">
        <v>24</v>
      </c>
      <c r="C11" s="80">
        <v>178767.0476202837</v>
      </c>
      <c r="D11" s="107"/>
    </row>
    <row r="12" spans="2:6">
      <c r="B12" s="147" t="s">
        <v>3274</v>
      </c>
      <c r="C12" s="83">
        <v>6071.3222690896</v>
      </c>
      <c r="D12" s="148">
        <v>46772</v>
      </c>
      <c r="E12" s="3"/>
      <c r="F12" s="3"/>
    </row>
    <row r="13" spans="2:6">
      <c r="B13" s="147" t="s">
        <v>3453</v>
      </c>
      <c r="C13" s="83">
        <v>2798.7823712394847</v>
      </c>
      <c r="D13" s="148">
        <v>46698</v>
      </c>
      <c r="E13" s="3"/>
      <c r="F13" s="3"/>
    </row>
    <row r="14" spans="2:6">
      <c r="B14" s="147" t="s">
        <v>2102</v>
      </c>
      <c r="C14" s="83">
        <v>3670.9016031458259</v>
      </c>
      <c r="D14" s="148">
        <v>48274</v>
      </c>
    </row>
    <row r="15" spans="2:6">
      <c r="B15" s="147" t="s">
        <v>2103</v>
      </c>
      <c r="C15" s="83">
        <v>1932.5520100326125</v>
      </c>
      <c r="D15" s="148">
        <v>48274</v>
      </c>
      <c r="E15" s="3"/>
      <c r="F15" s="3"/>
    </row>
    <row r="16" spans="2:6">
      <c r="B16" s="147" t="s">
        <v>3275</v>
      </c>
      <c r="C16" s="83">
        <v>862.51647480324471</v>
      </c>
      <c r="D16" s="148">
        <v>46054</v>
      </c>
      <c r="E16" s="3"/>
      <c r="F16" s="3"/>
    </row>
    <row r="17" spans="2:4">
      <c r="B17" s="147" t="s">
        <v>2113</v>
      </c>
      <c r="C17" s="83">
        <v>8321.5559948800001</v>
      </c>
      <c r="D17" s="148">
        <v>47969</v>
      </c>
    </row>
    <row r="18" spans="2:4">
      <c r="B18" s="147" t="s">
        <v>3276</v>
      </c>
      <c r="C18" s="83">
        <v>874.60046224000007</v>
      </c>
      <c r="D18" s="148">
        <v>47209</v>
      </c>
    </row>
    <row r="19" spans="2:4">
      <c r="B19" s="147" t="s">
        <v>3277</v>
      </c>
      <c r="C19" s="83">
        <v>10856.850732139183</v>
      </c>
      <c r="D19" s="148">
        <v>48297</v>
      </c>
    </row>
    <row r="20" spans="2:4">
      <c r="B20" s="147" t="s">
        <v>2116</v>
      </c>
      <c r="C20" s="83">
        <v>6886.18858</v>
      </c>
      <c r="D20" s="148">
        <v>47118</v>
      </c>
    </row>
    <row r="21" spans="2:4">
      <c r="B21" s="147" t="s">
        <v>3278</v>
      </c>
      <c r="C21" s="83">
        <v>67.583311039999998</v>
      </c>
      <c r="D21" s="148">
        <v>47907</v>
      </c>
    </row>
    <row r="22" spans="2:4">
      <c r="B22" s="147" t="s">
        <v>3279</v>
      </c>
      <c r="C22" s="83">
        <v>1677.8174752</v>
      </c>
      <c r="D22" s="148">
        <v>47848</v>
      </c>
    </row>
    <row r="23" spans="2:4">
      <c r="B23" s="147" t="s">
        <v>3280</v>
      </c>
      <c r="C23" s="83">
        <v>60.566347519999994</v>
      </c>
      <c r="D23" s="148">
        <v>47848</v>
      </c>
    </row>
    <row r="24" spans="2:4">
      <c r="B24" s="147" t="s">
        <v>3454</v>
      </c>
      <c r="C24" s="83">
        <v>0.52339544672436</v>
      </c>
      <c r="D24" s="148">
        <v>46022</v>
      </c>
    </row>
    <row r="25" spans="2:4">
      <c r="B25" s="147" t="s">
        <v>3281</v>
      </c>
      <c r="C25" s="83">
        <v>9714.5087500000009</v>
      </c>
      <c r="D25" s="148">
        <v>47969</v>
      </c>
    </row>
    <row r="26" spans="2:4">
      <c r="B26" s="147" t="s">
        <v>3282</v>
      </c>
      <c r="C26" s="83">
        <v>2727.3753792784</v>
      </c>
      <c r="D26" s="148">
        <v>47209</v>
      </c>
    </row>
    <row r="27" spans="2:4">
      <c r="B27" s="147" t="s">
        <v>3283</v>
      </c>
      <c r="C27" s="83">
        <v>8479.6947014363686</v>
      </c>
      <c r="D27" s="148">
        <v>47308</v>
      </c>
    </row>
    <row r="28" spans="2:4">
      <c r="B28" s="147" t="s">
        <v>3284</v>
      </c>
      <c r="C28" s="83">
        <v>6635.5626600000005</v>
      </c>
      <c r="D28" s="148">
        <v>48700</v>
      </c>
    </row>
    <row r="29" spans="2:4">
      <c r="B29" s="147" t="s">
        <v>3285</v>
      </c>
      <c r="C29" s="83">
        <v>14353.48515</v>
      </c>
      <c r="D29" s="148">
        <v>50256</v>
      </c>
    </row>
    <row r="30" spans="2:4">
      <c r="B30" s="147" t="s">
        <v>3286</v>
      </c>
      <c r="C30" s="83">
        <v>3698.6452223000001</v>
      </c>
      <c r="D30" s="148">
        <v>46539</v>
      </c>
    </row>
    <row r="31" spans="2:4">
      <c r="B31" s="147" t="s">
        <v>3287</v>
      </c>
      <c r="C31" s="83">
        <v>35218.487329999996</v>
      </c>
      <c r="D31" s="148">
        <v>47938</v>
      </c>
    </row>
    <row r="32" spans="2:4">
      <c r="B32" s="147" t="s">
        <v>2123</v>
      </c>
      <c r="C32" s="83">
        <v>980.84803683582493</v>
      </c>
      <c r="D32" s="148">
        <v>46752</v>
      </c>
    </row>
    <row r="33" spans="2:4">
      <c r="B33" s="147" t="s">
        <v>2124</v>
      </c>
      <c r="C33" s="83">
        <v>8952.8479665159684</v>
      </c>
      <c r="D33" s="148">
        <v>48233</v>
      </c>
    </row>
    <row r="34" spans="2:4">
      <c r="B34" s="147" t="s">
        <v>2125</v>
      </c>
      <c r="C34" s="83">
        <v>556.68190407434645</v>
      </c>
      <c r="D34" s="148">
        <v>45230</v>
      </c>
    </row>
    <row r="35" spans="2:4">
      <c r="B35" s="147" t="s">
        <v>3288</v>
      </c>
      <c r="C35" s="83">
        <v>2808.3296081631402</v>
      </c>
      <c r="D35" s="148">
        <v>48212</v>
      </c>
    </row>
    <row r="36" spans="2:4">
      <c r="B36" s="147" t="s">
        <v>3289</v>
      </c>
      <c r="C36" s="83">
        <v>60.907945439999999</v>
      </c>
      <c r="D36" s="148">
        <v>47566</v>
      </c>
    </row>
    <row r="37" spans="2:4">
      <c r="B37" s="147" t="s">
        <v>3290</v>
      </c>
      <c r="C37" s="83">
        <v>2080.6065311006464</v>
      </c>
      <c r="D37" s="148">
        <v>48212</v>
      </c>
    </row>
    <row r="38" spans="2:4">
      <c r="B38" s="147" t="s">
        <v>3291</v>
      </c>
      <c r="C38" s="83">
        <v>42.411754559999999</v>
      </c>
      <c r="D38" s="148">
        <v>48297</v>
      </c>
    </row>
    <row r="39" spans="2:4">
      <c r="B39" s="147" t="s">
        <v>3292</v>
      </c>
      <c r="C39" s="83">
        <v>309.29794301919998</v>
      </c>
      <c r="D39" s="148">
        <v>46631</v>
      </c>
    </row>
    <row r="40" spans="2:4">
      <c r="B40" s="147" t="s">
        <v>3293</v>
      </c>
      <c r="C40" s="83">
        <v>826.69244953599991</v>
      </c>
      <c r="D40" s="148">
        <v>48214</v>
      </c>
    </row>
    <row r="41" spans="2:4">
      <c r="B41" s="147" t="s">
        <v>3294</v>
      </c>
      <c r="C41" s="83">
        <v>1168.20400832</v>
      </c>
      <c r="D41" s="148">
        <v>48214</v>
      </c>
    </row>
    <row r="42" spans="2:4">
      <c r="B42" s="147" t="s">
        <v>3295</v>
      </c>
      <c r="C42" s="83">
        <v>13285.196810000001</v>
      </c>
      <c r="D42" s="148">
        <v>46661</v>
      </c>
    </row>
    <row r="43" spans="2:4">
      <c r="B43" s="147" t="s">
        <v>2128</v>
      </c>
      <c r="C43" s="83">
        <v>11671.5902759</v>
      </c>
      <c r="D43" s="148">
        <v>46661</v>
      </c>
    </row>
    <row r="44" spans="2:4">
      <c r="B44" s="147" t="s">
        <v>3455</v>
      </c>
      <c r="C44" s="83">
        <v>246.26450742802726</v>
      </c>
      <c r="D44" s="148">
        <v>45383</v>
      </c>
    </row>
    <row r="45" spans="2:4">
      <c r="B45" s="147" t="s">
        <v>3456</v>
      </c>
      <c r="C45" s="83">
        <v>6778.2515302589363</v>
      </c>
      <c r="D45" s="148">
        <v>46871</v>
      </c>
    </row>
    <row r="46" spans="2:4">
      <c r="B46" s="147" t="s">
        <v>3457</v>
      </c>
      <c r="C46" s="83">
        <v>228.29172537027696</v>
      </c>
      <c r="D46" s="148">
        <v>48482</v>
      </c>
    </row>
    <row r="47" spans="2:4">
      <c r="B47" s="147" t="s">
        <v>3458</v>
      </c>
      <c r="C47" s="83">
        <v>2107.9812640220262</v>
      </c>
      <c r="D47" s="148">
        <v>45473</v>
      </c>
    </row>
    <row r="48" spans="2:4">
      <c r="B48" s="147" t="s">
        <v>3459</v>
      </c>
      <c r="C48" s="83">
        <v>0.41966030610218996</v>
      </c>
      <c r="D48" s="148">
        <v>46022</v>
      </c>
    </row>
    <row r="49" spans="2:4">
      <c r="B49" s="147" t="s">
        <v>3460</v>
      </c>
      <c r="C49" s="83">
        <v>85.034254078458005</v>
      </c>
      <c r="D49" s="148">
        <v>48844</v>
      </c>
    </row>
    <row r="50" spans="2:4">
      <c r="B50" s="147" t="s">
        <v>3461</v>
      </c>
      <c r="C50" s="83">
        <v>162.18314590948404</v>
      </c>
      <c r="D50" s="148">
        <v>45340</v>
      </c>
    </row>
    <row r="51" spans="2:4">
      <c r="B51" s="147" t="s">
        <v>3462</v>
      </c>
      <c r="C51" s="83">
        <v>289.51697500000006</v>
      </c>
      <c r="D51" s="148">
        <v>45838</v>
      </c>
    </row>
    <row r="52" spans="2:4">
      <c r="B52" s="147" t="s">
        <v>3463</v>
      </c>
      <c r="C52" s="83">
        <v>0.59845537596794995</v>
      </c>
      <c r="D52" s="148">
        <v>45935</v>
      </c>
    </row>
    <row r="53" spans="2:4">
      <c r="B53" s="147" t="s">
        <v>3464</v>
      </c>
      <c r="C53" s="83">
        <v>1.1525054658934502</v>
      </c>
      <c r="D53" s="148">
        <v>47391</v>
      </c>
    </row>
    <row r="54" spans="2:4">
      <c r="B54" s="147" t="s">
        <v>3465</v>
      </c>
      <c r="C54" s="83">
        <v>346.24569381197284</v>
      </c>
      <c r="D54" s="148">
        <v>52047</v>
      </c>
    </row>
    <row r="55" spans="2:4">
      <c r="B55" s="147" t="s">
        <v>3466</v>
      </c>
      <c r="C55" s="83">
        <v>867.97245000000009</v>
      </c>
      <c r="D55" s="148">
        <v>45363</v>
      </c>
    </row>
    <row r="56" spans="2:4">
      <c r="B56" s="149" t="s">
        <v>39</v>
      </c>
      <c r="C56" s="80">
        <v>1049331.1162590624</v>
      </c>
      <c r="D56" s="150"/>
    </row>
    <row r="57" spans="2:4">
      <c r="B57" s="147" t="s">
        <v>3296</v>
      </c>
      <c r="C57" s="83">
        <v>11620.439879039999</v>
      </c>
      <c r="D57" s="148">
        <v>47201</v>
      </c>
    </row>
    <row r="58" spans="2:4">
      <c r="B58" s="147" t="s">
        <v>3297</v>
      </c>
      <c r="C58" s="83">
        <v>534.73807071266992</v>
      </c>
      <c r="D58" s="148">
        <v>47270</v>
      </c>
    </row>
    <row r="59" spans="2:4">
      <c r="B59" s="147" t="s">
        <v>3298</v>
      </c>
      <c r="C59" s="83">
        <v>10362.765735266998</v>
      </c>
      <c r="D59" s="148">
        <v>48366</v>
      </c>
    </row>
    <row r="60" spans="2:4">
      <c r="B60" s="147" t="s">
        <v>3299</v>
      </c>
      <c r="C60" s="83">
        <v>14797.80377344</v>
      </c>
      <c r="D60" s="148">
        <v>48914</v>
      </c>
    </row>
    <row r="61" spans="2:4">
      <c r="B61" s="147" t="s">
        <v>2168</v>
      </c>
      <c r="C61" s="83">
        <v>1279.2144121647539</v>
      </c>
      <c r="D61" s="148">
        <v>47467</v>
      </c>
    </row>
    <row r="62" spans="2:4">
      <c r="B62" s="147" t="s">
        <v>2173</v>
      </c>
      <c r="C62" s="83">
        <v>3598.9952109507967</v>
      </c>
      <c r="D62" s="148">
        <v>47848</v>
      </c>
    </row>
    <row r="63" spans="2:4">
      <c r="B63" s="147" t="s">
        <v>3300</v>
      </c>
      <c r="C63" s="83">
        <v>689.84501578879997</v>
      </c>
      <c r="D63" s="148">
        <v>46601</v>
      </c>
    </row>
    <row r="64" spans="2:4">
      <c r="B64" s="147" t="s">
        <v>2175</v>
      </c>
      <c r="C64" s="83">
        <v>14.6383171232</v>
      </c>
      <c r="D64" s="148">
        <v>46371</v>
      </c>
    </row>
    <row r="65" spans="2:4">
      <c r="B65" s="147" t="s">
        <v>3301</v>
      </c>
      <c r="C65" s="83">
        <v>7204.2884313599989</v>
      </c>
      <c r="D65" s="148">
        <v>47209</v>
      </c>
    </row>
    <row r="66" spans="2:4">
      <c r="B66" s="147" t="s">
        <v>2178</v>
      </c>
      <c r="C66" s="83">
        <v>816.25081103999992</v>
      </c>
      <c r="D66" s="148">
        <v>47209</v>
      </c>
    </row>
    <row r="67" spans="2:4">
      <c r="B67" s="147" t="s">
        <v>3302</v>
      </c>
      <c r="C67" s="83">
        <v>5016.2513933791033</v>
      </c>
      <c r="D67" s="148">
        <v>45778</v>
      </c>
    </row>
    <row r="68" spans="2:4">
      <c r="B68" s="147" t="s">
        <v>3303</v>
      </c>
      <c r="C68" s="83">
        <v>12056.127468423632</v>
      </c>
      <c r="D68" s="148">
        <v>46997</v>
      </c>
    </row>
    <row r="69" spans="2:4">
      <c r="B69" s="147" t="s">
        <v>3304</v>
      </c>
      <c r="C69" s="83">
        <v>16061.734751252628</v>
      </c>
      <c r="D69" s="148">
        <v>46997</v>
      </c>
    </row>
    <row r="70" spans="2:4">
      <c r="B70" s="147" t="s">
        <v>3305</v>
      </c>
      <c r="C70" s="83">
        <v>1084.4115077248</v>
      </c>
      <c r="D70" s="148">
        <v>45343</v>
      </c>
    </row>
    <row r="71" spans="2:4">
      <c r="B71" s="147" t="s">
        <v>3306</v>
      </c>
      <c r="C71" s="83">
        <v>13205.7302824</v>
      </c>
      <c r="D71" s="148">
        <v>47082</v>
      </c>
    </row>
    <row r="72" spans="2:4">
      <c r="B72" s="147" t="s">
        <v>3307</v>
      </c>
      <c r="C72" s="83">
        <v>19329.638601439998</v>
      </c>
      <c r="D72" s="148">
        <v>47398</v>
      </c>
    </row>
    <row r="73" spans="2:4">
      <c r="B73" s="147" t="s">
        <v>2182</v>
      </c>
      <c r="C73" s="83">
        <v>8931.0052015040001</v>
      </c>
      <c r="D73" s="148">
        <v>48054</v>
      </c>
    </row>
    <row r="74" spans="2:4">
      <c r="B74" s="147" t="s">
        <v>2183</v>
      </c>
      <c r="C74" s="83">
        <v>1022.5122690293699</v>
      </c>
      <c r="D74" s="148">
        <v>47119</v>
      </c>
    </row>
    <row r="75" spans="2:4">
      <c r="B75" s="147" t="s">
        <v>2186</v>
      </c>
      <c r="C75" s="83">
        <v>6893.5284590122155</v>
      </c>
      <c r="D75" s="148">
        <v>48757</v>
      </c>
    </row>
    <row r="76" spans="2:4">
      <c r="B76" s="147" t="s">
        <v>3308</v>
      </c>
      <c r="C76" s="83">
        <v>803.57026048192142</v>
      </c>
      <c r="D76" s="148">
        <v>46326</v>
      </c>
    </row>
    <row r="77" spans="2:4">
      <c r="B77" s="147" t="s">
        <v>3309</v>
      </c>
      <c r="C77" s="83">
        <v>16480.891258715204</v>
      </c>
      <c r="D77" s="148">
        <v>47301</v>
      </c>
    </row>
    <row r="78" spans="2:4">
      <c r="B78" s="147" t="s">
        <v>3310</v>
      </c>
      <c r="C78" s="83">
        <v>7125.1440211199997</v>
      </c>
      <c r="D78" s="148">
        <v>47301</v>
      </c>
    </row>
    <row r="79" spans="2:4">
      <c r="B79" s="147" t="s">
        <v>3311</v>
      </c>
      <c r="C79" s="83">
        <v>35.139653760000002</v>
      </c>
      <c r="D79" s="148">
        <v>47119</v>
      </c>
    </row>
    <row r="80" spans="2:4">
      <c r="B80" s="147" t="s">
        <v>3312</v>
      </c>
      <c r="C80" s="83">
        <v>32.604445121833088</v>
      </c>
      <c r="D80" s="148">
        <v>48122</v>
      </c>
    </row>
    <row r="81" spans="2:4">
      <c r="B81" s="147" t="s">
        <v>3313</v>
      </c>
      <c r="C81" s="83">
        <v>9047.3769659873651</v>
      </c>
      <c r="D81" s="148">
        <v>48395</v>
      </c>
    </row>
    <row r="82" spans="2:4">
      <c r="B82" s="147" t="s">
        <v>3314</v>
      </c>
      <c r="C82" s="83">
        <v>1876.7069200943999</v>
      </c>
      <c r="D82" s="148">
        <v>47119</v>
      </c>
    </row>
    <row r="83" spans="2:4">
      <c r="B83" s="147" t="s">
        <v>3315</v>
      </c>
      <c r="C83" s="83">
        <v>18.147903188149996</v>
      </c>
      <c r="D83" s="148">
        <v>45494</v>
      </c>
    </row>
    <row r="84" spans="2:4">
      <c r="B84" s="147" t="s">
        <v>2191</v>
      </c>
      <c r="C84" s="83">
        <v>19303.149026880001</v>
      </c>
      <c r="D84" s="148">
        <v>48365</v>
      </c>
    </row>
    <row r="85" spans="2:4">
      <c r="B85" s="147" t="s">
        <v>2192</v>
      </c>
      <c r="C85" s="83">
        <v>2874.9781491551994</v>
      </c>
      <c r="D85" s="148">
        <v>47119</v>
      </c>
    </row>
    <row r="86" spans="2:4">
      <c r="B86" s="147" t="s">
        <v>3316</v>
      </c>
      <c r="C86" s="83">
        <v>7.2085983087999992</v>
      </c>
      <c r="D86" s="148">
        <v>47119</v>
      </c>
    </row>
    <row r="87" spans="2:4">
      <c r="B87" s="147" t="s">
        <v>3317</v>
      </c>
      <c r="C87" s="83">
        <v>2773.1795690527997</v>
      </c>
      <c r="D87" s="148">
        <v>46742</v>
      </c>
    </row>
    <row r="88" spans="2:4">
      <c r="B88" s="147" t="s">
        <v>3318</v>
      </c>
      <c r="C88" s="83">
        <v>327.16943264000003</v>
      </c>
      <c r="D88" s="148">
        <v>46742</v>
      </c>
    </row>
    <row r="89" spans="2:4">
      <c r="B89" s="147" t="s">
        <v>2133</v>
      </c>
      <c r="C89" s="83">
        <v>2928.4899521752136</v>
      </c>
      <c r="D89" s="148">
        <v>48395</v>
      </c>
    </row>
    <row r="90" spans="2:4">
      <c r="B90" s="147" t="s">
        <v>3319</v>
      </c>
      <c r="C90" s="83">
        <v>12914.587117550735</v>
      </c>
      <c r="D90" s="148">
        <v>48669</v>
      </c>
    </row>
    <row r="91" spans="2:4">
      <c r="B91" s="147" t="s">
        <v>2203</v>
      </c>
      <c r="C91" s="83">
        <v>2109.2903007364271</v>
      </c>
      <c r="D91" s="148">
        <v>46753</v>
      </c>
    </row>
    <row r="92" spans="2:4">
      <c r="B92" s="147" t="s">
        <v>3320</v>
      </c>
      <c r="C92" s="83">
        <v>1056.60309216</v>
      </c>
      <c r="D92" s="148">
        <v>47239</v>
      </c>
    </row>
    <row r="93" spans="2:4">
      <c r="B93" s="147" t="s">
        <v>3321</v>
      </c>
      <c r="C93" s="83">
        <v>8052.3912637840003</v>
      </c>
      <c r="D93" s="148">
        <v>47463</v>
      </c>
    </row>
    <row r="94" spans="2:4">
      <c r="B94" s="147" t="s">
        <v>3322</v>
      </c>
      <c r="C94" s="83">
        <v>15829.315538629</v>
      </c>
      <c r="D94" s="148">
        <v>49427</v>
      </c>
    </row>
    <row r="95" spans="2:4">
      <c r="B95" s="147" t="s">
        <v>3323</v>
      </c>
      <c r="C95" s="83">
        <v>10369.005832636918</v>
      </c>
      <c r="D95" s="148">
        <v>50041</v>
      </c>
    </row>
    <row r="96" spans="2:4">
      <c r="B96" s="147" t="s">
        <v>3324</v>
      </c>
      <c r="C96" s="83">
        <v>34214.898630959993</v>
      </c>
      <c r="D96" s="148">
        <v>50678</v>
      </c>
    </row>
    <row r="97" spans="2:4">
      <c r="B97" s="147" t="s">
        <v>3325</v>
      </c>
      <c r="C97" s="83">
        <v>450.21278583840001</v>
      </c>
      <c r="D97" s="148">
        <v>46971</v>
      </c>
    </row>
    <row r="98" spans="2:4">
      <c r="B98" s="147" t="s">
        <v>3326</v>
      </c>
      <c r="C98" s="83">
        <v>9772.7166965887991</v>
      </c>
      <c r="D98" s="148">
        <v>45557</v>
      </c>
    </row>
    <row r="99" spans="2:4">
      <c r="B99" s="147" t="s">
        <v>2214</v>
      </c>
      <c r="C99" s="83">
        <v>15476.935656675199</v>
      </c>
      <c r="D99" s="148">
        <v>46149</v>
      </c>
    </row>
    <row r="100" spans="2:4">
      <c r="B100" s="147" t="s">
        <v>3327</v>
      </c>
      <c r="C100" s="83">
        <v>528.59873627039997</v>
      </c>
      <c r="D100" s="148">
        <v>46012</v>
      </c>
    </row>
    <row r="101" spans="2:4">
      <c r="B101" s="147" t="s">
        <v>3328</v>
      </c>
      <c r="C101" s="83">
        <v>19633.697936098768</v>
      </c>
      <c r="D101" s="148">
        <v>48693</v>
      </c>
    </row>
    <row r="102" spans="2:4">
      <c r="B102" s="147" t="s">
        <v>2216</v>
      </c>
      <c r="C102" s="83">
        <v>13727.665258820778</v>
      </c>
      <c r="D102" s="148">
        <v>47849</v>
      </c>
    </row>
    <row r="103" spans="2:4">
      <c r="B103" s="147" t="s">
        <v>2218</v>
      </c>
      <c r="C103" s="83">
        <v>15985.226698906279</v>
      </c>
      <c r="D103" s="148">
        <v>49126</v>
      </c>
    </row>
    <row r="104" spans="2:4">
      <c r="B104" s="147" t="s">
        <v>3329</v>
      </c>
      <c r="C104" s="83">
        <v>171.42924477349791</v>
      </c>
      <c r="D104" s="148">
        <v>49126</v>
      </c>
    </row>
    <row r="105" spans="2:4">
      <c r="B105" s="147" t="s">
        <v>2220</v>
      </c>
      <c r="C105" s="83">
        <v>19368.739946557936</v>
      </c>
      <c r="D105" s="148">
        <v>47665</v>
      </c>
    </row>
    <row r="106" spans="2:4">
      <c r="B106" s="147" t="s">
        <v>3330</v>
      </c>
      <c r="C106" s="83">
        <v>17.722622830399999</v>
      </c>
      <c r="D106" s="148">
        <v>46326</v>
      </c>
    </row>
    <row r="107" spans="2:4">
      <c r="B107" s="147" t="s">
        <v>3331</v>
      </c>
      <c r="C107" s="83">
        <v>100.094574728</v>
      </c>
      <c r="D107" s="148">
        <v>46326</v>
      </c>
    </row>
    <row r="108" spans="2:4">
      <c r="B108" s="147" t="s">
        <v>3332</v>
      </c>
      <c r="C108" s="83">
        <v>118.566716472</v>
      </c>
      <c r="D108" s="148">
        <v>46326</v>
      </c>
    </row>
    <row r="109" spans="2:4">
      <c r="B109" s="147" t="s">
        <v>3333</v>
      </c>
      <c r="C109" s="83">
        <v>175.19179835520001</v>
      </c>
      <c r="D109" s="148">
        <v>46326</v>
      </c>
    </row>
    <row r="110" spans="2:4">
      <c r="B110" s="147" t="s">
        <v>3334</v>
      </c>
      <c r="C110" s="83">
        <v>113.28086360319999</v>
      </c>
      <c r="D110" s="148">
        <v>46326</v>
      </c>
    </row>
    <row r="111" spans="2:4">
      <c r="B111" s="147" t="s">
        <v>3335</v>
      </c>
      <c r="C111" s="83">
        <v>18502.876880143998</v>
      </c>
      <c r="D111" s="148">
        <v>46752</v>
      </c>
    </row>
    <row r="112" spans="2:4">
      <c r="B112" s="147" t="s">
        <v>3336</v>
      </c>
      <c r="C112" s="83">
        <v>32014.268390169596</v>
      </c>
      <c r="D112" s="148">
        <v>47927</v>
      </c>
    </row>
    <row r="113" spans="2:4">
      <c r="B113" s="147" t="s">
        <v>3467</v>
      </c>
      <c r="C113" s="83">
        <v>3054.9865199999999</v>
      </c>
      <c r="D113" s="148">
        <v>45615</v>
      </c>
    </row>
    <row r="114" spans="2:4">
      <c r="B114" s="147" t="s">
        <v>3337</v>
      </c>
      <c r="C114" s="83">
        <v>12281.857647844799</v>
      </c>
      <c r="D114" s="148">
        <v>47528</v>
      </c>
    </row>
    <row r="115" spans="2:4">
      <c r="B115" s="147" t="s">
        <v>2231</v>
      </c>
      <c r="C115" s="83">
        <v>2147.0779143999998</v>
      </c>
      <c r="D115" s="148">
        <v>47756</v>
      </c>
    </row>
    <row r="116" spans="2:4">
      <c r="B116" s="147" t="s">
        <v>3338</v>
      </c>
      <c r="C116" s="83">
        <v>14248.396847504291</v>
      </c>
      <c r="D116" s="148">
        <v>48332</v>
      </c>
    </row>
    <row r="117" spans="2:4">
      <c r="B117" s="147" t="s">
        <v>3339</v>
      </c>
      <c r="C117" s="83">
        <v>30620.029614079998</v>
      </c>
      <c r="D117" s="148">
        <v>47715</v>
      </c>
    </row>
    <row r="118" spans="2:4">
      <c r="B118" s="147" t="s">
        <v>3340</v>
      </c>
      <c r="C118" s="83">
        <v>15701.578487679999</v>
      </c>
      <c r="D118" s="148">
        <v>47715</v>
      </c>
    </row>
    <row r="119" spans="2:4">
      <c r="B119" s="147" t="s">
        <v>3341</v>
      </c>
      <c r="C119" s="83">
        <v>875.77034002000005</v>
      </c>
      <c r="D119" s="148">
        <v>47715</v>
      </c>
    </row>
    <row r="120" spans="2:4">
      <c r="B120" s="147" t="s">
        <v>2238</v>
      </c>
      <c r="C120" s="83">
        <v>975.11757642199996</v>
      </c>
      <c r="D120" s="148">
        <v>48466</v>
      </c>
    </row>
    <row r="121" spans="2:4">
      <c r="B121" s="147" t="s">
        <v>2239</v>
      </c>
      <c r="C121" s="83">
        <v>1048.9772713599998</v>
      </c>
      <c r="D121" s="148">
        <v>48466</v>
      </c>
    </row>
    <row r="122" spans="2:4">
      <c r="B122" s="147" t="s">
        <v>3342</v>
      </c>
      <c r="C122" s="83">
        <v>12976.519000811199</v>
      </c>
      <c r="D122" s="148">
        <v>48446</v>
      </c>
    </row>
    <row r="123" spans="2:4">
      <c r="B123" s="147" t="s">
        <v>3343</v>
      </c>
      <c r="C123" s="83">
        <v>110.90502464000001</v>
      </c>
      <c r="D123" s="148">
        <v>48446</v>
      </c>
    </row>
    <row r="124" spans="2:4">
      <c r="B124" s="147" t="s">
        <v>2241</v>
      </c>
      <c r="C124" s="83">
        <v>514.29499791671003</v>
      </c>
      <c r="D124" s="148">
        <v>48319</v>
      </c>
    </row>
    <row r="125" spans="2:4">
      <c r="B125" s="147" t="s">
        <v>3344</v>
      </c>
      <c r="C125" s="83">
        <v>10076.30948208</v>
      </c>
      <c r="D125" s="148">
        <v>50678</v>
      </c>
    </row>
    <row r="126" spans="2:4">
      <c r="B126" s="147" t="s">
        <v>3345</v>
      </c>
      <c r="C126" s="83">
        <v>8365.0884758880002</v>
      </c>
      <c r="D126" s="148">
        <v>47392</v>
      </c>
    </row>
    <row r="127" spans="2:4">
      <c r="B127" s="147" t="s">
        <v>3346</v>
      </c>
      <c r="C127" s="83">
        <v>55.939403585985936</v>
      </c>
      <c r="D127" s="148">
        <v>48944</v>
      </c>
    </row>
    <row r="128" spans="2:4">
      <c r="B128" s="147" t="s">
        <v>2135</v>
      </c>
      <c r="C128" s="83">
        <v>8552.8183545698867</v>
      </c>
      <c r="D128" s="148">
        <v>48760</v>
      </c>
    </row>
    <row r="129" spans="2:4">
      <c r="B129" s="147" t="s">
        <v>2136</v>
      </c>
      <c r="C129" s="83">
        <v>30.5197264</v>
      </c>
      <c r="D129" s="148">
        <v>47453</v>
      </c>
    </row>
    <row r="130" spans="2:4">
      <c r="B130" s="147" t="s">
        <v>2248</v>
      </c>
      <c r="C130" s="83">
        <v>146.61260549599999</v>
      </c>
      <c r="D130" s="148">
        <v>47262</v>
      </c>
    </row>
    <row r="131" spans="2:4">
      <c r="B131" s="147" t="s">
        <v>3347</v>
      </c>
      <c r="C131" s="83">
        <v>126.65754988236</v>
      </c>
      <c r="D131" s="148">
        <v>45777</v>
      </c>
    </row>
    <row r="132" spans="2:4">
      <c r="B132" s="147" t="s">
        <v>2249</v>
      </c>
      <c r="C132" s="83">
        <v>14329.182032786999</v>
      </c>
      <c r="D132" s="148">
        <v>45930</v>
      </c>
    </row>
    <row r="133" spans="2:4">
      <c r="B133" s="147" t="s">
        <v>3348</v>
      </c>
      <c r="C133" s="83">
        <v>49323.468803980715</v>
      </c>
      <c r="D133" s="148">
        <v>47665</v>
      </c>
    </row>
    <row r="134" spans="2:4">
      <c r="B134" s="147" t="s">
        <v>3349</v>
      </c>
      <c r="C134" s="83">
        <v>5052.855827831123</v>
      </c>
      <c r="D134" s="148">
        <v>45485</v>
      </c>
    </row>
    <row r="135" spans="2:4">
      <c r="B135" s="147" t="s">
        <v>3350</v>
      </c>
      <c r="C135" s="83">
        <v>13026.710755274566</v>
      </c>
      <c r="D135" s="148">
        <v>46417</v>
      </c>
    </row>
    <row r="136" spans="2:4">
      <c r="B136" s="147" t="s">
        <v>3351</v>
      </c>
      <c r="C136" s="83">
        <v>2803.8500784496</v>
      </c>
      <c r="D136" s="148">
        <v>47178</v>
      </c>
    </row>
    <row r="137" spans="2:4">
      <c r="B137" s="147" t="s">
        <v>3352</v>
      </c>
      <c r="C137" s="83">
        <v>564.46912927999995</v>
      </c>
      <c r="D137" s="148">
        <v>47447</v>
      </c>
    </row>
    <row r="138" spans="2:4">
      <c r="B138" s="147" t="s">
        <v>3353</v>
      </c>
      <c r="C138" s="83">
        <v>8088.5211637583998</v>
      </c>
      <c r="D138" s="148">
        <v>47987</v>
      </c>
    </row>
    <row r="139" spans="2:4">
      <c r="B139" s="147" t="s">
        <v>2259</v>
      </c>
      <c r="C139" s="83">
        <v>9227.6890059936923</v>
      </c>
      <c r="D139" s="148">
        <v>48180</v>
      </c>
    </row>
    <row r="140" spans="2:4">
      <c r="B140" s="147" t="s">
        <v>3354</v>
      </c>
      <c r="C140" s="83">
        <v>24397.685760799999</v>
      </c>
      <c r="D140" s="148">
        <v>47735</v>
      </c>
    </row>
    <row r="141" spans="2:4">
      <c r="B141" s="147" t="s">
        <v>3355</v>
      </c>
      <c r="C141" s="83">
        <v>690.55091242239996</v>
      </c>
      <c r="D141" s="148">
        <v>48151</v>
      </c>
    </row>
    <row r="142" spans="2:4">
      <c r="B142" s="147" t="s">
        <v>3356</v>
      </c>
      <c r="C142" s="83">
        <v>8476.5070595512625</v>
      </c>
      <c r="D142" s="148">
        <v>47848</v>
      </c>
    </row>
    <row r="143" spans="2:4">
      <c r="B143" s="147" t="s">
        <v>3357</v>
      </c>
      <c r="C143" s="83">
        <v>680.84553393299996</v>
      </c>
      <c r="D143" s="148">
        <v>45710</v>
      </c>
    </row>
    <row r="144" spans="2:4">
      <c r="B144" s="147" t="s">
        <v>3358</v>
      </c>
      <c r="C144" s="83">
        <v>14035.796861358</v>
      </c>
      <c r="D144" s="148">
        <v>46573</v>
      </c>
    </row>
    <row r="145" spans="2:4">
      <c r="B145" s="147" t="s">
        <v>3359</v>
      </c>
      <c r="C145" s="83">
        <v>13284.38619443674</v>
      </c>
      <c r="D145" s="148">
        <v>47832</v>
      </c>
    </row>
    <row r="146" spans="2:4">
      <c r="B146" s="147" t="s">
        <v>3360</v>
      </c>
      <c r="C146" s="83">
        <v>749.8160017649999</v>
      </c>
      <c r="D146" s="148">
        <v>46524</v>
      </c>
    </row>
    <row r="147" spans="2:4">
      <c r="B147" s="147" t="s">
        <v>3361</v>
      </c>
      <c r="C147" s="83">
        <v>14403.204733855673</v>
      </c>
      <c r="D147" s="148">
        <v>48121</v>
      </c>
    </row>
    <row r="148" spans="2:4">
      <c r="B148" s="147" t="s">
        <v>3362</v>
      </c>
      <c r="C148" s="83">
        <v>3453.0762462985572</v>
      </c>
      <c r="D148" s="148">
        <v>48121</v>
      </c>
    </row>
    <row r="149" spans="2:4">
      <c r="B149" s="147" t="s">
        <v>3363</v>
      </c>
      <c r="C149" s="83">
        <v>1699.58465706433</v>
      </c>
      <c r="D149" s="148">
        <v>47255</v>
      </c>
    </row>
    <row r="150" spans="2:4">
      <c r="B150" s="147" t="s">
        <v>3364</v>
      </c>
      <c r="C150" s="83">
        <v>1921.4824480687698</v>
      </c>
      <c r="D150" s="148">
        <v>48029</v>
      </c>
    </row>
    <row r="151" spans="2:4">
      <c r="B151" s="147" t="s">
        <v>3365</v>
      </c>
      <c r="C151" s="83">
        <v>2426.1228041599998</v>
      </c>
      <c r="D151" s="148">
        <v>48294</v>
      </c>
    </row>
    <row r="152" spans="2:4">
      <c r="B152" s="147" t="s">
        <v>2275</v>
      </c>
      <c r="C152" s="83">
        <v>20063.877828312317</v>
      </c>
      <c r="D152" s="148">
        <v>47937</v>
      </c>
    </row>
    <row r="153" spans="2:4">
      <c r="B153" s="147" t="s">
        <v>3366</v>
      </c>
      <c r="C153" s="83">
        <v>6123.2816368609492</v>
      </c>
      <c r="D153" s="148">
        <v>46572</v>
      </c>
    </row>
    <row r="154" spans="2:4">
      <c r="B154" s="147" t="s">
        <v>3367</v>
      </c>
      <c r="C154" s="83">
        <v>33014.1572179</v>
      </c>
      <c r="D154" s="148">
        <v>48781</v>
      </c>
    </row>
    <row r="155" spans="2:4">
      <c r="B155" s="147" t="s">
        <v>3368</v>
      </c>
      <c r="C155" s="83">
        <v>2171.7551179264001</v>
      </c>
      <c r="D155" s="148">
        <v>46844</v>
      </c>
    </row>
    <row r="156" spans="2:4">
      <c r="B156" s="147" t="s">
        <v>3369</v>
      </c>
      <c r="C156" s="83">
        <v>5161.0483132414874</v>
      </c>
      <c r="D156" s="148">
        <v>50678</v>
      </c>
    </row>
    <row r="157" spans="2:4">
      <c r="B157" s="147" t="s">
        <v>3370</v>
      </c>
      <c r="C157" s="83">
        <v>1713.9256613535699</v>
      </c>
      <c r="D157" s="148">
        <v>45869</v>
      </c>
    </row>
    <row r="158" spans="2:4">
      <c r="B158" s="147" t="s">
        <v>3371</v>
      </c>
      <c r="C158" s="83">
        <v>895.00207583999997</v>
      </c>
      <c r="D158" s="148">
        <v>46201</v>
      </c>
    </row>
    <row r="159" spans="2:4">
      <c r="B159" s="147" t="s">
        <v>3372</v>
      </c>
      <c r="C159" s="83">
        <v>6913.0399721600006</v>
      </c>
      <c r="D159" s="148">
        <v>46203</v>
      </c>
    </row>
    <row r="160" spans="2:4">
      <c r="B160" s="147" t="s">
        <v>2284</v>
      </c>
      <c r="C160" s="83">
        <v>22781.136089437216</v>
      </c>
      <c r="D160" s="148">
        <v>47312</v>
      </c>
    </row>
    <row r="161" spans="2:4">
      <c r="B161" s="147" t="s">
        <v>3373</v>
      </c>
      <c r="C161" s="83">
        <v>8024.2462058208002</v>
      </c>
      <c r="D161" s="148">
        <v>46660</v>
      </c>
    </row>
    <row r="162" spans="2:4">
      <c r="B162" s="147" t="s">
        <v>2289</v>
      </c>
      <c r="C162" s="83">
        <v>4268.2292235199993</v>
      </c>
      <c r="D162" s="148">
        <v>47301</v>
      </c>
    </row>
    <row r="163" spans="2:4">
      <c r="B163" s="147" t="s">
        <v>3374</v>
      </c>
      <c r="C163" s="83">
        <v>14238.208490044175</v>
      </c>
      <c r="D163" s="148">
        <v>50678</v>
      </c>
    </row>
    <row r="164" spans="2:4">
      <c r="B164" s="147" t="s">
        <v>3375</v>
      </c>
      <c r="C164" s="83">
        <v>12364.9734927872</v>
      </c>
      <c r="D164" s="148">
        <v>48176</v>
      </c>
    </row>
    <row r="165" spans="2:4">
      <c r="B165" s="147" t="s">
        <v>3376</v>
      </c>
      <c r="C165" s="83">
        <v>144.07604495999999</v>
      </c>
      <c r="D165" s="148">
        <v>48213</v>
      </c>
    </row>
    <row r="166" spans="2:4">
      <c r="B166" s="147" t="s">
        <v>2294</v>
      </c>
      <c r="C166" s="83">
        <v>747.28859007359995</v>
      </c>
      <c r="D166" s="148">
        <v>47992</v>
      </c>
    </row>
    <row r="167" spans="2:4">
      <c r="B167" s="147" t="s">
        <v>3377</v>
      </c>
      <c r="C167" s="83">
        <v>2735.5571748799998</v>
      </c>
      <c r="D167" s="148">
        <v>46601</v>
      </c>
    </row>
    <row r="168" spans="2:4">
      <c r="B168" s="147" t="s">
        <v>3378</v>
      </c>
      <c r="C168" s="83">
        <v>2172.3254598836374</v>
      </c>
      <c r="D168" s="148">
        <v>46722</v>
      </c>
    </row>
    <row r="169" spans="2:4">
      <c r="B169" s="147" t="s">
        <v>3379</v>
      </c>
      <c r="C169" s="83">
        <v>3117.6671325933203</v>
      </c>
      <c r="D169" s="148">
        <v>46794</v>
      </c>
    </row>
    <row r="170" spans="2:4">
      <c r="B170" s="147" t="s">
        <v>3380</v>
      </c>
      <c r="C170" s="83">
        <v>3194.8305404699995</v>
      </c>
      <c r="D170" s="148">
        <v>47407</v>
      </c>
    </row>
    <row r="171" spans="2:4">
      <c r="B171" s="147" t="s">
        <v>3381</v>
      </c>
      <c r="C171" s="83">
        <v>12200.623543173999</v>
      </c>
      <c r="D171" s="148">
        <v>48234</v>
      </c>
    </row>
    <row r="172" spans="2:4">
      <c r="B172" s="147" t="s">
        <v>2304</v>
      </c>
      <c r="C172" s="83">
        <v>2259.5515050599956</v>
      </c>
      <c r="D172" s="148">
        <v>47467</v>
      </c>
    </row>
    <row r="173" spans="2:4">
      <c r="B173" s="147" t="s">
        <v>3382</v>
      </c>
      <c r="C173" s="83">
        <v>223.98961455999998</v>
      </c>
      <c r="D173" s="148">
        <v>47599</v>
      </c>
    </row>
    <row r="174" spans="2:4">
      <c r="B174" s="147" t="s">
        <v>3383</v>
      </c>
      <c r="C174" s="83">
        <v>34.189804926362463</v>
      </c>
      <c r="D174" s="148">
        <v>46082</v>
      </c>
    </row>
    <row r="175" spans="2:4">
      <c r="B175" s="147" t="s">
        <v>3384</v>
      </c>
      <c r="C175" s="83">
        <v>5741.3099935726705</v>
      </c>
      <c r="D175" s="148">
        <v>47236</v>
      </c>
    </row>
    <row r="176" spans="2:4">
      <c r="B176" s="147" t="s">
        <v>3385</v>
      </c>
      <c r="C176" s="83">
        <v>13283.366002127999</v>
      </c>
      <c r="D176" s="148">
        <v>46465</v>
      </c>
    </row>
    <row r="177" spans="2:4">
      <c r="B177" s="147" t="s">
        <v>3386</v>
      </c>
      <c r="C177" s="83">
        <v>728.1663679472</v>
      </c>
      <c r="D177" s="148">
        <v>48723</v>
      </c>
    </row>
    <row r="178" spans="2:4">
      <c r="B178" s="147" t="s">
        <v>3387</v>
      </c>
      <c r="C178" s="83">
        <v>40.594284222399999</v>
      </c>
      <c r="D178" s="148">
        <v>47031</v>
      </c>
    </row>
    <row r="179" spans="2:4">
      <c r="B179" s="147" t="s">
        <v>3388</v>
      </c>
      <c r="C179" s="83">
        <v>4648.9333942399999</v>
      </c>
      <c r="D179" s="148">
        <v>48268</v>
      </c>
    </row>
    <row r="180" spans="2:4">
      <c r="B180" s="147" t="s">
        <v>2325</v>
      </c>
      <c r="C180" s="83">
        <v>1511.0412484800001</v>
      </c>
      <c r="D180" s="148">
        <v>47107</v>
      </c>
    </row>
    <row r="181" spans="2:4">
      <c r="B181" s="147" t="s">
        <v>3389</v>
      </c>
      <c r="C181" s="83">
        <v>955.9941527215999</v>
      </c>
      <c r="D181" s="148">
        <v>48213</v>
      </c>
    </row>
    <row r="182" spans="2:4">
      <c r="B182" s="147" t="s">
        <v>3390</v>
      </c>
      <c r="C182" s="83">
        <v>593.34474968536995</v>
      </c>
      <c r="D182" s="148">
        <v>45869</v>
      </c>
    </row>
    <row r="183" spans="2:4">
      <c r="B183" s="147" t="s">
        <v>2328</v>
      </c>
      <c r="C183" s="83">
        <v>3313.4984992619998</v>
      </c>
      <c r="D183" s="148">
        <v>47848</v>
      </c>
    </row>
    <row r="184" spans="2:4">
      <c r="B184" s="147" t="s">
        <v>3391</v>
      </c>
      <c r="C184" s="83">
        <v>2113.9154506624</v>
      </c>
      <c r="D184" s="148">
        <v>46637</v>
      </c>
    </row>
    <row r="185" spans="2:4">
      <c r="B185" s="147" t="s">
        <v>2330</v>
      </c>
      <c r="C185" s="83">
        <v>9654.6898948249982</v>
      </c>
      <c r="D185" s="148">
        <v>47574</v>
      </c>
    </row>
    <row r="186" spans="2:4">
      <c r="B186" s="147" t="s">
        <v>3392</v>
      </c>
      <c r="C186" s="83">
        <v>4864.9659837119998</v>
      </c>
      <c r="D186" s="148">
        <v>48942</v>
      </c>
    </row>
    <row r="187" spans="2:4">
      <c r="B187" s="147" t="s">
        <v>3393</v>
      </c>
      <c r="C187" s="83">
        <v>6911.0476058288004</v>
      </c>
      <c r="D187" s="148">
        <v>48942</v>
      </c>
    </row>
    <row r="188" spans="2:4">
      <c r="B188" s="147" t="s">
        <v>2333</v>
      </c>
      <c r="C188" s="83">
        <v>18697.040973439998</v>
      </c>
      <c r="D188" s="148">
        <v>49405</v>
      </c>
    </row>
    <row r="189" spans="2:4">
      <c r="B189" s="147" t="s">
        <v>3394</v>
      </c>
      <c r="C189" s="83">
        <v>514.32871699999998</v>
      </c>
      <c r="D189" s="148">
        <v>48069</v>
      </c>
    </row>
    <row r="190" spans="2:4">
      <c r="B190" s="147" t="s">
        <v>3395</v>
      </c>
      <c r="C190" s="83">
        <v>16601.1725844752</v>
      </c>
      <c r="D190" s="148">
        <v>46643</v>
      </c>
    </row>
    <row r="191" spans="2:4">
      <c r="B191" s="147" t="s">
        <v>3396</v>
      </c>
      <c r="C191" s="83">
        <v>6556.3681883199997</v>
      </c>
      <c r="D191" s="148">
        <v>48004</v>
      </c>
    </row>
    <row r="192" spans="2:4">
      <c r="B192" s="147" t="s">
        <v>3397</v>
      </c>
      <c r="C192" s="83">
        <v>11.672982939199999</v>
      </c>
      <c r="D192" s="148">
        <v>47262</v>
      </c>
    </row>
    <row r="193" spans="2:4">
      <c r="B193" s="147" t="s">
        <v>3398</v>
      </c>
      <c r="C193" s="83">
        <v>2.9289564719999999</v>
      </c>
      <c r="D193" s="148">
        <v>45939</v>
      </c>
    </row>
    <row r="194" spans="2:4">
      <c r="B194" s="147" t="s">
        <v>2337</v>
      </c>
      <c r="C194" s="83">
        <v>10203.333311446399</v>
      </c>
      <c r="D194" s="148">
        <v>46742</v>
      </c>
    </row>
    <row r="195" spans="2:4">
      <c r="B195" s="147" t="s">
        <v>3399</v>
      </c>
      <c r="C195" s="83">
        <v>9522.51764912</v>
      </c>
      <c r="D195" s="148">
        <v>46112</v>
      </c>
    </row>
    <row r="196" spans="2:4">
      <c r="B196" s="147" t="s">
        <v>2338</v>
      </c>
      <c r="C196" s="83">
        <v>26768.563833503998</v>
      </c>
      <c r="D196" s="148">
        <v>46722</v>
      </c>
    </row>
    <row r="197" spans="2:4">
      <c r="B197" s="147" t="s">
        <v>2339</v>
      </c>
      <c r="C197" s="83">
        <v>2069.54031072</v>
      </c>
      <c r="D197" s="148">
        <v>46722</v>
      </c>
    </row>
    <row r="198" spans="2:4">
      <c r="B198" s="147" t="s">
        <v>2145</v>
      </c>
      <c r="C198" s="83">
        <v>57.545205880000005</v>
      </c>
      <c r="D198" s="148">
        <v>48030</v>
      </c>
    </row>
    <row r="199" spans="2:4">
      <c r="B199" s="118"/>
      <c r="C199" s="119"/>
      <c r="D199" s="119"/>
    </row>
    <row r="200" spans="2:4">
      <c r="B200" s="118"/>
      <c r="C200" s="119"/>
      <c r="D200" s="119"/>
    </row>
    <row r="201" spans="2:4">
      <c r="B201" s="118"/>
      <c r="C201" s="119"/>
      <c r="D201" s="119"/>
    </row>
    <row r="202" spans="2:4">
      <c r="B202" s="118"/>
      <c r="C202" s="119"/>
      <c r="D202" s="119"/>
    </row>
    <row r="203" spans="2:4">
      <c r="B203" s="118"/>
      <c r="C203" s="119"/>
      <c r="D203" s="119"/>
    </row>
    <row r="204" spans="2:4">
      <c r="B204" s="118"/>
      <c r="C204" s="119"/>
      <c r="D204" s="119"/>
    </row>
    <row r="205" spans="2:4">
      <c r="B205" s="118"/>
      <c r="C205" s="119"/>
      <c r="D205" s="119"/>
    </row>
    <row r="206" spans="2:4">
      <c r="B206" s="118"/>
      <c r="C206" s="119"/>
      <c r="D206" s="119"/>
    </row>
    <row r="207" spans="2:4">
      <c r="B207" s="118"/>
      <c r="C207" s="119"/>
      <c r="D207" s="119"/>
    </row>
    <row r="208" spans="2:4">
      <c r="B208" s="118"/>
      <c r="C208" s="119"/>
      <c r="D208" s="119"/>
    </row>
    <row r="209" spans="2:4">
      <c r="B209" s="118"/>
      <c r="C209" s="119"/>
      <c r="D209" s="119"/>
    </row>
    <row r="210" spans="2:4">
      <c r="B210" s="118"/>
      <c r="C210" s="119"/>
      <c r="D210" s="119"/>
    </row>
    <row r="211" spans="2:4">
      <c r="B211" s="118"/>
      <c r="C211" s="119"/>
      <c r="D211" s="119"/>
    </row>
    <row r="212" spans="2:4">
      <c r="B212" s="118"/>
      <c r="C212" s="119"/>
      <c r="D212" s="119"/>
    </row>
    <row r="213" spans="2:4">
      <c r="B213" s="118"/>
      <c r="C213" s="119"/>
      <c r="D213" s="119"/>
    </row>
    <row r="214" spans="2:4">
      <c r="B214" s="118"/>
      <c r="C214" s="119"/>
      <c r="D214" s="119"/>
    </row>
    <row r="215" spans="2:4">
      <c r="B215" s="118"/>
      <c r="C215" s="119"/>
      <c r="D215" s="119"/>
    </row>
    <row r="216" spans="2:4">
      <c r="B216" s="118"/>
      <c r="C216" s="119"/>
      <c r="D216" s="119"/>
    </row>
    <row r="217" spans="2:4">
      <c r="B217" s="118"/>
      <c r="C217" s="119"/>
      <c r="D217" s="119"/>
    </row>
    <row r="218" spans="2:4">
      <c r="B218" s="118"/>
      <c r="C218" s="119"/>
      <c r="D218" s="119"/>
    </row>
    <row r="219" spans="2:4">
      <c r="B219" s="118"/>
      <c r="C219" s="119"/>
      <c r="D219" s="119"/>
    </row>
    <row r="220" spans="2:4">
      <c r="B220" s="118"/>
      <c r="C220" s="119"/>
      <c r="D220" s="119"/>
    </row>
    <row r="221" spans="2:4">
      <c r="B221" s="118"/>
      <c r="C221" s="119"/>
      <c r="D221" s="119"/>
    </row>
    <row r="222" spans="2:4">
      <c r="B222" s="118"/>
      <c r="C222" s="119"/>
      <c r="D222" s="119"/>
    </row>
    <row r="223" spans="2:4">
      <c r="B223" s="118"/>
      <c r="C223" s="119"/>
      <c r="D223" s="119"/>
    </row>
    <row r="224" spans="2:4">
      <c r="B224" s="118"/>
      <c r="C224" s="119"/>
      <c r="D224" s="119"/>
    </row>
    <row r="225" spans="2:4">
      <c r="B225" s="118"/>
      <c r="C225" s="119"/>
      <c r="D225" s="119"/>
    </row>
    <row r="226" spans="2:4">
      <c r="B226" s="118"/>
      <c r="C226" s="119"/>
      <c r="D226" s="119"/>
    </row>
    <row r="227" spans="2:4">
      <c r="B227" s="118"/>
      <c r="C227" s="119"/>
      <c r="D227" s="119"/>
    </row>
    <row r="228" spans="2:4">
      <c r="B228" s="118"/>
      <c r="C228" s="119"/>
      <c r="D228" s="119"/>
    </row>
    <row r="229" spans="2:4">
      <c r="B229" s="118"/>
      <c r="C229" s="119"/>
      <c r="D229" s="119"/>
    </row>
    <row r="230" spans="2:4">
      <c r="B230" s="118"/>
      <c r="C230" s="119"/>
      <c r="D230" s="119"/>
    </row>
    <row r="231" spans="2:4">
      <c r="B231" s="118"/>
      <c r="C231" s="119"/>
      <c r="D231" s="119"/>
    </row>
    <row r="232" spans="2:4">
      <c r="B232" s="118"/>
      <c r="C232" s="119"/>
      <c r="D232" s="119"/>
    </row>
    <row r="233" spans="2:4">
      <c r="B233" s="118"/>
      <c r="C233" s="119"/>
      <c r="D233" s="119"/>
    </row>
    <row r="234" spans="2:4">
      <c r="B234" s="118"/>
      <c r="C234" s="119"/>
      <c r="D234" s="119"/>
    </row>
    <row r="235" spans="2:4">
      <c r="B235" s="118"/>
      <c r="C235" s="119"/>
      <c r="D235" s="119"/>
    </row>
    <row r="236" spans="2:4">
      <c r="B236" s="118"/>
      <c r="C236" s="119"/>
      <c r="D236" s="119"/>
    </row>
    <row r="237" spans="2:4">
      <c r="B237" s="118"/>
      <c r="C237" s="119"/>
      <c r="D237" s="119"/>
    </row>
    <row r="238" spans="2:4">
      <c r="B238" s="118"/>
      <c r="C238" s="119"/>
      <c r="D238" s="119"/>
    </row>
    <row r="239" spans="2:4">
      <c r="B239" s="118"/>
      <c r="C239" s="119"/>
      <c r="D239" s="119"/>
    </row>
    <row r="240" spans="2:4">
      <c r="B240" s="118"/>
      <c r="C240" s="119"/>
      <c r="D240" s="119"/>
    </row>
    <row r="241" spans="2:4">
      <c r="B241" s="118"/>
      <c r="C241" s="119"/>
      <c r="D241" s="119"/>
    </row>
    <row r="242" spans="2:4">
      <c r="B242" s="118"/>
      <c r="C242" s="119"/>
      <c r="D242" s="119"/>
    </row>
    <row r="243" spans="2:4">
      <c r="B243" s="118"/>
      <c r="C243" s="119"/>
      <c r="D243" s="119"/>
    </row>
    <row r="244" spans="2:4">
      <c r="B244" s="118"/>
      <c r="C244" s="119"/>
      <c r="D244" s="119"/>
    </row>
    <row r="245" spans="2:4">
      <c r="B245" s="118"/>
      <c r="C245" s="119"/>
      <c r="D245" s="119"/>
    </row>
    <row r="246" spans="2:4">
      <c r="B246" s="118"/>
      <c r="C246" s="119"/>
      <c r="D246" s="119"/>
    </row>
    <row r="247" spans="2:4">
      <c r="B247" s="118"/>
      <c r="C247" s="119"/>
      <c r="D247" s="119"/>
    </row>
    <row r="248" spans="2:4">
      <c r="B248" s="118"/>
      <c r="C248" s="119"/>
      <c r="D248" s="119"/>
    </row>
    <row r="249" spans="2:4">
      <c r="B249" s="118"/>
      <c r="C249" s="119"/>
      <c r="D249" s="119"/>
    </row>
    <row r="250" spans="2:4">
      <c r="B250" s="118"/>
      <c r="C250" s="119"/>
      <c r="D250" s="119"/>
    </row>
    <row r="251" spans="2:4">
      <c r="B251" s="118"/>
      <c r="C251" s="119"/>
      <c r="D251" s="119"/>
    </row>
    <row r="252" spans="2:4">
      <c r="B252" s="118"/>
      <c r="C252" s="119"/>
      <c r="D252" s="119"/>
    </row>
    <row r="253" spans="2:4">
      <c r="B253" s="118"/>
      <c r="C253" s="119"/>
      <c r="D253" s="119"/>
    </row>
    <row r="254" spans="2:4">
      <c r="B254" s="118"/>
      <c r="C254" s="119"/>
      <c r="D254" s="119"/>
    </row>
    <row r="255" spans="2:4">
      <c r="B255" s="118"/>
      <c r="C255" s="119"/>
      <c r="D255" s="119"/>
    </row>
    <row r="256" spans="2:4">
      <c r="B256" s="118"/>
      <c r="C256" s="119"/>
      <c r="D256" s="119"/>
    </row>
    <row r="257" spans="2:4">
      <c r="B257" s="118"/>
      <c r="C257" s="119"/>
      <c r="D257" s="119"/>
    </row>
    <row r="258" spans="2:4">
      <c r="B258" s="118"/>
      <c r="C258" s="119"/>
      <c r="D258" s="119"/>
    </row>
    <row r="259" spans="2:4">
      <c r="B259" s="118"/>
      <c r="C259" s="119"/>
      <c r="D259" s="119"/>
    </row>
    <row r="260" spans="2:4">
      <c r="B260" s="118"/>
      <c r="C260" s="119"/>
      <c r="D260" s="119"/>
    </row>
    <row r="261" spans="2:4">
      <c r="B261" s="118"/>
      <c r="C261" s="119"/>
      <c r="D261" s="119"/>
    </row>
    <row r="262" spans="2:4">
      <c r="B262" s="118"/>
      <c r="C262" s="119"/>
      <c r="D262" s="119"/>
    </row>
    <row r="263" spans="2:4">
      <c r="B263" s="118"/>
      <c r="C263" s="119"/>
      <c r="D263" s="119"/>
    </row>
    <row r="264" spans="2:4">
      <c r="B264" s="118"/>
      <c r="C264" s="119"/>
      <c r="D264" s="119"/>
    </row>
    <row r="265" spans="2:4">
      <c r="B265" s="118"/>
      <c r="C265" s="119"/>
      <c r="D265" s="119"/>
    </row>
    <row r="266" spans="2:4">
      <c r="B266" s="118"/>
      <c r="C266" s="119"/>
      <c r="D266" s="119"/>
    </row>
    <row r="267" spans="2:4">
      <c r="B267" s="118"/>
      <c r="C267" s="119"/>
      <c r="D267" s="119"/>
    </row>
    <row r="268" spans="2:4">
      <c r="B268" s="118"/>
      <c r="C268" s="119"/>
      <c r="D268" s="119"/>
    </row>
    <row r="269" spans="2:4">
      <c r="B269" s="118"/>
      <c r="C269" s="119"/>
      <c r="D269" s="119"/>
    </row>
    <row r="270" spans="2:4">
      <c r="B270" s="118"/>
      <c r="C270" s="119"/>
      <c r="D270" s="119"/>
    </row>
    <row r="271" spans="2:4">
      <c r="B271" s="118"/>
      <c r="C271" s="119"/>
      <c r="D271" s="119"/>
    </row>
    <row r="272" spans="2:4">
      <c r="B272" s="118"/>
      <c r="C272" s="119"/>
      <c r="D272" s="119"/>
    </row>
    <row r="273" spans="2:4">
      <c r="B273" s="118"/>
      <c r="C273" s="119"/>
      <c r="D273" s="119"/>
    </row>
    <row r="274" spans="2:4">
      <c r="B274" s="118"/>
      <c r="C274" s="119"/>
      <c r="D274" s="119"/>
    </row>
    <row r="275" spans="2:4">
      <c r="B275" s="118"/>
      <c r="C275" s="119"/>
      <c r="D275" s="119"/>
    </row>
    <row r="276" spans="2:4">
      <c r="B276" s="118"/>
      <c r="C276" s="119"/>
      <c r="D276" s="119"/>
    </row>
    <row r="277" spans="2:4">
      <c r="B277" s="118"/>
      <c r="C277" s="119"/>
      <c r="D277" s="119"/>
    </row>
    <row r="278" spans="2:4">
      <c r="B278" s="118"/>
      <c r="C278" s="119"/>
      <c r="D278" s="119"/>
    </row>
    <row r="279" spans="2:4">
      <c r="B279" s="118"/>
      <c r="C279" s="119"/>
      <c r="D279" s="119"/>
    </row>
    <row r="280" spans="2:4">
      <c r="B280" s="118"/>
      <c r="C280" s="119"/>
      <c r="D280" s="119"/>
    </row>
    <row r="281" spans="2:4">
      <c r="B281" s="118"/>
      <c r="C281" s="119"/>
      <c r="D281" s="119"/>
    </row>
    <row r="282" spans="2:4">
      <c r="B282" s="118"/>
      <c r="C282" s="119"/>
      <c r="D282" s="119"/>
    </row>
    <row r="283" spans="2:4">
      <c r="B283" s="118"/>
      <c r="C283" s="119"/>
      <c r="D283" s="119"/>
    </row>
    <row r="284" spans="2:4">
      <c r="B284" s="118"/>
      <c r="C284" s="119"/>
      <c r="D284" s="119"/>
    </row>
    <row r="285" spans="2:4">
      <c r="B285" s="118"/>
      <c r="C285" s="119"/>
      <c r="D285" s="119"/>
    </row>
    <row r="286" spans="2:4">
      <c r="B286" s="118"/>
      <c r="C286" s="119"/>
      <c r="D286" s="119"/>
    </row>
    <row r="287" spans="2:4">
      <c r="B287" s="118"/>
      <c r="C287" s="119"/>
      <c r="D287" s="119"/>
    </row>
    <row r="288" spans="2:4">
      <c r="B288" s="118"/>
      <c r="C288" s="119"/>
      <c r="D288" s="119"/>
    </row>
    <row r="289" spans="2:4">
      <c r="B289" s="118"/>
      <c r="C289" s="119"/>
      <c r="D289" s="119"/>
    </row>
    <row r="290" spans="2:4">
      <c r="B290" s="118"/>
      <c r="C290" s="119"/>
      <c r="D290" s="119"/>
    </row>
    <row r="291" spans="2:4">
      <c r="B291" s="118"/>
      <c r="C291" s="119"/>
      <c r="D291" s="119"/>
    </row>
    <row r="292" spans="2:4">
      <c r="B292" s="118"/>
      <c r="C292" s="119"/>
      <c r="D292" s="119"/>
    </row>
    <row r="293" spans="2:4">
      <c r="B293" s="118"/>
      <c r="C293" s="119"/>
      <c r="D293" s="119"/>
    </row>
    <row r="294" spans="2:4">
      <c r="B294" s="118"/>
      <c r="C294" s="119"/>
      <c r="D294" s="119"/>
    </row>
    <row r="295" spans="2:4">
      <c r="B295" s="118"/>
      <c r="C295" s="119"/>
      <c r="D295" s="119"/>
    </row>
    <row r="296" spans="2:4">
      <c r="B296" s="118"/>
      <c r="C296" s="119"/>
      <c r="D296" s="119"/>
    </row>
    <row r="297" spans="2:4">
      <c r="B297" s="118"/>
      <c r="C297" s="119"/>
      <c r="D297" s="119"/>
    </row>
    <row r="298" spans="2:4">
      <c r="B298" s="118"/>
      <c r="C298" s="119"/>
      <c r="D298" s="119"/>
    </row>
    <row r="299" spans="2:4">
      <c r="B299" s="118"/>
      <c r="C299" s="119"/>
      <c r="D299" s="119"/>
    </row>
    <row r="300" spans="2:4">
      <c r="B300" s="118"/>
      <c r="C300" s="119"/>
      <c r="D300" s="119"/>
    </row>
    <row r="301" spans="2:4">
      <c r="B301" s="118"/>
      <c r="C301" s="119"/>
      <c r="D301" s="119"/>
    </row>
    <row r="302" spans="2:4">
      <c r="B302" s="118"/>
      <c r="C302" s="119"/>
      <c r="D302" s="119"/>
    </row>
    <row r="303" spans="2:4">
      <c r="B303" s="118"/>
      <c r="C303" s="119"/>
      <c r="D303" s="119"/>
    </row>
    <row r="304" spans="2:4">
      <c r="B304" s="118"/>
      <c r="C304" s="119"/>
      <c r="D304" s="119"/>
    </row>
    <row r="305" spans="2:4">
      <c r="B305" s="118"/>
      <c r="C305" s="119"/>
      <c r="D305" s="119"/>
    </row>
    <row r="306" spans="2:4">
      <c r="B306" s="118"/>
      <c r="C306" s="119"/>
      <c r="D306" s="119"/>
    </row>
    <row r="307" spans="2:4">
      <c r="B307" s="118"/>
      <c r="C307" s="119"/>
      <c r="D307" s="119"/>
    </row>
    <row r="308" spans="2:4">
      <c r="B308" s="118"/>
      <c r="C308" s="119"/>
      <c r="D308" s="119"/>
    </row>
    <row r="309" spans="2:4">
      <c r="B309" s="118"/>
      <c r="C309" s="119"/>
      <c r="D309" s="119"/>
    </row>
    <row r="310" spans="2:4">
      <c r="B310" s="118"/>
      <c r="C310" s="119"/>
      <c r="D310" s="119"/>
    </row>
    <row r="311" spans="2:4">
      <c r="B311" s="118"/>
      <c r="C311" s="119"/>
      <c r="D311" s="119"/>
    </row>
    <row r="312" spans="2:4">
      <c r="B312" s="118"/>
      <c r="C312" s="119"/>
      <c r="D312" s="119"/>
    </row>
    <row r="313" spans="2:4">
      <c r="B313" s="118"/>
      <c r="C313" s="119"/>
      <c r="D313" s="119"/>
    </row>
    <row r="314" spans="2:4">
      <c r="B314" s="118"/>
      <c r="C314" s="119"/>
      <c r="D314" s="119"/>
    </row>
    <row r="315" spans="2:4">
      <c r="B315" s="118"/>
      <c r="C315" s="119"/>
      <c r="D315" s="119"/>
    </row>
    <row r="316" spans="2:4">
      <c r="B316" s="118"/>
      <c r="C316" s="119"/>
      <c r="D316" s="119"/>
    </row>
    <row r="317" spans="2:4">
      <c r="B317" s="118"/>
      <c r="C317" s="119"/>
      <c r="D317" s="119"/>
    </row>
    <row r="318" spans="2:4">
      <c r="B318" s="118"/>
      <c r="C318" s="119"/>
      <c r="D318" s="119"/>
    </row>
    <row r="319" spans="2:4">
      <c r="B319" s="118"/>
      <c r="C319" s="119"/>
      <c r="D319" s="119"/>
    </row>
    <row r="320" spans="2:4">
      <c r="B320" s="118"/>
      <c r="C320" s="119"/>
      <c r="D320" s="119"/>
    </row>
    <row r="321" spans="2:4">
      <c r="B321" s="118"/>
      <c r="C321" s="119"/>
      <c r="D321" s="119"/>
    </row>
    <row r="322" spans="2:4">
      <c r="B322" s="118"/>
      <c r="C322" s="119"/>
      <c r="D322" s="119"/>
    </row>
    <row r="323" spans="2:4">
      <c r="B323" s="118"/>
      <c r="C323" s="119"/>
      <c r="D323" s="119"/>
    </row>
    <row r="324" spans="2:4">
      <c r="B324" s="118"/>
      <c r="C324" s="119"/>
      <c r="D324" s="119"/>
    </row>
    <row r="325" spans="2:4">
      <c r="B325" s="118"/>
      <c r="C325" s="119"/>
      <c r="D325" s="119"/>
    </row>
    <row r="326" spans="2:4">
      <c r="B326" s="118"/>
      <c r="C326" s="119"/>
      <c r="D326" s="119"/>
    </row>
    <row r="327" spans="2:4">
      <c r="B327" s="118"/>
      <c r="C327" s="119"/>
      <c r="D327" s="119"/>
    </row>
    <row r="328" spans="2:4">
      <c r="B328" s="118"/>
      <c r="C328" s="119"/>
      <c r="D328" s="119"/>
    </row>
    <row r="329" spans="2:4">
      <c r="B329" s="118"/>
      <c r="C329" s="119"/>
      <c r="D329" s="119"/>
    </row>
    <row r="330" spans="2:4">
      <c r="B330" s="118"/>
      <c r="C330" s="119"/>
      <c r="D330" s="119"/>
    </row>
    <row r="331" spans="2:4">
      <c r="B331" s="118"/>
      <c r="C331" s="119"/>
      <c r="D331" s="119"/>
    </row>
    <row r="332" spans="2:4">
      <c r="B332" s="118"/>
      <c r="C332" s="119"/>
      <c r="D332" s="119"/>
    </row>
    <row r="333" spans="2:4">
      <c r="B333" s="118"/>
      <c r="C333" s="119"/>
      <c r="D333" s="119"/>
    </row>
    <row r="334" spans="2:4">
      <c r="B334" s="118"/>
      <c r="C334" s="119"/>
      <c r="D334" s="119"/>
    </row>
    <row r="335" spans="2:4">
      <c r="B335" s="118"/>
      <c r="C335" s="119"/>
      <c r="D335" s="119"/>
    </row>
    <row r="336" spans="2:4">
      <c r="B336" s="118"/>
      <c r="C336" s="119"/>
      <c r="D336" s="119"/>
    </row>
    <row r="337" spans="2:4">
      <c r="B337" s="118"/>
      <c r="C337" s="119"/>
      <c r="D337" s="119"/>
    </row>
    <row r="338" spans="2:4">
      <c r="B338" s="118"/>
      <c r="C338" s="119"/>
      <c r="D338" s="119"/>
    </row>
    <row r="339" spans="2:4">
      <c r="B339" s="118"/>
      <c r="C339" s="119"/>
      <c r="D339" s="119"/>
    </row>
    <row r="340" spans="2:4">
      <c r="B340" s="118"/>
      <c r="C340" s="119"/>
      <c r="D340" s="119"/>
    </row>
    <row r="341" spans="2:4">
      <c r="B341" s="118"/>
      <c r="C341" s="119"/>
      <c r="D341" s="119"/>
    </row>
    <row r="342" spans="2:4">
      <c r="B342" s="118"/>
      <c r="C342" s="119"/>
      <c r="D342" s="119"/>
    </row>
    <row r="343" spans="2:4">
      <c r="B343" s="118"/>
      <c r="C343" s="119"/>
      <c r="D343" s="119"/>
    </row>
    <row r="344" spans="2:4">
      <c r="B344" s="118"/>
      <c r="C344" s="119"/>
      <c r="D344" s="119"/>
    </row>
    <row r="345" spans="2:4">
      <c r="B345" s="118"/>
      <c r="C345" s="119"/>
      <c r="D345" s="119"/>
    </row>
    <row r="346" spans="2:4">
      <c r="B346" s="118"/>
      <c r="C346" s="119"/>
      <c r="D346" s="119"/>
    </row>
    <row r="347" spans="2:4">
      <c r="B347" s="118"/>
      <c r="C347" s="119"/>
      <c r="D347" s="119"/>
    </row>
    <row r="348" spans="2:4">
      <c r="B348" s="118"/>
      <c r="C348" s="119"/>
      <c r="D348" s="119"/>
    </row>
    <row r="349" spans="2:4">
      <c r="B349" s="118"/>
      <c r="C349" s="119"/>
      <c r="D349" s="119"/>
    </row>
    <row r="350" spans="2:4">
      <c r="B350" s="118"/>
      <c r="C350" s="119"/>
      <c r="D350" s="119"/>
    </row>
    <row r="351" spans="2:4">
      <c r="B351" s="118"/>
      <c r="C351" s="119"/>
      <c r="D351" s="119"/>
    </row>
    <row r="352" spans="2:4">
      <c r="B352" s="118"/>
      <c r="C352" s="119"/>
      <c r="D352" s="119"/>
    </row>
    <row r="353" spans="2:4">
      <c r="B353" s="118"/>
      <c r="C353" s="119"/>
      <c r="D353" s="119"/>
    </row>
    <row r="354" spans="2:4">
      <c r="B354" s="118"/>
      <c r="C354" s="119"/>
      <c r="D354" s="119"/>
    </row>
    <row r="355" spans="2:4">
      <c r="B355" s="118"/>
      <c r="C355" s="119"/>
      <c r="D355" s="119"/>
    </row>
    <row r="356" spans="2:4">
      <c r="B356" s="118"/>
      <c r="C356" s="119"/>
      <c r="D356" s="119"/>
    </row>
    <row r="357" spans="2:4">
      <c r="B357" s="118"/>
      <c r="C357" s="119"/>
      <c r="D357" s="119"/>
    </row>
    <row r="358" spans="2:4">
      <c r="B358" s="118"/>
      <c r="C358" s="119"/>
      <c r="D358" s="119"/>
    </row>
    <row r="359" spans="2:4">
      <c r="B359" s="118"/>
      <c r="C359" s="119"/>
      <c r="D359" s="119"/>
    </row>
    <row r="360" spans="2:4">
      <c r="B360" s="118"/>
      <c r="C360" s="119"/>
      <c r="D360" s="119"/>
    </row>
    <row r="361" spans="2:4">
      <c r="B361" s="118"/>
      <c r="C361" s="119"/>
      <c r="D361" s="119"/>
    </row>
    <row r="362" spans="2:4">
      <c r="B362" s="118"/>
      <c r="C362" s="119"/>
      <c r="D362" s="119"/>
    </row>
    <row r="363" spans="2:4">
      <c r="B363" s="118"/>
      <c r="C363" s="119"/>
      <c r="D363" s="119"/>
    </row>
    <row r="364" spans="2:4">
      <c r="B364" s="118"/>
      <c r="C364" s="119"/>
      <c r="D364" s="119"/>
    </row>
    <row r="365" spans="2:4">
      <c r="B365" s="118"/>
      <c r="C365" s="119"/>
      <c r="D365" s="119"/>
    </row>
    <row r="366" spans="2:4">
      <c r="B366" s="118"/>
      <c r="C366" s="119"/>
      <c r="D366" s="119"/>
    </row>
    <row r="367" spans="2:4">
      <c r="B367" s="118"/>
      <c r="C367" s="119"/>
      <c r="D367" s="119"/>
    </row>
    <row r="368" spans="2:4">
      <c r="B368" s="118"/>
      <c r="C368" s="119"/>
      <c r="D368" s="119"/>
    </row>
    <row r="369" spans="2:4">
      <c r="B369" s="118"/>
      <c r="C369" s="119"/>
      <c r="D369" s="119"/>
    </row>
    <row r="370" spans="2:4">
      <c r="B370" s="118"/>
      <c r="C370" s="119"/>
      <c r="D370" s="119"/>
    </row>
    <row r="371" spans="2:4">
      <c r="B371" s="118"/>
      <c r="C371" s="119"/>
      <c r="D371" s="119"/>
    </row>
    <row r="372" spans="2:4">
      <c r="B372" s="118"/>
      <c r="C372" s="119"/>
      <c r="D372" s="119"/>
    </row>
    <row r="373" spans="2:4">
      <c r="B373" s="118"/>
      <c r="C373" s="119"/>
      <c r="D373" s="119"/>
    </row>
    <row r="374" spans="2:4">
      <c r="B374" s="118"/>
      <c r="C374" s="119"/>
      <c r="D374" s="119"/>
    </row>
    <row r="375" spans="2:4">
      <c r="B375" s="118"/>
      <c r="C375" s="119"/>
      <c r="D375" s="119"/>
    </row>
    <row r="376" spans="2:4">
      <c r="B376" s="118"/>
      <c r="C376" s="119"/>
      <c r="D376" s="119"/>
    </row>
    <row r="377" spans="2:4">
      <c r="B377" s="118"/>
      <c r="C377" s="119"/>
      <c r="D377" s="119"/>
    </row>
    <row r="378" spans="2:4">
      <c r="B378" s="118"/>
      <c r="C378" s="119"/>
      <c r="D378" s="119"/>
    </row>
    <row r="379" spans="2:4">
      <c r="B379" s="118"/>
      <c r="C379" s="119"/>
      <c r="D379" s="119"/>
    </row>
    <row r="380" spans="2:4">
      <c r="B380" s="118"/>
      <c r="C380" s="119"/>
      <c r="D380" s="119"/>
    </row>
    <row r="381" spans="2:4">
      <c r="B381" s="118"/>
      <c r="C381" s="119"/>
      <c r="D381" s="119"/>
    </row>
    <row r="382" spans="2:4">
      <c r="B382" s="118"/>
      <c r="C382" s="119"/>
      <c r="D382" s="119"/>
    </row>
    <row r="383" spans="2:4">
      <c r="B383" s="118"/>
      <c r="C383" s="119"/>
      <c r="D383" s="119"/>
    </row>
    <row r="384" spans="2:4">
      <c r="B384" s="118"/>
      <c r="C384" s="119"/>
      <c r="D384" s="119"/>
    </row>
    <row r="385" spans="2:4">
      <c r="B385" s="118"/>
      <c r="C385" s="119"/>
      <c r="D385" s="119"/>
    </row>
    <row r="386" spans="2:4">
      <c r="B386" s="118"/>
      <c r="C386" s="119"/>
      <c r="D386" s="119"/>
    </row>
    <row r="387" spans="2:4">
      <c r="B387" s="118"/>
      <c r="C387" s="119"/>
      <c r="D387" s="119"/>
    </row>
    <row r="388" spans="2:4">
      <c r="B388" s="118"/>
      <c r="C388" s="119"/>
      <c r="D388" s="119"/>
    </row>
    <row r="389" spans="2:4">
      <c r="B389" s="118"/>
      <c r="C389" s="119"/>
      <c r="D389" s="119"/>
    </row>
    <row r="390" spans="2:4">
      <c r="B390" s="118"/>
      <c r="C390" s="119"/>
      <c r="D390" s="119"/>
    </row>
    <row r="391" spans="2:4">
      <c r="B391" s="118"/>
      <c r="C391" s="119"/>
      <c r="D391" s="119"/>
    </row>
    <row r="392" spans="2:4">
      <c r="B392" s="118"/>
      <c r="C392" s="119"/>
      <c r="D392" s="119"/>
    </row>
    <row r="393" spans="2:4">
      <c r="B393" s="118"/>
      <c r="C393" s="119"/>
      <c r="D393" s="119"/>
    </row>
    <row r="394" spans="2:4">
      <c r="B394" s="118"/>
      <c r="C394" s="119"/>
      <c r="D394" s="119"/>
    </row>
    <row r="395" spans="2:4">
      <c r="B395" s="118"/>
      <c r="C395" s="119"/>
      <c r="D395" s="119"/>
    </row>
    <row r="396" spans="2:4">
      <c r="B396" s="118"/>
      <c r="C396" s="119"/>
      <c r="D396" s="119"/>
    </row>
    <row r="397" spans="2:4">
      <c r="B397" s="118"/>
      <c r="C397" s="119"/>
      <c r="D397" s="119"/>
    </row>
    <row r="398" spans="2:4">
      <c r="B398" s="118"/>
      <c r="C398" s="119"/>
      <c r="D398" s="119"/>
    </row>
    <row r="399" spans="2:4">
      <c r="B399" s="118"/>
      <c r="C399" s="119"/>
      <c r="D399" s="119"/>
    </row>
    <row r="400" spans="2:4">
      <c r="B400" s="118"/>
      <c r="C400" s="119"/>
      <c r="D400" s="119"/>
    </row>
    <row r="401" spans="2:4">
      <c r="B401" s="118"/>
      <c r="C401" s="119"/>
      <c r="D401" s="119"/>
    </row>
    <row r="402" spans="2:4">
      <c r="B402" s="118"/>
      <c r="C402" s="119"/>
      <c r="D402" s="119"/>
    </row>
    <row r="403" spans="2:4">
      <c r="B403" s="118"/>
      <c r="C403" s="119"/>
      <c r="D403" s="119"/>
    </row>
    <row r="404" spans="2:4">
      <c r="B404" s="118"/>
      <c r="C404" s="119"/>
      <c r="D404" s="119"/>
    </row>
    <row r="405" spans="2:4">
      <c r="B405" s="118"/>
      <c r="C405" s="119"/>
      <c r="D405" s="119"/>
    </row>
    <row r="406" spans="2:4">
      <c r="B406" s="118"/>
      <c r="C406" s="119"/>
      <c r="D406" s="119"/>
    </row>
    <row r="407" spans="2:4">
      <c r="B407" s="118"/>
      <c r="C407" s="119"/>
      <c r="D407" s="119"/>
    </row>
    <row r="408" spans="2:4">
      <c r="B408" s="118"/>
      <c r="C408" s="119"/>
      <c r="D408" s="119"/>
    </row>
    <row r="409" spans="2:4">
      <c r="B409" s="118"/>
      <c r="C409" s="119"/>
      <c r="D409" s="119"/>
    </row>
    <row r="410" spans="2:4">
      <c r="B410" s="118"/>
      <c r="C410" s="119"/>
      <c r="D410" s="119"/>
    </row>
    <row r="411" spans="2:4">
      <c r="B411" s="118"/>
      <c r="C411" s="119"/>
      <c r="D411" s="119"/>
    </row>
    <row r="412" spans="2:4">
      <c r="B412" s="118"/>
      <c r="C412" s="119"/>
      <c r="D412" s="119"/>
    </row>
    <row r="413" spans="2:4">
      <c r="B413" s="118"/>
      <c r="C413" s="119"/>
      <c r="D413" s="119"/>
    </row>
    <row r="414" spans="2:4">
      <c r="B414" s="118"/>
      <c r="C414" s="119"/>
      <c r="D414" s="119"/>
    </row>
    <row r="415" spans="2:4">
      <c r="B415" s="118"/>
      <c r="C415" s="119"/>
      <c r="D415" s="119"/>
    </row>
    <row r="416" spans="2:4">
      <c r="B416" s="118"/>
      <c r="C416" s="119"/>
      <c r="D416" s="119"/>
    </row>
    <row r="417" spans="2:4">
      <c r="B417" s="118"/>
      <c r="C417" s="119"/>
      <c r="D417" s="119"/>
    </row>
    <row r="418" spans="2:4">
      <c r="B418" s="118"/>
      <c r="C418" s="119"/>
      <c r="D418" s="119"/>
    </row>
    <row r="419" spans="2:4">
      <c r="B419" s="118"/>
      <c r="C419" s="119"/>
      <c r="D419" s="119"/>
    </row>
    <row r="420" spans="2:4">
      <c r="B420" s="118"/>
      <c r="C420" s="119"/>
      <c r="D420" s="119"/>
    </row>
    <row r="421" spans="2:4">
      <c r="B421" s="118"/>
      <c r="C421" s="119"/>
      <c r="D421" s="119"/>
    </row>
    <row r="422" spans="2:4">
      <c r="B422" s="118"/>
      <c r="C422" s="119"/>
      <c r="D422" s="119"/>
    </row>
    <row r="423" spans="2:4">
      <c r="B423" s="118"/>
      <c r="C423" s="119"/>
      <c r="D423" s="119"/>
    </row>
    <row r="424" spans="2:4">
      <c r="B424" s="118"/>
      <c r="C424" s="119"/>
      <c r="D424" s="119"/>
    </row>
    <row r="425" spans="2:4">
      <c r="B425" s="118"/>
      <c r="C425" s="119"/>
      <c r="D425" s="119"/>
    </row>
    <row r="426" spans="2:4">
      <c r="B426" s="118"/>
      <c r="C426" s="119"/>
      <c r="D426" s="119"/>
    </row>
    <row r="427" spans="2:4">
      <c r="B427" s="118"/>
      <c r="C427" s="119"/>
      <c r="D427" s="119"/>
    </row>
    <row r="428" spans="2:4">
      <c r="B428" s="118"/>
      <c r="C428" s="119"/>
      <c r="D428" s="119"/>
    </row>
    <row r="429" spans="2:4">
      <c r="B429" s="118"/>
      <c r="C429" s="119"/>
      <c r="D429" s="119"/>
    </row>
    <row r="430" spans="2:4">
      <c r="B430" s="118"/>
      <c r="C430" s="119"/>
      <c r="D430" s="119"/>
    </row>
    <row r="431" spans="2:4">
      <c r="B431" s="118"/>
      <c r="C431" s="119"/>
      <c r="D431" s="119"/>
    </row>
    <row r="432" spans="2:4">
      <c r="B432" s="118"/>
      <c r="C432" s="119"/>
      <c r="D432" s="119"/>
    </row>
    <row r="433" spans="2:4">
      <c r="B433" s="118"/>
      <c r="C433" s="119"/>
      <c r="D433" s="119"/>
    </row>
    <row r="434" spans="2:4">
      <c r="B434" s="118"/>
      <c r="C434" s="119"/>
      <c r="D434" s="119"/>
    </row>
    <row r="435" spans="2:4">
      <c r="B435" s="118"/>
      <c r="C435" s="119"/>
      <c r="D435" s="119"/>
    </row>
    <row r="436" spans="2:4">
      <c r="B436" s="118"/>
      <c r="C436" s="119"/>
      <c r="D436" s="119"/>
    </row>
    <row r="437" spans="2:4">
      <c r="B437" s="118"/>
      <c r="C437" s="119"/>
      <c r="D437" s="119"/>
    </row>
    <row r="438" spans="2:4">
      <c r="B438" s="118"/>
      <c r="C438" s="119"/>
      <c r="D438" s="119"/>
    </row>
    <row r="439" spans="2:4">
      <c r="B439" s="118"/>
      <c r="C439" s="119"/>
      <c r="D439" s="119"/>
    </row>
    <row r="440" spans="2:4">
      <c r="B440" s="118"/>
      <c r="C440" s="119"/>
      <c r="D440" s="119"/>
    </row>
    <row r="441" spans="2:4">
      <c r="B441" s="118"/>
      <c r="C441" s="119"/>
      <c r="D441" s="119"/>
    </row>
    <row r="442" spans="2:4">
      <c r="B442" s="118"/>
      <c r="C442" s="119"/>
      <c r="D442" s="119"/>
    </row>
    <row r="443" spans="2:4">
      <c r="B443" s="118"/>
      <c r="C443" s="119"/>
      <c r="D443" s="119"/>
    </row>
    <row r="444" spans="2:4">
      <c r="B444" s="118"/>
      <c r="C444" s="119"/>
      <c r="D444" s="119"/>
    </row>
    <row r="445" spans="2:4">
      <c r="B445" s="118"/>
      <c r="C445" s="119"/>
      <c r="D445" s="119"/>
    </row>
    <row r="446" spans="2:4">
      <c r="B446" s="118"/>
      <c r="C446" s="119"/>
      <c r="D446" s="119"/>
    </row>
    <row r="447" spans="2:4">
      <c r="B447" s="118"/>
      <c r="C447" s="119"/>
      <c r="D447" s="119"/>
    </row>
    <row r="448" spans="2:4">
      <c r="B448" s="118"/>
      <c r="C448" s="119"/>
      <c r="D448" s="119"/>
    </row>
    <row r="449" spans="2:4">
      <c r="B449" s="118"/>
      <c r="C449" s="119"/>
      <c r="D449" s="119"/>
    </row>
    <row r="450" spans="2:4">
      <c r="B450" s="118"/>
      <c r="C450" s="119"/>
      <c r="D450" s="119"/>
    </row>
    <row r="451" spans="2:4">
      <c r="B451" s="118"/>
      <c r="C451" s="119"/>
      <c r="D451" s="119"/>
    </row>
    <row r="452" spans="2:4">
      <c r="B452" s="118"/>
      <c r="C452" s="119"/>
      <c r="D452" s="119"/>
    </row>
    <row r="453" spans="2:4">
      <c r="B453" s="118"/>
      <c r="C453" s="119"/>
      <c r="D453" s="119"/>
    </row>
    <row r="454" spans="2:4">
      <c r="B454" s="118"/>
      <c r="C454" s="119"/>
      <c r="D454" s="119"/>
    </row>
    <row r="455" spans="2:4">
      <c r="B455" s="118"/>
      <c r="C455" s="119"/>
      <c r="D455" s="119"/>
    </row>
    <row r="456" spans="2:4">
      <c r="B456" s="118"/>
      <c r="C456" s="119"/>
      <c r="D456" s="119"/>
    </row>
    <row r="457" spans="2:4">
      <c r="B457" s="118"/>
      <c r="C457" s="119"/>
      <c r="D457" s="119"/>
    </row>
    <row r="458" spans="2:4">
      <c r="B458" s="118"/>
      <c r="C458" s="119"/>
      <c r="D458" s="119"/>
    </row>
    <row r="459" spans="2:4">
      <c r="B459" s="118"/>
      <c r="C459" s="119"/>
      <c r="D459" s="119"/>
    </row>
    <row r="460" spans="2:4">
      <c r="B460" s="118"/>
      <c r="C460" s="119"/>
      <c r="D460" s="119"/>
    </row>
    <row r="461" spans="2:4">
      <c r="B461" s="118"/>
      <c r="C461" s="119"/>
      <c r="D461" s="119"/>
    </row>
    <row r="462" spans="2:4">
      <c r="B462" s="118"/>
      <c r="C462" s="119"/>
      <c r="D462" s="119"/>
    </row>
    <row r="463" spans="2:4">
      <c r="B463" s="118"/>
      <c r="C463" s="119"/>
      <c r="D463" s="119"/>
    </row>
    <row r="464" spans="2:4">
      <c r="B464" s="118"/>
      <c r="C464" s="119"/>
      <c r="D464" s="119"/>
    </row>
    <row r="465" spans="2:4">
      <c r="B465" s="118"/>
      <c r="C465" s="119"/>
      <c r="D465" s="119"/>
    </row>
    <row r="466" spans="2:4">
      <c r="B466" s="118"/>
      <c r="C466" s="119"/>
      <c r="D466" s="119"/>
    </row>
    <row r="467" spans="2:4">
      <c r="B467" s="118"/>
      <c r="C467" s="119"/>
      <c r="D467" s="119"/>
    </row>
    <row r="468" spans="2:4">
      <c r="B468" s="118"/>
      <c r="C468" s="119"/>
      <c r="D468" s="119"/>
    </row>
    <row r="469" spans="2:4">
      <c r="B469" s="118"/>
      <c r="C469" s="119"/>
      <c r="D469" s="119"/>
    </row>
    <row r="470" spans="2:4">
      <c r="B470" s="118"/>
      <c r="C470" s="119"/>
      <c r="D470" s="119"/>
    </row>
    <row r="471" spans="2:4">
      <c r="B471" s="118"/>
      <c r="C471" s="119"/>
      <c r="D471" s="119"/>
    </row>
    <row r="472" spans="2:4">
      <c r="B472" s="118"/>
      <c r="C472" s="119"/>
      <c r="D472" s="119"/>
    </row>
    <row r="473" spans="2:4">
      <c r="B473" s="118"/>
      <c r="C473" s="119"/>
      <c r="D473" s="119"/>
    </row>
    <row r="474" spans="2:4">
      <c r="B474" s="118"/>
      <c r="C474" s="119"/>
      <c r="D474" s="119"/>
    </row>
    <row r="475" spans="2:4">
      <c r="B475" s="118"/>
      <c r="C475" s="119"/>
      <c r="D475" s="119"/>
    </row>
    <row r="476" spans="2:4">
      <c r="B476" s="118"/>
      <c r="C476" s="119"/>
      <c r="D476" s="119"/>
    </row>
    <row r="477" spans="2:4">
      <c r="B477" s="118"/>
      <c r="C477" s="119"/>
      <c r="D477" s="119"/>
    </row>
    <row r="478" spans="2:4">
      <c r="B478" s="118"/>
      <c r="C478" s="119"/>
      <c r="D478" s="119"/>
    </row>
    <row r="479" spans="2:4">
      <c r="B479" s="118"/>
      <c r="C479" s="119"/>
      <c r="D479" s="119"/>
    </row>
    <row r="480" spans="2:4">
      <c r="B480" s="118"/>
      <c r="C480" s="119"/>
      <c r="D480" s="119"/>
    </row>
    <row r="481" spans="2:4">
      <c r="B481" s="118"/>
      <c r="C481" s="119"/>
      <c r="D481" s="119"/>
    </row>
    <row r="482" spans="2:4">
      <c r="B482" s="118"/>
      <c r="C482" s="119"/>
      <c r="D482" s="119"/>
    </row>
    <row r="483" spans="2:4">
      <c r="B483" s="118"/>
      <c r="C483" s="119"/>
      <c r="D483" s="119"/>
    </row>
    <row r="484" spans="2:4">
      <c r="B484" s="118"/>
      <c r="C484" s="119"/>
      <c r="D484" s="119"/>
    </row>
    <row r="485" spans="2:4">
      <c r="B485" s="118"/>
      <c r="C485" s="119"/>
      <c r="D485" s="119"/>
    </row>
    <row r="486" spans="2:4">
      <c r="B486" s="118"/>
      <c r="C486" s="119"/>
      <c r="D486" s="119"/>
    </row>
    <row r="487" spans="2:4">
      <c r="B487" s="118"/>
      <c r="C487" s="119"/>
      <c r="D487" s="119"/>
    </row>
    <row r="488" spans="2:4">
      <c r="B488" s="118"/>
      <c r="C488" s="119"/>
      <c r="D488" s="119"/>
    </row>
    <row r="489" spans="2:4">
      <c r="B489" s="118"/>
      <c r="C489" s="119"/>
      <c r="D489" s="119"/>
    </row>
    <row r="490" spans="2:4">
      <c r="B490" s="118"/>
      <c r="C490" s="119"/>
      <c r="D490" s="119"/>
    </row>
    <row r="491" spans="2:4">
      <c r="B491" s="118"/>
      <c r="C491" s="119"/>
      <c r="D491" s="119"/>
    </row>
    <row r="492" spans="2:4">
      <c r="B492" s="118"/>
      <c r="C492" s="119"/>
      <c r="D492" s="119"/>
    </row>
    <row r="493" spans="2:4">
      <c r="B493" s="118"/>
      <c r="C493" s="119"/>
      <c r="D493" s="119"/>
    </row>
    <row r="494" spans="2:4">
      <c r="B494" s="118"/>
      <c r="C494" s="119"/>
      <c r="D494" s="119"/>
    </row>
    <row r="495" spans="2:4">
      <c r="B495" s="118"/>
      <c r="C495" s="119"/>
      <c r="D495" s="119"/>
    </row>
    <row r="496" spans="2:4">
      <c r="B496" s="118"/>
      <c r="C496" s="119"/>
      <c r="D496" s="119"/>
    </row>
    <row r="497" spans="2:4">
      <c r="B497" s="118"/>
      <c r="C497" s="119"/>
      <c r="D497" s="119"/>
    </row>
    <row r="498" spans="2:4">
      <c r="B498" s="118"/>
      <c r="C498" s="119"/>
      <c r="D498" s="119"/>
    </row>
    <row r="499" spans="2:4">
      <c r="B499" s="118"/>
      <c r="C499" s="119"/>
      <c r="D499" s="119"/>
    </row>
    <row r="500" spans="2:4">
      <c r="B500" s="118"/>
      <c r="C500" s="119"/>
      <c r="D500" s="119"/>
    </row>
    <row r="501" spans="2:4">
      <c r="B501" s="118"/>
      <c r="C501" s="119"/>
      <c r="D501" s="119"/>
    </row>
    <row r="502" spans="2:4">
      <c r="B502" s="118"/>
      <c r="C502" s="119"/>
      <c r="D502" s="119"/>
    </row>
    <row r="503" spans="2:4">
      <c r="B503" s="118"/>
      <c r="C503" s="119"/>
      <c r="D503" s="119"/>
    </row>
    <row r="504" spans="2:4">
      <c r="B504" s="118"/>
      <c r="C504" s="119"/>
      <c r="D504" s="119"/>
    </row>
    <row r="505" spans="2:4">
      <c r="B505" s="118"/>
      <c r="C505" s="119"/>
      <c r="D505" s="119"/>
    </row>
    <row r="506" spans="2:4">
      <c r="B506" s="118"/>
      <c r="C506" s="119"/>
      <c r="D506" s="119"/>
    </row>
    <row r="507" spans="2:4">
      <c r="B507" s="118"/>
      <c r="C507" s="119"/>
      <c r="D507" s="119"/>
    </row>
    <row r="508" spans="2:4">
      <c r="B508" s="118"/>
      <c r="C508" s="119"/>
      <c r="D508" s="119"/>
    </row>
    <row r="509" spans="2:4">
      <c r="B509" s="118"/>
      <c r="C509" s="119"/>
      <c r="D509" s="119"/>
    </row>
    <row r="510" spans="2:4">
      <c r="B510" s="118"/>
      <c r="C510" s="119"/>
      <c r="D510" s="119"/>
    </row>
    <row r="511" spans="2:4">
      <c r="B511" s="118"/>
      <c r="C511" s="119"/>
      <c r="D511" s="119"/>
    </row>
    <row r="512" spans="2:4">
      <c r="B512" s="118"/>
      <c r="C512" s="119"/>
      <c r="D512" s="119"/>
    </row>
    <row r="513" spans="2:4">
      <c r="B513" s="118"/>
      <c r="C513" s="119"/>
      <c r="D513" s="119"/>
    </row>
    <row r="514" spans="2:4">
      <c r="B514" s="118"/>
      <c r="C514" s="119"/>
      <c r="D514" s="119"/>
    </row>
    <row r="515" spans="2:4">
      <c r="B515" s="118"/>
      <c r="C515" s="119"/>
      <c r="D515" s="119"/>
    </row>
    <row r="516" spans="2:4">
      <c r="B516" s="118"/>
      <c r="C516" s="119"/>
      <c r="D516" s="119"/>
    </row>
    <row r="517" spans="2:4">
      <c r="B517" s="118"/>
      <c r="C517" s="119"/>
      <c r="D517" s="119"/>
    </row>
    <row r="518" spans="2:4">
      <c r="B518" s="118"/>
      <c r="C518" s="119"/>
      <c r="D518" s="119"/>
    </row>
    <row r="519" spans="2:4">
      <c r="B519" s="118"/>
      <c r="C519" s="119"/>
      <c r="D519" s="119"/>
    </row>
    <row r="520" spans="2:4">
      <c r="B520" s="118"/>
      <c r="C520" s="119"/>
      <c r="D520" s="119"/>
    </row>
    <row r="521" spans="2:4">
      <c r="B521" s="118"/>
      <c r="C521" s="119"/>
      <c r="D521" s="119"/>
    </row>
    <row r="522" spans="2:4">
      <c r="B522" s="118"/>
      <c r="C522" s="119"/>
      <c r="D522" s="119"/>
    </row>
    <row r="523" spans="2:4">
      <c r="B523" s="118"/>
      <c r="C523" s="119"/>
      <c r="D523" s="119"/>
    </row>
    <row r="524" spans="2:4">
      <c r="B524" s="118"/>
      <c r="C524" s="119"/>
      <c r="D524" s="119"/>
    </row>
    <row r="525" spans="2:4">
      <c r="B525" s="118"/>
      <c r="C525" s="119"/>
      <c r="D525" s="119"/>
    </row>
    <row r="526" spans="2:4">
      <c r="B526" s="118"/>
      <c r="C526" s="119"/>
      <c r="D526" s="119"/>
    </row>
    <row r="527" spans="2:4">
      <c r="B527" s="118"/>
      <c r="C527" s="119"/>
      <c r="D527" s="119"/>
    </row>
    <row r="528" spans="2:4">
      <c r="B528" s="118"/>
      <c r="C528" s="119"/>
      <c r="D528" s="119"/>
    </row>
    <row r="529" spans="2:4">
      <c r="B529" s="118"/>
      <c r="C529" s="119"/>
      <c r="D529" s="119"/>
    </row>
    <row r="530" spans="2:4">
      <c r="B530" s="118"/>
      <c r="C530" s="119"/>
      <c r="D530" s="119"/>
    </row>
    <row r="531" spans="2:4">
      <c r="B531" s="118"/>
      <c r="C531" s="119"/>
      <c r="D531" s="119"/>
    </row>
    <row r="532" spans="2:4">
      <c r="B532" s="118"/>
      <c r="C532" s="119"/>
      <c r="D532" s="119"/>
    </row>
    <row r="533" spans="2:4">
      <c r="B533" s="118"/>
      <c r="C533" s="119"/>
      <c r="D533" s="119"/>
    </row>
    <row r="534" spans="2:4">
      <c r="B534" s="118"/>
      <c r="C534" s="119"/>
      <c r="D534" s="119"/>
    </row>
    <row r="535" spans="2:4">
      <c r="B535" s="118"/>
      <c r="C535" s="119"/>
      <c r="D535" s="119"/>
    </row>
    <row r="536" spans="2:4">
      <c r="B536" s="118"/>
      <c r="C536" s="119"/>
      <c r="D536" s="119"/>
    </row>
    <row r="537" spans="2:4">
      <c r="B537" s="118"/>
      <c r="C537" s="119"/>
      <c r="D537" s="119"/>
    </row>
    <row r="538" spans="2:4">
      <c r="B538" s="118"/>
      <c r="C538" s="119"/>
      <c r="D538" s="119"/>
    </row>
    <row r="539" spans="2:4">
      <c r="B539" s="118"/>
      <c r="C539" s="119"/>
      <c r="D539" s="119"/>
    </row>
    <row r="540" spans="2:4">
      <c r="B540" s="118"/>
      <c r="C540" s="119"/>
      <c r="D540" s="119"/>
    </row>
    <row r="541" spans="2:4">
      <c r="B541" s="118"/>
      <c r="C541" s="119"/>
      <c r="D541" s="119"/>
    </row>
    <row r="542" spans="2:4">
      <c r="B542" s="118"/>
      <c r="C542" s="119"/>
      <c r="D542" s="119"/>
    </row>
    <row r="543" spans="2:4">
      <c r="B543" s="118"/>
      <c r="C543" s="119"/>
      <c r="D543" s="119"/>
    </row>
    <row r="544" spans="2:4">
      <c r="B544" s="118"/>
      <c r="C544" s="119"/>
      <c r="D544" s="119"/>
    </row>
    <row r="545" spans="2:4">
      <c r="B545" s="118"/>
      <c r="C545" s="119"/>
      <c r="D545" s="119"/>
    </row>
    <row r="546" spans="2:4">
      <c r="B546" s="118"/>
      <c r="C546" s="119"/>
      <c r="D546" s="119"/>
    </row>
    <row r="547" spans="2:4">
      <c r="B547" s="118"/>
      <c r="C547" s="119"/>
      <c r="D547" s="119"/>
    </row>
    <row r="548" spans="2:4">
      <c r="B548" s="118"/>
      <c r="C548" s="119"/>
      <c r="D548" s="119"/>
    </row>
    <row r="549" spans="2:4">
      <c r="B549" s="118"/>
      <c r="C549" s="119"/>
      <c r="D549" s="119"/>
    </row>
    <row r="550" spans="2:4">
      <c r="B550" s="118"/>
      <c r="C550" s="119"/>
      <c r="D550" s="119"/>
    </row>
    <row r="551" spans="2:4">
      <c r="B551" s="118"/>
      <c r="C551" s="119"/>
      <c r="D551" s="119"/>
    </row>
    <row r="552" spans="2:4">
      <c r="B552" s="118"/>
      <c r="C552" s="119"/>
      <c r="D552" s="119"/>
    </row>
    <row r="553" spans="2:4">
      <c r="B553" s="118"/>
      <c r="C553" s="119"/>
      <c r="D553" s="119"/>
    </row>
    <row r="554" spans="2:4">
      <c r="B554" s="118"/>
      <c r="C554" s="119"/>
      <c r="D554" s="119"/>
    </row>
    <row r="555" spans="2:4">
      <c r="B555" s="118"/>
      <c r="C555" s="119"/>
      <c r="D555" s="119"/>
    </row>
    <row r="556" spans="2:4">
      <c r="B556" s="118"/>
      <c r="C556" s="119"/>
      <c r="D556" s="119"/>
    </row>
    <row r="557" spans="2:4">
      <c r="B557" s="118"/>
      <c r="C557" s="119"/>
      <c r="D557" s="119"/>
    </row>
    <row r="558" spans="2:4">
      <c r="B558" s="118"/>
      <c r="C558" s="119"/>
      <c r="D558" s="119"/>
    </row>
    <row r="559" spans="2:4">
      <c r="B559" s="118"/>
      <c r="C559" s="119"/>
      <c r="D559" s="119"/>
    </row>
    <row r="560" spans="2:4">
      <c r="B560" s="118"/>
      <c r="C560" s="119"/>
      <c r="D560" s="119"/>
    </row>
    <row r="561" spans="2:4">
      <c r="B561" s="118"/>
      <c r="C561" s="119"/>
      <c r="D561" s="119"/>
    </row>
    <row r="562" spans="2:4">
      <c r="B562" s="118"/>
      <c r="C562" s="119"/>
      <c r="D562" s="119"/>
    </row>
    <row r="563" spans="2:4">
      <c r="B563" s="118"/>
      <c r="C563" s="119"/>
      <c r="D563" s="119"/>
    </row>
    <row r="564" spans="2:4">
      <c r="B564" s="118"/>
      <c r="C564" s="119"/>
      <c r="D564" s="119"/>
    </row>
    <row r="565" spans="2:4">
      <c r="B565" s="118"/>
      <c r="C565" s="119"/>
      <c r="D565" s="119"/>
    </row>
    <row r="566" spans="2:4">
      <c r="B566" s="118"/>
      <c r="C566" s="119"/>
      <c r="D566" s="119"/>
    </row>
    <row r="567" spans="2:4">
      <c r="B567" s="118"/>
      <c r="C567" s="119"/>
      <c r="D567" s="119"/>
    </row>
    <row r="568" spans="2:4">
      <c r="B568" s="118"/>
      <c r="C568" s="119"/>
      <c r="D568" s="119"/>
    </row>
    <row r="569" spans="2:4">
      <c r="B569" s="118"/>
      <c r="C569" s="119"/>
      <c r="D569" s="119"/>
    </row>
    <row r="570" spans="2:4">
      <c r="B570" s="118"/>
      <c r="C570" s="119"/>
      <c r="D570" s="119"/>
    </row>
    <row r="571" spans="2:4">
      <c r="B571" s="118"/>
      <c r="C571" s="119"/>
      <c r="D571" s="119"/>
    </row>
    <row r="572" spans="2:4">
      <c r="B572" s="118"/>
      <c r="C572" s="119"/>
      <c r="D572" s="119"/>
    </row>
    <row r="573" spans="2:4">
      <c r="B573" s="118"/>
      <c r="C573" s="119"/>
      <c r="D573" s="119"/>
    </row>
    <row r="574" spans="2:4">
      <c r="B574" s="118"/>
      <c r="C574" s="119"/>
      <c r="D574" s="119"/>
    </row>
    <row r="575" spans="2:4">
      <c r="B575" s="118"/>
      <c r="C575" s="119"/>
      <c r="D575" s="119"/>
    </row>
    <row r="576" spans="2:4">
      <c r="B576" s="118"/>
      <c r="C576" s="119"/>
      <c r="D576" s="119"/>
    </row>
    <row r="577" spans="2:4">
      <c r="B577" s="118"/>
      <c r="C577" s="119"/>
      <c r="D577" s="119"/>
    </row>
    <row r="578" spans="2:4">
      <c r="B578" s="118"/>
      <c r="C578" s="119"/>
      <c r="D578" s="119"/>
    </row>
    <row r="579" spans="2:4">
      <c r="B579" s="118"/>
      <c r="C579" s="119"/>
      <c r="D579" s="119"/>
    </row>
    <row r="580" spans="2:4">
      <c r="B580" s="118"/>
      <c r="C580" s="119"/>
      <c r="D580" s="119"/>
    </row>
    <row r="581" spans="2:4">
      <c r="B581" s="118"/>
      <c r="C581" s="119"/>
      <c r="D581" s="119"/>
    </row>
    <row r="582" spans="2:4">
      <c r="B582" s="118"/>
      <c r="C582" s="119"/>
      <c r="D582" s="119"/>
    </row>
    <row r="583" spans="2:4">
      <c r="B583" s="118"/>
      <c r="C583" s="119"/>
      <c r="D583" s="119"/>
    </row>
    <row r="584" spans="2:4">
      <c r="B584" s="118"/>
      <c r="C584" s="119"/>
      <c r="D584" s="119"/>
    </row>
    <row r="585" spans="2:4">
      <c r="B585" s="118"/>
      <c r="C585" s="119"/>
      <c r="D585" s="119"/>
    </row>
    <row r="586" spans="2:4">
      <c r="B586" s="118"/>
      <c r="C586" s="119"/>
      <c r="D586" s="119"/>
    </row>
    <row r="587" spans="2:4">
      <c r="B587" s="118"/>
      <c r="C587" s="119"/>
      <c r="D587" s="119"/>
    </row>
    <row r="588" spans="2:4">
      <c r="B588" s="118"/>
      <c r="C588" s="119"/>
      <c r="D588" s="119"/>
    </row>
    <row r="589" spans="2:4">
      <c r="B589" s="118"/>
      <c r="C589" s="119"/>
      <c r="D589" s="119"/>
    </row>
    <row r="590" spans="2:4">
      <c r="B590" s="118"/>
      <c r="C590" s="119"/>
      <c r="D590" s="119"/>
    </row>
    <row r="591" spans="2:4">
      <c r="B591" s="118"/>
      <c r="C591" s="119"/>
      <c r="D591" s="119"/>
    </row>
    <row r="592" spans="2:4">
      <c r="B592" s="118"/>
      <c r="C592" s="119"/>
      <c r="D592" s="119"/>
    </row>
    <row r="593" spans="2:4">
      <c r="B593" s="118"/>
      <c r="C593" s="119"/>
      <c r="D593" s="119"/>
    </row>
    <row r="594" spans="2:4">
      <c r="B594" s="118"/>
      <c r="C594" s="119"/>
      <c r="D594" s="119"/>
    </row>
    <row r="595" spans="2:4">
      <c r="B595" s="118"/>
      <c r="C595" s="119"/>
      <c r="D595" s="119"/>
    </row>
    <row r="596" spans="2:4">
      <c r="B596" s="118"/>
      <c r="C596" s="119"/>
      <c r="D596" s="119"/>
    </row>
    <row r="597" spans="2:4">
      <c r="B597" s="118"/>
      <c r="C597" s="119"/>
      <c r="D597" s="119"/>
    </row>
    <row r="598" spans="2:4">
      <c r="B598" s="118"/>
      <c r="C598" s="119"/>
      <c r="D598" s="119"/>
    </row>
    <row r="599" spans="2:4">
      <c r="B599" s="118"/>
      <c r="C599" s="119"/>
      <c r="D599" s="119"/>
    </row>
    <row r="600" spans="2:4">
      <c r="B600" s="118"/>
      <c r="C600" s="119"/>
      <c r="D600" s="119"/>
    </row>
    <row r="601" spans="2:4">
      <c r="B601" s="118"/>
      <c r="C601" s="119"/>
      <c r="D601" s="119"/>
    </row>
    <row r="602" spans="2:4">
      <c r="B602" s="118"/>
      <c r="C602" s="119"/>
      <c r="D602" s="119"/>
    </row>
    <row r="603" spans="2:4">
      <c r="B603" s="118"/>
      <c r="C603" s="119"/>
      <c r="D603" s="119"/>
    </row>
    <row r="604" spans="2:4">
      <c r="B604" s="118"/>
      <c r="C604" s="119"/>
      <c r="D604" s="119"/>
    </row>
    <row r="605" spans="2:4">
      <c r="B605" s="118"/>
      <c r="C605" s="119"/>
      <c r="D605" s="119"/>
    </row>
    <row r="606" spans="2:4">
      <c r="B606" s="118"/>
      <c r="C606" s="119"/>
      <c r="D606" s="119"/>
    </row>
    <row r="607" spans="2:4">
      <c r="B607" s="118"/>
      <c r="C607" s="119"/>
      <c r="D607" s="119"/>
    </row>
    <row r="608" spans="2:4">
      <c r="B608" s="118"/>
      <c r="C608" s="119"/>
      <c r="D608" s="119"/>
    </row>
    <row r="609" spans="2:4">
      <c r="B609" s="118"/>
      <c r="C609" s="119"/>
      <c r="D609" s="119"/>
    </row>
    <row r="610" spans="2:4">
      <c r="B610" s="118"/>
      <c r="C610" s="119"/>
      <c r="D610" s="119"/>
    </row>
    <row r="611" spans="2:4">
      <c r="B611" s="118"/>
      <c r="C611" s="119"/>
      <c r="D611" s="119"/>
    </row>
    <row r="612" spans="2:4">
      <c r="B612" s="118"/>
      <c r="C612" s="119"/>
      <c r="D612" s="119"/>
    </row>
    <row r="613" spans="2:4">
      <c r="B613" s="118"/>
      <c r="C613" s="119"/>
      <c r="D613" s="119"/>
    </row>
    <row r="614" spans="2:4">
      <c r="B614" s="118"/>
      <c r="C614" s="119"/>
      <c r="D614" s="119"/>
    </row>
    <row r="615" spans="2:4">
      <c r="B615" s="118"/>
      <c r="C615" s="119"/>
      <c r="D615" s="119"/>
    </row>
    <row r="616" spans="2:4">
      <c r="B616" s="118"/>
      <c r="C616" s="119"/>
      <c r="D616" s="119"/>
    </row>
    <row r="617" spans="2:4">
      <c r="B617" s="118"/>
      <c r="C617" s="119"/>
      <c r="D617" s="119"/>
    </row>
    <row r="618" spans="2:4">
      <c r="B618" s="118"/>
      <c r="C618" s="119"/>
      <c r="D618" s="119"/>
    </row>
    <row r="619" spans="2:4">
      <c r="B619" s="118"/>
      <c r="C619" s="119"/>
      <c r="D619" s="119"/>
    </row>
    <row r="620" spans="2:4">
      <c r="B620" s="118"/>
      <c r="C620" s="119"/>
      <c r="D620" s="119"/>
    </row>
    <row r="621" spans="2:4">
      <c r="B621" s="118"/>
      <c r="C621" s="119"/>
      <c r="D621" s="119"/>
    </row>
    <row r="622" spans="2:4">
      <c r="B622" s="118"/>
      <c r="C622" s="119"/>
      <c r="D622" s="119"/>
    </row>
    <row r="623" spans="2:4">
      <c r="B623" s="118"/>
      <c r="C623" s="119"/>
      <c r="D623" s="119"/>
    </row>
    <row r="624" spans="2:4">
      <c r="B624" s="118"/>
      <c r="C624" s="119"/>
      <c r="D624" s="119"/>
    </row>
    <row r="625" spans="2:4">
      <c r="B625" s="118"/>
      <c r="C625" s="119"/>
      <c r="D625" s="119"/>
    </row>
    <row r="626" spans="2:4">
      <c r="B626" s="118"/>
      <c r="C626" s="119"/>
      <c r="D626" s="119"/>
    </row>
    <row r="627" spans="2:4">
      <c r="B627" s="118"/>
      <c r="C627" s="119"/>
      <c r="D627" s="119"/>
    </row>
    <row r="628" spans="2:4">
      <c r="B628" s="118"/>
      <c r="C628" s="119"/>
      <c r="D628" s="119"/>
    </row>
    <row r="629" spans="2:4">
      <c r="B629" s="118"/>
      <c r="C629" s="119"/>
      <c r="D629" s="119"/>
    </row>
    <row r="630" spans="2:4">
      <c r="B630" s="118"/>
      <c r="C630" s="119"/>
      <c r="D630" s="119"/>
    </row>
    <row r="631" spans="2:4">
      <c r="B631" s="118"/>
      <c r="C631" s="119"/>
      <c r="D631" s="119"/>
    </row>
    <row r="632" spans="2:4">
      <c r="B632" s="118"/>
      <c r="C632" s="119"/>
      <c r="D632" s="119"/>
    </row>
    <row r="633" spans="2:4">
      <c r="B633" s="118"/>
      <c r="C633" s="119"/>
      <c r="D633" s="119"/>
    </row>
    <row r="634" spans="2:4">
      <c r="B634" s="118"/>
      <c r="C634" s="119"/>
      <c r="D634" s="119"/>
    </row>
    <row r="635" spans="2:4">
      <c r="B635" s="118"/>
      <c r="C635" s="119"/>
      <c r="D635" s="119"/>
    </row>
    <row r="636" spans="2:4">
      <c r="B636" s="118"/>
      <c r="C636" s="119"/>
      <c r="D636" s="119"/>
    </row>
    <row r="637" spans="2:4">
      <c r="B637" s="118"/>
      <c r="C637" s="119"/>
      <c r="D637" s="119"/>
    </row>
    <row r="638" spans="2:4">
      <c r="B638" s="118"/>
      <c r="C638" s="119"/>
      <c r="D638" s="119"/>
    </row>
    <row r="639" spans="2:4">
      <c r="B639" s="118"/>
      <c r="C639" s="119"/>
      <c r="D639" s="119"/>
    </row>
    <row r="640" spans="2:4">
      <c r="B640" s="118"/>
      <c r="C640" s="119"/>
      <c r="D640" s="119"/>
    </row>
    <row r="641" spans="2:4">
      <c r="B641" s="118"/>
      <c r="C641" s="119"/>
      <c r="D641" s="119"/>
    </row>
    <row r="642" spans="2:4">
      <c r="B642" s="118"/>
      <c r="C642" s="119"/>
      <c r="D642" s="119"/>
    </row>
    <row r="643" spans="2:4">
      <c r="B643" s="118"/>
      <c r="C643" s="119"/>
      <c r="D643" s="119"/>
    </row>
    <row r="644" spans="2:4">
      <c r="B644" s="118"/>
      <c r="C644" s="119"/>
      <c r="D644" s="119"/>
    </row>
    <row r="645" spans="2:4">
      <c r="B645" s="118"/>
      <c r="C645" s="119"/>
      <c r="D645" s="119"/>
    </row>
    <row r="646" spans="2:4">
      <c r="B646" s="118"/>
      <c r="C646" s="119"/>
      <c r="D646" s="119"/>
    </row>
    <row r="647" spans="2:4">
      <c r="B647" s="118"/>
      <c r="C647" s="119"/>
      <c r="D647" s="119"/>
    </row>
    <row r="648" spans="2:4">
      <c r="B648" s="118"/>
      <c r="C648" s="119"/>
      <c r="D648" s="119"/>
    </row>
    <row r="649" spans="2:4">
      <c r="B649" s="118"/>
      <c r="C649" s="119"/>
      <c r="D649" s="119"/>
    </row>
    <row r="650" spans="2:4">
      <c r="B650" s="118"/>
      <c r="C650" s="119"/>
      <c r="D650" s="119"/>
    </row>
    <row r="651" spans="2:4">
      <c r="B651" s="118"/>
      <c r="C651" s="119"/>
      <c r="D651" s="119"/>
    </row>
    <row r="652" spans="2:4">
      <c r="B652" s="118"/>
      <c r="C652" s="119"/>
      <c r="D652" s="119"/>
    </row>
    <row r="653" spans="2:4">
      <c r="B653" s="118"/>
      <c r="C653" s="119"/>
      <c r="D653" s="119"/>
    </row>
    <row r="654" spans="2:4">
      <c r="B654" s="118"/>
      <c r="C654" s="119"/>
      <c r="D654" s="119"/>
    </row>
    <row r="655" spans="2:4">
      <c r="B655" s="118"/>
      <c r="C655" s="119"/>
      <c r="D655" s="119"/>
    </row>
    <row r="656" spans="2:4">
      <c r="B656" s="118"/>
      <c r="C656" s="119"/>
      <c r="D656" s="119"/>
    </row>
    <row r="657" spans="2:4">
      <c r="B657" s="118"/>
      <c r="C657" s="119"/>
      <c r="D657" s="119"/>
    </row>
    <row r="658" spans="2:4">
      <c r="B658" s="118"/>
      <c r="C658" s="119"/>
      <c r="D658" s="119"/>
    </row>
    <row r="659" spans="2:4">
      <c r="B659" s="118"/>
      <c r="C659" s="119"/>
      <c r="D659" s="119"/>
    </row>
    <row r="660" spans="2:4">
      <c r="B660" s="118"/>
      <c r="C660" s="119"/>
      <c r="D660" s="119"/>
    </row>
    <row r="661" spans="2:4">
      <c r="B661" s="118"/>
      <c r="C661" s="119"/>
      <c r="D661" s="119"/>
    </row>
    <row r="662" spans="2:4">
      <c r="B662" s="118"/>
      <c r="C662" s="119"/>
      <c r="D662" s="119"/>
    </row>
    <row r="663" spans="2:4">
      <c r="B663" s="118"/>
      <c r="C663" s="119"/>
      <c r="D663" s="119"/>
    </row>
    <row r="664" spans="2:4">
      <c r="B664" s="118"/>
      <c r="C664" s="119"/>
      <c r="D664" s="119"/>
    </row>
    <row r="665" spans="2:4">
      <c r="B665" s="118"/>
      <c r="C665" s="119"/>
      <c r="D665" s="119"/>
    </row>
    <row r="666" spans="2:4">
      <c r="B666" s="118"/>
      <c r="C666" s="119"/>
      <c r="D666" s="119"/>
    </row>
    <row r="667" spans="2:4">
      <c r="B667" s="118"/>
      <c r="C667" s="119"/>
      <c r="D667" s="119"/>
    </row>
    <row r="668" spans="2:4">
      <c r="B668" s="118"/>
      <c r="C668" s="119"/>
      <c r="D668" s="119"/>
    </row>
    <row r="669" spans="2:4">
      <c r="B669" s="118"/>
      <c r="C669" s="119"/>
      <c r="D669" s="119"/>
    </row>
    <row r="670" spans="2:4">
      <c r="B670" s="118"/>
      <c r="C670" s="119"/>
      <c r="D670" s="119"/>
    </row>
    <row r="671" spans="2:4">
      <c r="B671" s="118"/>
      <c r="C671" s="119"/>
      <c r="D671" s="119"/>
    </row>
    <row r="672" spans="2:4">
      <c r="B672" s="118"/>
      <c r="C672" s="119"/>
      <c r="D672" s="119"/>
    </row>
    <row r="673" spans="2:4">
      <c r="B673" s="118"/>
      <c r="C673" s="119"/>
      <c r="D673" s="119"/>
    </row>
    <row r="674" spans="2:4">
      <c r="B674" s="118"/>
      <c r="C674" s="119"/>
      <c r="D674" s="119"/>
    </row>
    <row r="675" spans="2:4">
      <c r="B675" s="118"/>
      <c r="C675" s="119"/>
      <c r="D675" s="119"/>
    </row>
    <row r="676" spans="2:4">
      <c r="B676" s="118"/>
      <c r="C676" s="119"/>
      <c r="D676" s="119"/>
    </row>
    <row r="677" spans="2:4">
      <c r="B677" s="118"/>
      <c r="C677" s="119"/>
      <c r="D677" s="119"/>
    </row>
    <row r="678" spans="2:4">
      <c r="B678" s="118"/>
      <c r="C678" s="119"/>
      <c r="D678" s="119"/>
    </row>
    <row r="679" spans="2:4">
      <c r="B679" s="118"/>
      <c r="C679" s="119"/>
      <c r="D679" s="119"/>
    </row>
    <row r="680" spans="2:4">
      <c r="B680" s="118"/>
      <c r="C680" s="119"/>
      <c r="D680" s="119"/>
    </row>
    <row r="681" spans="2:4">
      <c r="B681" s="118"/>
      <c r="C681" s="119"/>
      <c r="D681" s="119"/>
    </row>
    <row r="682" spans="2:4">
      <c r="B682" s="118"/>
      <c r="C682" s="119"/>
      <c r="D682" s="119"/>
    </row>
    <row r="683" spans="2:4">
      <c r="B683" s="118"/>
      <c r="C683" s="119"/>
      <c r="D683" s="119"/>
    </row>
    <row r="684" spans="2:4">
      <c r="B684" s="118"/>
      <c r="C684" s="119"/>
      <c r="D684" s="119"/>
    </row>
    <row r="685" spans="2:4">
      <c r="B685" s="118"/>
      <c r="C685" s="119"/>
      <c r="D685" s="119"/>
    </row>
    <row r="686" spans="2:4">
      <c r="B686" s="118"/>
      <c r="C686" s="119"/>
      <c r="D686" s="119"/>
    </row>
    <row r="687" spans="2:4">
      <c r="B687" s="118"/>
      <c r="C687" s="119"/>
      <c r="D687" s="119"/>
    </row>
    <row r="688" spans="2:4">
      <c r="B688" s="118"/>
      <c r="C688" s="119"/>
      <c r="D688" s="119"/>
    </row>
    <row r="689" spans="2:4">
      <c r="B689" s="118"/>
      <c r="C689" s="119"/>
      <c r="D689" s="119"/>
    </row>
    <row r="690" spans="2:4">
      <c r="B690" s="118"/>
      <c r="C690" s="119"/>
      <c r="D690" s="119"/>
    </row>
    <row r="691" spans="2:4">
      <c r="B691" s="118"/>
      <c r="C691" s="119"/>
      <c r="D691" s="119"/>
    </row>
    <row r="692" spans="2:4">
      <c r="B692" s="118"/>
      <c r="C692" s="119"/>
      <c r="D692" s="119"/>
    </row>
    <row r="693" spans="2:4">
      <c r="B693" s="118"/>
      <c r="C693" s="119"/>
      <c r="D693" s="119"/>
    </row>
    <row r="694" spans="2:4">
      <c r="B694" s="118"/>
      <c r="C694" s="119"/>
      <c r="D694" s="119"/>
    </row>
    <row r="695" spans="2:4">
      <c r="B695" s="118"/>
      <c r="C695" s="119"/>
      <c r="D695" s="119"/>
    </row>
    <row r="696" spans="2:4">
      <c r="B696" s="118"/>
      <c r="C696" s="119"/>
      <c r="D696" s="119"/>
    </row>
    <row r="697" spans="2:4">
      <c r="B697" s="118"/>
      <c r="C697" s="119"/>
      <c r="D697" s="119"/>
    </row>
    <row r="698" spans="2:4">
      <c r="B698" s="118"/>
      <c r="C698" s="119"/>
      <c r="D698" s="119"/>
    </row>
    <row r="699" spans="2:4">
      <c r="B699" s="118"/>
      <c r="C699" s="119"/>
      <c r="D699" s="119"/>
    </row>
    <row r="700" spans="2:4">
      <c r="B700" s="118"/>
      <c r="C700" s="119"/>
      <c r="D700" s="119"/>
    </row>
    <row r="701" spans="2:4">
      <c r="B701" s="118"/>
      <c r="C701" s="119"/>
      <c r="D701" s="119"/>
    </row>
    <row r="702" spans="2:4">
      <c r="B702" s="118"/>
      <c r="C702" s="119"/>
      <c r="D702" s="119"/>
    </row>
    <row r="703" spans="2:4">
      <c r="B703" s="118"/>
      <c r="C703" s="119"/>
      <c r="D703" s="119"/>
    </row>
    <row r="704" spans="2:4">
      <c r="B704" s="118"/>
      <c r="C704" s="119"/>
      <c r="D704" s="119"/>
    </row>
    <row r="705" spans="2:4">
      <c r="B705" s="118"/>
      <c r="C705" s="119"/>
      <c r="D705" s="119"/>
    </row>
    <row r="706" spans="2:4">
      <c r="B706" s="118"/>
      <c r="C706" s="119"/>
      <c r="D706" s="119"/>
    </row>
    <row r="707" spans="2:4">
      <c r="B707" s="118"/>
      <c r="C707" s="119"/>
      <c r="D707" s="119"/>
    </row>
    <row r="708" spans="2:4">
      <c r="B708" s="118"/>
      <c r="C708" s="119"/>
      <c r="D708" s="119"/>
    </row>
    <row r="709" spans="2:4">
      <c r="B709" s="118"/>
      <c r="C709" s="119"/>
      <c r="D709" s="119"/>
    </row>
    <row r="710" spans="2:4">
      <c r="B710" s="118"/>
      <c r="C710" s="119"/>
      <c r="D710" s="119"/>
    </row>
    <row r="711" spans="2:4">
      <c r="B711" s="118"/>
      <c r="C711" s="119"/>
      <c r="D711" s="119"/>
    </row>
    <row r="712" spans="2:4">
      <c r="B712" s="118"/>
      <c r="C712" s="119"/>
      <c r="D712" s="119"/>
    </row>
    <row r="713" spans="2:4">
      <c r="B713" s="118"/>
      <c r="C713" s="119"/>
      <c r="D713" s="119"/>
    </row>
    <row r="714" spans="2:4">
      <c r="B714" s="118"/>
      <c r="C714" s="119"/>
      <c r="D714" s="119"/>
    </row>
    <row r="715" spans="2:4">
      <c r="B715" s="118"/>
      <c r="C715" s="119"/>
      <c r="D715" s="119"/>
    </row>
    <row r="716" spans="2:4">
      <c r="B716" s="118"/>
      <c r="C716" s="119"/>
      <c r="D716" s="119"/>
    </row>
    <row r="717" spans="2:4">
      <c r="B717" s="118"/>
      <c r="C717" s="119"/>
      <c r="D717" s="119"/>
    </row>
    <row r="718" spans="2:4">
      <c r="B718" s="118"/>
      <c r="C718" s="119"/>
      <c r="D718" s="119"/>
    </row>
    <row r="719" spans="2:4">
      <c r="B719" s="118"/>
      <c r="C719" s="119"/>
      <c r="D719" s="119"/>
    </row>
    <row r="720" spans="2:4">
      <c r="B720" s="118"/>
      <c r="C720" s="119"/>
      <c r="D720" s="119"/>
    </row>
    <row r="721" spans="2:4">
      <c r="B721" s="118"/>
      <c r="C721" s="119"/>
      <c r="D721" s="119"/>
    </row>
    <row r="722" spans="2:4">
      <c r="B722" s="118"/>
      <c r="C722" s="119"/>
      <c r="D722" s="119"/>
    </row>
    <row r="723" spans="2:4">
      <c r="B723" s="118"/>
      <c r="C723" s="119"/>
      <c r="D723" s="119"/>
    </row>
    <row r="724" spans="2:4">
      <c r="B724" s="118"/>
      <c r="C724" s="119"/>
      <c r="D724" s="119"/>
    </row>
    <row r="725" spans="2:4">
      <c r="B725" s="118"/>
      <c r="C725" s="119"/>
      <c r="D725" s="119"/>
    </row>
    <row r="726" spans="2:4">
      <c r="B726" s="118"/>
      <c r="C726" s="119"/>
      <c r="D726" s="119"/>
    </row>
    <row r="727" spans="2:4">
      <c r="B727" s="118"/>
      <c r="C727" s="119"/>
      <c r="D727" s="119"/>
    </row>
    <row r="728" spans="2:4">
      <c r="B728" s="118"/>
      <c r="C728" s="119"/>
      <c r="D728" s="119"/>
    </row>
    <row r="729" spans="2:4">
      <c r="B729" s="118"/>
      <c r="C729" s="119"/>
      <c r="D729" s="119"/>
    </row>
    <row r="730" spans="2:4">
      <c r="B730" s="118"/>
      <c r="C730" s="119"/>
      <c r="D730" s="119"/>
    </row>
    <row r="731" spans="2:4">
      <c r="B731" s="118"/>
      <c r="C731" s="119"/>
      <c r="D731" s="119"/>
    </row>
    <row r="732" spans="2:4">
      <c r="B732" s="118"/>
      <c r="C732" s="119"/>
      <c r="D732" s="119"/>
    </row>
    <row r="733" spans="2:4">
      <c r="B733" s="118"/>
      <c r="C733" s="119"/>
      <c r="D733" s="119"/>
    </row>
    <row r="734" spans="2:4">
      <c r="B734" s="118"/>
      <c r="C734" s="119"/>
      <c r="D734" s="119"/>
    </row>
    <row r="735" spans="2:4">
      <c r="B735" s="118"/>
      <c r="C735" s="119"/>
      <c r="D735" s="119"/>
    </row>
    <row r="736" spans="2:4">
      <c r="B736" s="118"/>
      <c r="C736" s="119"/>
      <c r="D736" s="119"/>
    </row>
    <row r="737" spans="2:4">
      <c r="B737" s="118"/>
      <c r="C737" s="119"/>
      <c r="D737" s="119"/>
    </row>
    <row r="738" spans="2:4">
      <c r="B738" s="118"/>
      <c r="C738" s="119"/>
      <c r="D738" s="119"/>
    </row>
    <row r="739" spans="2:4">
      <c r="B739" s="118"/>
      <c r="C739" s="119"/>
      <c r="D739" s="119"/>
    </row>
    <row r="740" spans="2:4">
      <c r="B740" s="118"/>
      <c r="C740" s="119"/>
      <c r="D740" s="119"/>
    </row>
    <row r="741" spans="2:4">
      <c r="B741" s="118"/>
      <c r="C741" s="119"/>
      <c r="D741" s="119"/>
    </row>
    <row r="742" spans="2:4">
      <c r="B742" s="118"/>
      <c r="C742" s="119"/>
      <c r="D742" s="119"/>
    </row>
    <row r="743" spans="2:4">
      <c r="B743" s="118"/>
      <c r="C743" s="119"/>
      <c r="D743" s="119"/>
    </row>
    <row r="744" spans="2:4">
      <c r="B744" s="118"/>
      <c r="C744" s="119"/>
      <c r="D744" s="119"/>
    </row>
    <row r="745" spans="2:4">
      <c r="B745" s="118"/>
      <c r="C745" s="119"/>
      <c r="D745" s="119"/>
    </row>
    <row r="746" spans="2:4">
      <c r="B746" s="118"/>
      <c r="C746" s="119"/>
      <c r="D746" s="119"/>
    </row>
    <row r="747" spans="2:4">
      <c r="B747" s="118"/>
      <c r="C747" s="119"/>
      <c r="D747" s="119"/>
    </row>
    <row r="748" spans="2:4">
      <c r="B748" s="118"/>
      <c r="C748" s="119"/>
      <c r="D748" s="119"/>
    </row>
    <row r="749" spans="2:4">
      <c r="B749" s="118"/>
      <c r="C749" s="119"/>
      <c r="D749" s="119"/>
    </row>
    <row r="750" spans="2:4">
      <c r="B750" s="118"/>
      <c r="C750" s="119"/>
      <c r="D750" s="119"/>
    </row>
    <row r="751" spans="2:4">
      <c r="B751" s="118"/>
      <c r="C751" s="119"/>
      <c r="D751" s="119"/>
    </row>
    <row r="752" spans="2:4">
      <c r="B752" s="118"/>
      <c r="C752" s="119"/>
      <c r="D752" s="119"/>
    </row>
    <row r="753" spans="2:4">
      <c r="B753" s="118"/>
      <c r="C753" s="119"/>
      <c r="D753" s="119"/>
    </row>
    <row r="754" spans="2:4">
      <c r="B754" s="118"/>
      <c r="C754" s="119"/>
      <c r="D754" s="119"/>
    </row>
    <row r="755" spans="2:4">
      <c r="B755" s="118"/>
      <c r="C755" s="119"/>
      <c r="D755" s="119"/>
    </row>
    <row r="756" spans="2:4">
      <c r="B756" s="118"/>
      <c r="C756" s="119"/>
      <c r="D756" s="119"/>
    </row>
    <row r="757" spans="2:4">
      <c r="B757" s="118"/>
      <c r="C757" s="119"/>
      <c r="D757" s="119"/>
    </row>
    <row r="758" spans="2:4">
      <c r="B758" s="118"/>
      <c r="C758" s="119"/>
      <c r="D758" s="119"/>
    </row>
    <row r="759" spans="2:4">
      <c r="B759" s="118"/>
      <c r="C759" s="119"/>
      <c r="D759" s="119"/>
    </row>
    <row r="760" spans="2:4">
      <c r="B760" s="118"/>
      <c r="C760" s="119"/>
      <c r="D760" s="119"/>
    </row>
    <row r="761" spans="2:4">
      <c r="B761" s="118"/>
      <c r="C761" s="119"/>
      <c r="D761" s="119"/>
    </row>
    <row r="762" spans="2:4">
      <c r="B762" s="118"/>
      <c r="C762" s="119"/>
      <c r="D762" s="119"/>
    </row>
    <row r="763" spans="2:4">
      <c r="B763" s="118"/>
      <c r="C763" s="119"/>
      <c r="D763" s="119"/>
    </row>
    <row r="764" spans="2:4">
      <c r="B764" s="118"/>
      <c r="C764" s="119"/>
      <c r="D764" s="119"/>
    </row>
    <row r="765" spans="2:4">
      <c r="B765" s="118"/>
      <c r="C765" s="119"/>
      <c r="D765" s="119"/>
    </row>
    <row r="766" spans="2:4">
      <c r="B766" s="118"/>
      <c r="C766" s="119"/>
      <c r="D766" s="119"/>
    </row>
    <row r="767" spans="2:4">
      <c r="B767" s="118"/>
      <c r="C767" s="119"/>
      <c r="D767" s="119"/>
    </row>
    <row r="768" spans="2:4">
      <c r="B768" s="118"/>
      <c r="C768" s="119"/>
      <c r="D768" s="119"/>
    </row>
    <row r="769" spans="2:4">
      <c r="B769" s="118"/>
      <c r="C769" s="119"/>
      <c r="D769" s="119"/>
    </row>
    <row r="770" spans="2:4">
      <c r="B770" s="118"/>
      <c r="C770" s="119"/>
      <c r="D770" s="119"/>
    </row>
    <row r="771" spans="2:4">
      <c r="B771" s="118"/>
      <c r="C771" s="119"/>
      <c r="D771" s="119"/>
    </row>
    <row r="772" spans="2:4">
      <c r="B772" s="118"/>
      <c r="C772" s="119"/>
      <c r="D772" s="119"/>
    </row>
    <row r="773" spans="2:4">
      <c r="B773" s="118"/>
      <c r="C773" s="119"/>
      <c r="D773" s="119"/>
    </row>
    <row r="774" spans="2:4">
      <c r="B774" s="118"/>
      <c r="C774" s="119"/>
      <c r="D774" s="119"/>
    </row>
    <row r="775" spans="2:4">
      <c r="B775" s="118"/>
      <c r="C775" s="119"/>
      <c r="D775" s="119"/>
    </row>
    <row r="776" spans="2:4">
      <c r="B776" s="118"/>
      <c r="C776" s="119"/>
      <c r="D776" s="119"/>
    </row>
    <row r="777" spans="2:4">
      <c r="B777" s="118"/>
      <c r="C777" s="119"/>
      <c r="D777" s="119"/>
    </row>
    <row r="778" spans="2:4">
      <c r="B778" s="118"/>
      <c r="C778" s="119"/>
      <c r="D778" s="119"/>
    </row>
    <row r="779" spans="2:4">
      <c r="B779" s="118"/>
      <c r="C779" s="119"/>
      <c r="D779" s="119"/>
    </row>
    <row r="780" spans="2:4">
      <c r="B780" s="118"/>
      <c r="C780" s="119"/>
      <c r="D780" s="119"/>
    </row>
    <row r="781" spans="2:4">
      <c r="B781" s="118"/>
      <c r="C781" s="119"/>
      <c r="D781" s="119"/>
    </row>
    <row r="782" spans="2:4">
      <c r="B782" s="118"/>
      <c r="C782" s="119"/>
      <c r="D782" s="119"/>
    </row>
    <row r="783" spans="2:4">
      <c r="B783" s="118"/>
      <c r="C783" s="119"/>
      <c r="D783" s="119"/>
    </row>
    <row r="784" spans="2:4">
      <c r="B784" s="118"/>
      <c r="C784" s="119"/>
      <c r="D784" s="119"/>
    </row>
    <row r="785" spans="2:4">
      <c r="B785" s="118"/>
      <c r="C785" s="119"/>
      <c r="D785" s="119"/>
    </row>
    <row r="786" spans="2:4">
      <c r="B786" s="118"/>
      <c r="C786" s="119"/>
      <c r="D786" s="119"/>
    </row>
    <row r="787" spans="2:4">
      <c r="B787" s="118"/>
      <c r="C787" s="119"/>
      <c r="D787" s="119"/>
    </row>
    <row r="788" spans="2:4">
      <c r="B788" s="118"/>
      <c r="C788" s="119"/>
      <c r="D788" s="119"/>
    </row>
    <row r="789" spans="2:4">
      <c r="B789" s="118"/>
      <c r="C789" s="119"/>
      <c r="D789" s="119"/>
    </row>
    <row r="790" spans="2:4">
      <c r="B790" s="118"/>
      <c r="C790" s="119"/>
      <c r="D790" s="119"/>
    </row>
    <row r="791" spans="2:4">
      <c r="B791" s="118"/>
      <c r="C791" s="119"/>
      <c r="D791" s="119"/>
    </row>
    <row r="792" spans="2:4">
      <c r="B792" s="118"/>
      <c r="C792" s="119"/>
      <c r="D792" s="119"/>
    </row>
    <row r="793" spans="2:4">
      <c r="B793" s="118"/>
      <c r="C793" s="119"/>
      <c r="D793" s="119"/>
    </row>
    <row r="794" spans="2:4">
      <c r="B794" s="118"/>
      <c r="C794" s="119"/>
      <c r="D794" s="119"/>
    </row>
    <row r="795" spans="2:4">
      <c r="B795" s="118"/>
      <c r="C795" s="119"/>
      <c r="D795" s="119"/>
    </row>
    <row r="796" spans="2:4">
      <c r="B796" s="118"/>
      <c r="C796" s="119"/>
      <c r="D796" s="119"/>
    </row>
    <row r="797" spans="2:4">
      <c r="B797" s="118"/>
      <c r="C797" s="119"/>
      <c r="D797" s="119"/>
    </row>
    <row r="798" spans="2:4">
      <c r="B798" s="118"/>
      <c r="C798" s="119"/>
      <c r="D798" s="119"/>
    </row>
    <row r="799" spans="2:4">
      <c r="B799" s="118"/>
      <c r="C799" s="119"/>
      <c r="D799" s="119"/>
    </row>
    <row r="800" spans="2:4">
      <c r="B800" s="118"/>
      <c r="C800" s="119"/>
      <c r="D800" s="119"/>
    </row>
    <row r="801" spans="2:4">
      <c r="B801" s="118"/>
      <c r="C801" s="119"/>
      <c r="D801" s="119"/>
    </row>
    <row r="802" spans="2:4">
      <c r="B802" s="118"/>
      <c r="C802" s="119"/>
      <c r="D802" s="119"/>
    </row>
    <row r="803" spans="2:4">
      <c r="B803" s="118"/>
      <c r="C803" s="119"/>
      <c r="D803" s="119"/>
    </row>
    <row r="804" spans="2:4">
      <c r="B804" s="118"/>
      <c r="C804" s="119"/>
      <c r="D804" s="119"/>
    </row>
    <row r="805" spans="2:4">
      <c r="B805" s="118"/>
      <c r="C805" s="119"/>
      <c r="D805" s="119"/>
    </row>
    <row r="806" spans="2:4">
      <c r="B806" s="118"/>
      <c r="C806" s="119"/>
      <c r="D806" s="119"/>
    </row>
    <row r="807" spans="2:4">
      <c r="B807" s="118"/>
      <c r="C807" s="119"/>
      <c r="D807" s="119"/>
    </row>
    <row r="808" spans="2:4">
      <c r="B808" s="118"/>
      <c r="C808" s="119"/>
      <c r="D808" s="119"/>
    </row>
    <row r="809" spans="2:4">
      <c r="B809" s="118"/>
      <c r="C809" s="119"/>
      <c r="D809" s="119"/>
    </row>
    <row r="810" spans="2:4">
      <c r="B810" s="118"/>
      <c r="C810" s="119"/>
      <c r="D810" s="119"/>
    </row>
    <row r="811" spans="2:4">
      <c r="B811" s="118"/>
      <c r="C811" s="119"/>
      <c r="D811" s="119"/>
    </row>
    <row r="812" spans="2:4">
      <c r="B812" s="118"/>
      <c r="C812" s="119"/>
      <c r="D812" s="119"/>
    </row>
    <row r="813" spans="2:4">
      <c r="B813" s="118"/>
      <c r="C813" s="119"/>
      <c r="D813" s="119"/>
    </row>
    <row r="814" spans="2:4">
      <c r="B814" s="118"/>
      <c r="C814" s="119"/>
      <c r="D814" s="119"/>
    </row>
    <row r="815" spans="2:4">
      <c r="B815" s="118"/>
      <c r="C815" s="119"/>
      <c r="D815" s="119"/>
    </row>
    <row r="816" spans="2:4">
      <c r="B816" s="118"/>
      <c r="C816" s="119"/>
      <c r="D816" s="119"/>
    </row>
    <row r="817" spans="2:4">
      <c r="B817" s="118"/>
      <c r="C817" s="119"/>
      <c r="D817" s="119"/>
    </row>
    <row r="818" spans="2:4">
      <c r="B818" s="118"/>
      <c r="C818" s="119"/>
      <c r="D818" s="119"/>
    </row>
    <row r="819" spans="2:4">
      <c r="B819" s="118"/>
      <c r="C819" s="119"/>
      <c r="D819" s="119"/>
    </row>
    <row r="820" spans="2:4">
      <c r="B820" s="118"/>
      <c r="C820" s="119"/>
      <c r="D820" s="119"/>
    </row>
    <row r="821" spans="2:4">
      <c r="B821" s="118"/>
      <c r="C821" s="119"/>
      <c r="D821" s="119"/>
    </row>
    <row r="822" spans="2:4">
      <c r="B822" s="118"/>
      <c r="C822" s="119"/>
      <c r="D822" s="119"/>
    </row>
    <row r="823" spans="2:4">
      <c r="B823" s="118"/>
      <c r="C823" s="119"/>
      <c r="D823" s="119"/>
    </row>
    <row r="824" spans="2:4">
      <c r="B824" s="118"/>
      <c r="C824" s="119"/>
      <c r="D824" s="119"/>
    </row>
    <row r="825" spans="2:4">
      <c r="B825" s="118"/>
      <c r="C825" s="119"/>
      <c r="D825" s="119"/>
    </row>
    <row r="826" spans="2:4">
      <c r="B826" s="118"/>
      <c r="C826" s="119"/>
      <c r="D826" s="119"/>
    </row>
    <row r="827" spans="2:4">
      <c r="B827" s="118"/>
      <c r="C827" s="119"/>
      <c r="D827" s="119"/>
    </row>
    <row r="828" spans="2:4">
      <c r="B828" s="118"/>
      <c r="C828" s="119"/>
      <c r="D828" s="119"/>
    </row>
    <row r="829" spans="2:4">
      <c r="B829" s="118"/>
      <c r="C829" s="119"/>
      <c r="D829" s="119"/>
    </row>
    <row r="830" spans="2:4">
      <c r="B830" s="118"/>
      <c r="C830" s="119"/>
      <c r="D830" s="119"/>
    </row>
    <row r="831" spans="2:4">
      <c r="B831" s="118"/>
      <c r="C831" s="119"/>
      <c r="D831" s="119"/>
    </row>
    <row r="832" spans="2:4">
      <c r="B832" s="118"/>
      <c r="C832" s="119"/>
      <c r="D832" s="119"/>
    </row>
    <row r="833" spans="2:4">
      <c r="B833" s="118"/>
      <c r="C833" s="119"/>
      <c r="D833" s="119"/>
    </row>
    <row r="834" spans="2:4">
      <c r="B834" s="118"/>
      <c r="C834" s="119"/>
      <c r="D834" s="119"/>
    </row>
    <row r="835" spans="2:4">
      <c r="B835" s="118"/>
      <c r="C835" s="119"/>
      <c r="D835" s="119"/>
    </row>
    <row r="836" spans="2:4">
      <c r="B836" s="118"/>
      <c r="C836" s="119"/>
      <c r="D836" s="119"/>
    </row>
    <row r="837" spans="2:4">
      <c r="B837" s="118"/>
      <c r="C837" s="119"/>
      <c r="D837" s="119"/>
    </row>
    <row r="838" spans="2:4">
      <c r="B838" s="118"/>
      <c r="C838" s="119"/>
      <c r="D838" s="119"/>
    </row>
    <row r="839" spans="2:4">
      <c r="B839" s="118"/>
      <c r="C839" s="119"/>
      <c r="D839" s="119"/>
    </row>
    <row r="840" spans="2:4">
      <c r="B840" s="118"/>
      <c r="C840" s="119"/>
      <c r="D840" s="119"/>
    </row>
    <row r="841" spans="2:4">
      <c r="B841" s="118"/>
      <c r="C841" s="119"/>
      <c r="D841" s="119"/>
    </row>
    <row r="842" spans="2:4">
      <c r="B842" s="118"/>
      <c r="C842" s="119"/>
      <c r="D842" s="119"/>
    </row>
    <row r="843" spans="2:4">
      <c r="B843" s="118"/>
      <c r="C843" s="119"/>
      <c r="D843" s="119"/>
    </row>
    <row r="844" spans="2:4">
      <c r="B844" s="118"/>
      <c r="C844" s="119"/>
      <c r="D844" s="119"/>
    </row>
    <row r="845" spans="2:4">
      <c r="B845" s="118"/>
      <c r="C845" s="119"/>
      <c r="D845" s="119"/>
    </row>
    <row r="846" spans="2:4">
      <c r="B846" s="118"/>
      <c r="C846" s="119"/>
      <c r="D846" s="119"/>
    </row>
    <row r="847" spans="2:4">
      <c r="B847" s="118"/>
      <c r="C847" s="119"/>
      <c r="D847" s="119"/>
    </row>
    <row r="848" spans="2:4">
      <c r="B848" s="118"/>
      <c r="C848" s="119"/>
      <c r="D848" s="119"/>
    </row>
    <row r="849" spans="2:4">
      <c r="B849" s="118"/>
      <c r="C849" s="119"/>
      <c r="D849" s="119"/>
    </row>
    <row r="850" spans="2:4">
      <c r="B850" s="118"/>
      <c r="C850" s="119"/>
      <c r="D850" s="119"/>
    </row>
    <row r="851" spans="2:4">
      <c r="B851" s="118"/>
      <c r="C851" s="119"/>
      <c r="D851" s="119"/>
    </row>
    <row r="852" spans="2:4">
      <c r="B852" s="118"/>
      <c r="C852" s="119"/>
      <c r="D852" s="119"/>
    </row>
    <row r="853" spans="2:4">
      <c r="B853" s="118"/>
      <c r="C853" s="119"/>
      <c r="D853" s="119"/>
    </row>
    <row r="854" spans="2:4">
      <c r="B854" s="118"/>
      <c r="C854" s="119"/>
      <c r="D854" s="119"/>
    </row>
    <row r="855" spans="2:4">
      <c r="B855" s="118"/>
      <c r="C855" s="119"/>
      <c r="D855" s="119"/>
    </row>
    <row r="856" spans="2:4">
      <c r="B856" s="118"/>
      <c r="C856" s="119"/>
      <c r="D856" s="119"/>
    </row>
    <row r="857" spans="2:4">
      <c r="B857" s="118"/>
      <c r="C857" s="119"/>
      <c r="D857" s="119"/>
    </row>
    <row r="858" spans="2:4">
      <c r="B858" s="118"/>
      <c r="C858" s="119"/>
      <c r="D858" s="119"/>
    </row>
    <row r="859" spans="2:4">
      <c r="B859" s="118"/>
      <c r="C859" s="119"/>
      <c r="D859" s="119"/>
    </row>
    <row r="860" spans="2:4">
      <c r="B860" s="118"/>
      <c r="C860" s="119"/>
      <c r="D860" s="119"/>
    </row>
    <row r="861" spans="2:4">
      <c r="B861" s="118"/>
      <c r="C861" s="119"/>
      <c r="D861" s="119"/>
    </row>
    <row r="862" spans="2:4">
      <c r="B862" s="118"/>
      <c r="C862" s="119"/>
      <c r="D862" s="119"/>
    </row>
    <row r="863" spans="2:4">
      <c r="B863" s="118"/>
      <c r="C863" s="119"/>
      <c r="D863" s="119"/>
    </row>
    <row r="864" spans="2:4">
      <c r="B864" s="118"/>
      <c r="C864" s="119"/>
      <c r="D864" s="119"/>
    </row>
    <row r="865" spans="2:4">
      <c r="B865" s="118"/>
      <c r="C865" s="119"/>
      <c r="D865" s="119"/>
    </row>
    <row r="866" spans="2:4">
      <c r="B866" s="118"/>
      <c r="C866" s="119"/>
      <c r="D866" s="119"/>
    </row>
    <row r="867" spans="2:4">
      <c r="B867" s="118"/>
      <c r="C867" s="119"/>
      <c r="D867" s="119"/>
    </row>
    <row r="868" spans="2:4">
      <c r="B868" s="118"/>
      <c r="C868" s="119"/>
      <c r="D868" s="119"/>
    </row>
    <row r="869" spans="2:4">
      <c r="B869" s="118"/>
      <c r="C869" s="119"/>
      <c r="D869" s="119"/>
    </row>
    <row r="870" spans="2:4">
      <c r="B870" s="118"/>
      <c r="C870" s="119"/>
      <c r="D870" s="119"/>
    </row>
    <row r="871" spans="2:4">
      <c r="B871" s="118"/>
      <c r="C871" s="119"/>
      <c r="D871" s="119"/>
    </row>
    <row r="872" spans="2:4">
      <c r="B872" s="118"/>
      <c r="C872" s="119"/>
      <c r="D872" s="119"/>
    </row>
    <row r="873" spans="2:4">
      <c r="B873" s="118"/>
      <c r="C873" s="119"/>
      <c r="D873" s="119"/>
    </row>
    <row r="874" spans="2:4">
      <c r="B874" s="118"/>
      <c r="C874" s="119"/>
      <c r="D874" s="119"/>
    </row>
    <row r="875" spans="2:4">
      <c r="B875" s="118"/>
      <c r="C875" s="119"/>
      <c r="D875" s="119"/>
    </row>
    <row r="876" spans="2:4">
      <c r="B876" s="118"/>
      <c r="C876" s="119"/>
      <c r="D876" s="119"/>
    </row>
    <row r="877" spans="2:4">
      <c r="B877" s="118"/>
      <c r="C877" s="119"/>
      <c r="D877" s="119"/>
    </row>
    <row r="878" spans="2:4">
      <c r="B878" s="118"/>
      <c r="C878" s="119"/>
      <c r="D878" s="119"/>
    </row>
    <row r="879" spans="2:4">
      <c r="B879" s="118"/>
      <c r="C879" s="119"/>
      <c r="D879" s="119"/>
    </row>
    <row r="880" spans="2:4">
      <c r="B880" s="118"/>
      <c r="C880" s="119"/>
      <c r="D880" s="119"/>
    </row>
    <row r="881" spans="2:4">
      <c r="B881" s="118"/>
      <c r="C881" s="119"/>
      <c r="D881" s="119"/>
    </row>
    <row r="882" spans="2:4">
      <c r="B882" s="118"/>
      <c r="C882" s="119"/>
      <c r="D882" s="119"/>
    </row>
    <row r="883" spans="2:4">
      <c r="B883" s="118"/>
      <c r="C883" s="119"/>
      <c r="D883" s="119"/>
    </row>
    <row r="884" spans="2:4">
      <c r="B884" s="118"/>
      <c r="C884" s="119"/>
      <c r="D884" s="119"/>
    </row>
    <row r="885" spans="2:4">
      <c r="B885" s="118"/>
      <c r="C885" s="119"/>
      <c r="D885" s="119"/>
    </row>
    <row r="886" spans="2:4">
      <c r="B886" s="118"/>
      <c r="C886" s="119"/>
      <c r="D886" s="119"/>
    </row>
    <row r="887" spans="2:4">
      <c r="B887" s="118"/>
      <c r="C887" s="119"/>
      <c r="D887" s="119"/>
    </row>
    <row r="888" spans="2:4">
      <c r="B888" s="118"/>
      <c r="C888" s="119"/>
      <c r="D888" s="119"/>
    </row>
    <row r="889" spans="2:4">
      <c r="B889" s="118"/>
      <c r="C889" s="119"/>
      <c r="D889" s="119"/>
    </row>
    <row r="890" spans="2:4">
      <c r="B890" s="118"/>
      <c r="C890" s="119"/>
      <c r="D890" s="119"/>
    </row>
    <row r="891" spans="2:4">
      <c r="B891" s="118"/>
      <c r="C891" s="119"/>
      <c r="D891" s="119"/>
    </row>
    <row r="892" spans="2:4">
      <c r="B892" s="118"/>
      <c r="C892" s="119"/>
      <c r="D892" s="119"/>
    </row>
    <row r="893" spans="2:4">
      <c r="B893" s="118"/>
      <c r="C893" s="119"/>
      <c r="D893" s="119"/>
    </row>
    <row r="894" spans="2:4">
      <c r="B894" s="118"/>
      <c r="C894" s="119"/>
      <c r="D894" s="119"/>
    </row>
    <row r="895" spans="2:4">
      <c r="B895" s="118"/>
      <c r="C895" s="119"/>
      <c r="D895" s="119"/>
    </row>
    <row r="896" spans="2:4">
      <c r="B896" s="118"/>
      <c r="C896" s="119"/>
      <c r="D896" s="119"/>
    </row>
    <row r="897" spans="2:4">
      <c r="B897" s="118"/>
      <c r="C897" s="119"/>
      <c r="D897" s="119"/>
    </row>
    <row r="898" spans="2:4">
      <c r="B898" s="118"/>
      <c r="C898" s="119"/>
      <c r="D898" s="119"/>
    </row>
    <row r="899" spans="2:4">
      <c r="B899" s="118"/>
      <c r="C899" s="119"/>
      <c r="D899" s="119"/>
    </row>
    <row r="900" spans="2:4">
      <c r="B900" s="118"/>
      <c r="C900" s="119"/>
      <c r="D900" s="119"/>
    </row>
    <row r="901" spans="2:4">
      <c r="B901" s="118"/>
      <c r="C901" s="119"/>
      <c r="D901" s="119"/>
    </row>
    <row r="902" spans="2:4">
      <c r="B902" s="118"/>
      <c r="C902" s="119"/>
      <c r="D902" s="119"/>
    </row>
    <row r="903" spans="2:4">
      <c r="B903" s="118"/>
      <c r="C903" s="119"/>
      <c r="D903" s="119"/>
    </row>
    <row r="904" spans="2:4">
      <c r="B904" s="118"/>
      <c r="C904" s="119"/>
      <c r="D904" s="119"/>
    </row>
    <row r="905" spans="2:4">
      <c r="B905" s="118"/>
      <c r="C905" s="119"/>
      <c r="D905" s="119"/>
    </row>
    <row r="906" spans="2:4">
      <c r="B906" s="118"/>
      <c r="C906" s="119"/>
      <c r="D906" s="119"/>
    </row>
    <row r="907" spans="2:4">
      <c r="B907" s="118"/>
      <c r="C907" s="119"/>
      <c r="D907" s="119"/>
    </row>
    <row r="908" spans="2:4">
      <c r="B908" s="118"/>
      <c r="C908" s="119"/>
      <c r="D908" s="119"/>
    </row>
    <row r="909" spans="2:4">
      <c r="B909" s="118"/>
      <c r="C909" s="119"/>
      <c r="D909" s="119"/>
    </row>
    <row r="910" spans="2:4">
      <c r="B910" s="118"/>
      <c r="C910" s="119"/>
      <c r="D910" s="119"/>
    </row>
    <row r="911" spans="2:4">
      <c r="B911" s="118"/>
      <c r="C911" s="119"/>
      <c r="D911" s="119"/>
    </row>
    <row r="912" spans="2:4">
      <c r="B912" s="118"/>
      <c r="C912" s="119"/>
      <c r="D912" s="119"/>
    </row>
    <row r="913" spans="2:4">
      <c r="B913" s="118"/>
      <c r="C913" s="119"/>
      <c r="D913" s="119"/>
    </row>
    <row r="914" spans="2:4">
      <c r="B914" s="118"/>
      <c r="C914" s="119"/>
      <c r="D914" s="119"/>
    </row>
    <row r="915" spans="2:4">
      <c r="B915" s="118"/>
      <c r="C915" s="119"/>
      <c r="D915" s="119"/>
    </row>
    <row r="916" spans="2:4">
      <c r="B916" s="118"/>
      <c r="C916" s="119"/>
      <c r="D916" s="119"/>
    </row>
    <row r="917" spans="2:4">
      <c r="B917" s="118"/>
      <c r="C917" s="119"/>
      <c r="D917" s="119"/>
    </row>
    <row r="918" spans="2:4">
      <c r="B918" s="118"/>
      <c r="C918" s="119"/>
      <c r="D918" s="119"/>
    </row>
    <row r="919" spans="2:4">
      <c r="B919" s="118"/>
      <c r="C919" s="119"/>
      <c r="D919" s="119"/>
    </row>
    <row r="920" spans="2:4">
      <c r="B920" s="118"/>
      <c r="C920" s="119"/>
      <c r="D920" s="119"/>
    </row>
    <row r="921" spans="2:4">
      <c r="B921" s="118"/>
      <c r="C921" s="119"/>
      <c r="D921" s="119"/>
    </row>
    <row r="922" spans="2:4">
      <c r="B922" s="118"/>
      <c r="C922" s="119"/>
      <c r="D922" s="119"/>
    </row>
    <row r="923" spans="2:4">
      <c r="B923" s="118"/>
      <c r="C923" s="119"/>
      <c r="D923" s="119"/>
    </row>
    <row r="924" spans="2:4">
      <c r="B924" s="118"/>
      <c r="C924" s="119"/>
      <c r="D924" s="119"/>
    </row>
    <row r="925" spans="2:4">
      <c r="B925" s="118"/>
      <c r="C925" s="119"/>
      <c r="D925" s="119"/>
    </row>
    <row r="926" spans="2:4">
      <c r="B926" s="118"/>
      <c r="C926" s="119"/>
      <c r="D926" s="119"/>
    </row>
    <row r="927" spans="2:4">
      <c r="B927" s="118"/>
      <c r="C927" s="119"/>
      <c r="D927" s="119"/>
    </row>
    <row r="928" spans="2:4">
      <c r="B928" s="118"/>
      <c r="C928" s="119"/>
      <c r="D928" s="119"/>
    </row>
    <row r="929" spans="2:4">
      <c r="B929" s="118"/>
      <c r="C929" s="119"/>
      <c r="D929" s="119"/>
    </row>
    <row r="930" spans="2:4">
      <c r="B930" s="118"/>
      <c r="C930" s="119"/>
      <c r="D930" s="119"/>
    </row>
    <row r="931" spans="2:4">
      <c r="B931" s="118"/>
      <c r="C931" s="119"/>
      <c r="D931" s="119"/>
    </row>
    <row r="932" spans="2:4">
      <c r="B932" s="118"/>
      <c r="C932" s="119"/>
      <c r="D932" s="119"/>
    </row>
    <row r="933" spans="2:4">
      <c r="B933" s="118"/>
      <c r="C933" s="119"/>
      <c r="D933" s="119"/>
    </row>
    <row r="934" spans="2:4">
      <c r="B934" s="118"/>
      <c r="C934" s="119"/>
      <c r="D934" s="119"/>
    </row>
    <row r="935" spans="2:4">
      <c r="B935" s="118"/>
      <c r="C935" s="119"/>
      <c r="D935" s="119"/>
    </row>
    <row r="936" spans="2:4">
      <c r="B936" s="118"/>
      <c r="C936" s="119"/>
      <c r="D936" s="119"/>
    </row>
    <row r="937" spans="2:4">
      <c r="B937" s="118"/>
      <c r="C937" s="119"/>
      <c r="D937" s="119"/>
    </row>
    <row r="938" spans="2:4">
      <c r="B938" s="118"/>
      <c r="C938" s="119"/>
      <c r="D938" s="119"/>
    </row>
    <row r="939" spans="2:4">
      <c r="B939" s="118"/>
      <c r="C939" s="119"/>
      <c r="D939" s="119"/>
    </row>
    <row r="940" spans="2:4">
      <c r="B940" s="118"/>
      <c r="C940" s="119"/>
      <c r="D940" s="119"/>
    </row>
    <row r="941" spans="2:4">
      <c r="B941" s="118"/>
      <c r="C941" s="119"/>
      <c r="D941" s="119"/>
    </row>
    <row r="942" spans="2:4">
      <c r="B942" s="118"/>
      <c r="C942" s="119"/>
      <c r="D942" s="119"/>
    </row>
    <row r="943" spans="2:4">
      <c r="B943" s="118"/>
      <c r="C943" s="119"/>
      <c r="D943" s="119"/>
    </row>
    <row r="944" spans="2:4">
      <c r="B944" s="118"/>
      <c r="C944" s="119"/>
      <c r="D944" s="119"/>
    </row>
    <row r="945" spans="2:4">
      <c r="B945" s="118"/>
      <c r="C945" s="119"/>
      <c r="D945" s="119"/>
    </row>
    <row r="946" spans="2:4">
      <c r="B946" s="118"/>
      <c r="C946" s="119"/>
      <c r="D946" s="119"/>
    </row>
    <row r="947" spans="2:4">
      <c r="B947" s="118"/>
      <c r="C947" s="119"/>
      <c r="D947" s="119"/>
    </row>
    <row r="948" spans="2:4">
      <c r="B948" s="118"/>
      <c r="C948" s="119"/>
      <c r="D948" s="119"/>
    </row>
    <row r="949" spans="2:4">
      <c r="B949" s="118"/>
      <c r="C949" s="119"/>
      <c r="D949" s="119"/>
    </row>
    <row r="950" spans="2:4">
      <c r="B950" s="118"/>
      <c r="C950" s="119"/>
      <c r="D950" s="119"/>
    </row>
    <row r="951" spans="2:4">
      <c r="B951" s="118"/>
      <c r="C951" s="119"/>
      <c r="D951" s="119"/>
    </row>
    <row r="952" spans="2:4">
      <c r="B952" s="118"/>
      <c r="C952" s="119"/>
      <c r="D952" s="119"/>
    </row>
    <row r="953" spans="2:4">
      <c r="B953" s="118"/>
      <c r="C953" s="119"/>
      <c r="D953" s="119"/>
    </row>
    <row r="954" spans="2:4">
      <c r="B954" s="118"/>
      <c r="C954" s="119"/>
      <c r="D954" s="119"/>
    </row>
    <row r="955" spans="2:4">
      <c r="B955" s="118"/>
      <c r="C955" s="119"/>
      <c r="D955" s="119"/>
    </row>
    <row r="956" spans="2:4">
      <c r="B956" s="118"/>
      <c r="C956" s="119"/>
      <c r="D956" s="119"/>
    </row>
    <row r="957" spans="2:4">
      <c r="B957" s="118"/>
      <c r="C957" s="119"/>
      <c r="D957" s="119"/>
    </row>
    <row r="958" spans="2:4">
      <c r="B958" s="118"/>
      <c r="C958" s="119"/>
      <c r="D958" s="119"/>
    </row>
    <row r="959" spans="2:4">
      <c r="B959" s="118"/>
      <c r="C959" s="119"/>
      <c r="D959" s="119"/>
    </row>
    <row r="960" spans="2:4">
      <c r="B960" s="118"/>
      <c r="C960" s="119"/>
      <c r="D960" s="119"/>
    </row>
    <row r="961" spans="2:4">
      <c r="B961" s="118"/>
      <c r="C961" s="119"/>
      <c r="D961" s="119"/>
    </row>
    <row r="962" spans="2:4">
      <c r="B962" s="118"/>
      <c r="C962" s="119"/>
      <c r="D962" s="119"/>
    </row>
    <row r="963" spans="2:4">
      <c r="B963" s="118"/>
      <c r="C963" s="119"/>
      <c r="D963" s="119"/>
    </row>
    <row r="964" spans="2:4">
      <c r="B964" s="118"/>
      <c r="C964" s="119"/>
      <c r="D964" s="119"/>
    </row>
    <row r="965" spans="2:4">
      <c r="B965" s="118"/>
      <c r="C965" s="119"/>
      <c r="D965" s="119"/>
    </row>
    <row r="966" spans="2:4">
      <c r="B966" s="118"/>
      <c r="C966" s="119"/>
      <c r="D966" s="119"/>
    </row>
    <row r="967" spans="2:4">
      <c r="B967" s="118"/>
      <c r="C967" s="119"/>
      <c r="D967" s="119"/>
    </row>
  </sheetData>
  <sheetProtection sheet="1" objects="1" scenarios="1"/>
  <mergeCells count="1">
    <mergeCell ref="B6:D6"/>
  </mergeCells>
  <phoneticPr fontId="4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7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143</v>
      </c>
      <c r="C1" s="67" t="s" vm="1">
        <v>229</v>
      </c>
    </row>
    <row r="2" spans="2:16">
      <c r="B2" s="46" t="s">
        <v>142</v>
      </c>
      <c r="C2" s="67" t="s">
        <v>230</v>
      </c>
    </row>
    <row r="3" spans="2:16">
      <c r="B3" s="46" t="s">
        <v>144</v>
      </c>
      <c r="C3" s="67" t="s">
        <v>231</v>
      </c>
    </row>
    <row r="4" spans="2:16">
      <c r="B4" s="46" t="s">
        <v>145</v>
      </c>
      <c r="C4" s="67">
        <v>8801</v>
      </c>
    </row>
    <row r="6" spans="2:16" ht="26.25" customHeight="1">
      <c r="B6" s="154" t="s">
        <v>181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6"/>
    </row>
    <row r="7" spans="2:16" s="3" customFormat="1" ht="78.75">
      <c r="B7" s="21" t="s">
        <v>113</v>
      </c>
      <c r="C7" s="29" t="s">
        <v>44</v>
      </c>
      <c r="D7" s="29" t="s">
        <v>64</v>
      </c>
      <c r="E7" s="29" t="s">
        <v>14</v>
      </c>
      <c r="F7" s="29" t="s">
        <v>65</v>
      </c>
      <c r="G7" s="29" t="s">
        <v>101</v>
      </c>
      <c r="H7" s="29" t="s">
        <v>17</v>
      </c>
      <c r="I7" s="29" t="s">
        <v>100</v>
      </c>
      <c r="J7" s="29" t="s">
        <v>16</v>
      </c>
      <c r="K7" s="29" t="s">
        <v>179</v>
      </c>
      <c r="L7" s="29" t="s">
        <v>210</v>
      </c>
      <c r="M7" s="29" t="s">
        <v>180</v>
      </c>
      <c r="N7" s="29" t="s">
        <v>57</v>
      </c>
      <c r="O7" s="29" t="s">
        <v>146</v>
      </c>
      <c r="P7" s="30" t="s">
        <v>148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212</v>
      </c>
      <c r="M8" s="31" t="s">
        <v>208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3" t="s">
        <v>3270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4">
        <v>0</v>
      </c>
      <c r="N10" s="88"/>
      <c r="O10" s="125">
        <v>0</v>
      </c>
      <c r="P10" s="125">
        <v>0</v>
      </c>
    </row>
    <row r="11" spans="2:16" ht="20.25" customHeight="1">
      <c r="B11" s="126" t="s">
        <v>220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26" t="s">
        <v>109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26" t="s">
        <v>211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18"/>
      <c r="C110" s="118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</row>
    <row r="111" spans="2:16">
      <c r="B111" s="118"/>
      <c r="C111" s="118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</row>
    <row r="112" spans="2:16">
      <c r="B112" s="118"/>
      <c r="C112" s="118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</row>
    <row r="113" spans="2:16">
      <c r="B113" s="118"/>
      <c r="C113" s="118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</row>
    <row r="114" spans="2:16">
      <c r="B114" s="118"/>
      <c r="C114" s="118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</row>
    <row r="115" spans="2:16">
      <c r="B115" s="118"/>
      <c r="C115" s="118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</row>
    <row r="116" spans="2:16">
      <c r="B116" s="118"/>
      <c r="C116" s="118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</row>
    <row r="117" spans="2:16">
      <c r="B117" s="118"/>
      <c r="C117" s="118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</row>
    <row r="118" spans="2:16">
      <c r="B118" s="118"/>
      <c r="C118" s="118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</row>
    <row r="119" spans="2:16">
      <c r="B119" s="118"/>
      <c r="C119" s="118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</row>
    <row r="120" spans="2:16">
      <c r="B120" s="118"/>
      <c r="C120" s="118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</row>
    <row r="121" spans="2:16">
      <c r="B121" s="118"/>
      <c r="C121" s="118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</row>
    <row r="122" spans="2:16">
      <c r="B122" s="118"/>
      <c r="C122" s="118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</row>
    <row r="123" spans="2:16">
      <c r="B123" s="118"/>
      <c r="C123" s="118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</row>
    <row r="124" spans="2:16">
      <c r="B124" s="118"/>
      <c r="C124" s="118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</row>
    <row r="125" spans="2:16">
      <c r="B125" s="118"/>
      <c r="C125" s="118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</row>
    <row r="126" spans="2:16">
      <c r="B126" s="118"/>
      <c r="C126" s="118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</row>
    <row r="127" spans="2:16">
      <c r="B127" s="118"/>
      <c r="C127" s="118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</row>
    <row r="128" spans="2:16">
      <c r="B128" s="118"/>
      <c r="C128" s="118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</row>
    <row r="129" spans="2:16">
      <c r="B129" s="118"/>
      <c r="C129" s="118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</row>
    <row r="130" spans="2:16">
      <c r="B130" s="118"/>
      <c r="C130" s="118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</row>
    <row r="131" spans="2:16">
      <c r="B131" s="118"/>
      <c r="C131" s="118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</row>
    <row r="132" spans="2:16">
      <c r="B132" s="118"/>
      <c r="C132" s="118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</row>
    <row r="133" spans="2:16">
      <c r="B133" s="118"/>
      <c r="C133" s="118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</row>
    <row r="134" spans="2:16">
      <c r="B134" s="118"/>
      <c r="C134" s="118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</row>
    <row r="135" spans="2:16">
      <c r="B135" s="118"/>
      <c r="C135" s="118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</row>
    <row r="136" spans="2:16">
      <c r="B136" s="118"/>
      <c r="C136" s="118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</row>
    <row r="137" spans="2:16">
      <c r="B137" s="118"/>
      <c r="C137" s="118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</row>
    <row r="138" spans="2:16">
      <c r="B138" s="118"/>
      <c r="C138" s="118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</row>
    <row r="139" spans="2:16">
      <c r="B139" s="118"/>
      <c r="C139" s="118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</row>
    <row r="140" spans="2:16">
      <c r="B140" s="118"/>
      <c r="C140" s="118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</row>
    <row r="141" spans="2:16">
      <c r="B141" s="118"/>
      <c r="C141" s="118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</row>
    <row r="142" spans="2:16">
      <c r="B142" s="118"/>
      <c r="C142" s="118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</row>
    <row r="143" spans="2:16">
      <c r="B143" s="118"/>
      <c r="C143" s="118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</row>
    <row r="144" spans="2:16">
      <c r="B144" s="118"/>
      <c r="C144" s="118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</row>
    <row r="145" spans="2:16">
      <c r="B145" s="118"/>
      <c r="C145" s="118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</row>
    <row r="146" spans="2:16">
      <c r="B146" s="118"/>
      <c r="C146" s="118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</row>
    <row r="147" spans="2:16">
      <c r="B147" s="118"/>
      <c r="C147" s="118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</row>
    <row r="148" spans="2:16">
      <c r="B148" s="118"/>
      <c r="C148" s="118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</row>
    <row r="149" spans="2:16">
      <c r="B149" s="118"/>
      <c r="C149" s="118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</row>
    <row r="150" spans="2:16">
      <c r="B150" s="118"/>
      <c r="C150" s="118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</row>
    <row r="151" spans="2:16">
      <c r="B151" s="118"/>
      <c r="C151" s="118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</row>
    <row r="152" spans="2:16">
      <c r="B152" s="118"/>
      <c r="C152" s="118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</row>
    <row r="153" spans="2:16">
      <c r="B153" s="118"/>
      <c r="C153" s="118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</row>
    <row r="154" spans="2:16">
      <c r="B154" s="118"/>
      <c r="C154" s="118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</row>
    <row r="155" spans="2:16">
      <c r="B155" s="118"/>
      <c r="C155" s="118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</row>
    <row r="156" spans="2:16">
      <c r="B156" s="118"/>
      <c r="C156" s="118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</row>
    <row r="157" spans="2:16">
      <c r="B157" s="118"/>
      <c r="C157" s="118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</row>
    <row r="158" spans="2:16">
      <c r="B158" s="118"/>
      <c r="C158" s="118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</row>
    <row r="159" spans="2:16">
      <c r="B159" s="118"/>
      <c r="C159" s="118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</row>
    <row r="160" spans="2:16">
      <c r="B160" s="118"/>
      <c r="C160" s="118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</row>
    <row r="161" spans="2:16">
      <c r="B161" s="118"/>
      <c r="C161" s="118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</row>
    <row r="162" spans="2:16">
      <c r="B162" s="118"/>
      <c r="C162" s="118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</row>
    <row r="163" spans="2:16">
      <c r="B163" s="118"/>
      <c r="C163" s="118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</row>
    <row r="164" spans="2:16">
      <c r="B164" s="118"/>
      <c r="C164" s="118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</row>
    <row r="165" spans="2:16">
      <c r="B165" s="118"/>
      <c r="C165" s="118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</row>
    <row r="166" spans="2:16">
      <c r="B166" s="118"/>
      <c r="C166" s="118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</row>
    <row r="167" spans="2:16">
      <c r="B167" s="118"/>
      <c r="C167" s="118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</row>
    <row r="168" spans="2:16">
      <c r="B168" s="118"/>
      <c r="C168" s="118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</row>
    <row r="169" spans="2:16">
      <c r="B169" s="118"/>
      <c r="C169" s="118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</row>
    <row r="170" spans="2:16">
      <c r="B170" s="118"/>
      <c r="C170" s="118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</row>
    <row r="171" spans="2:16">
      <c r="B171" s="118"/>
      <c r="C171" s="118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</row>
    <row r="172" spans="2:16">
      <c r="B172" s="118"/>
      <c r="C172" s="118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</row>
    <row r="173" spans="2:16">
      <c r="B173" s="118"/>
      <c r="C173" s="118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</row>
    <row r="174" spans="2:16">
      <c r="B174" s="118"/>
      <c r="C174" s="118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</row>
    <row r="175" spans="2:16">
      <c r="B175" s="118"/>
      <c r="C175" s="118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</row>
    <row r="176" spans="2:16">
      <c r="B176" s="118"/>
      <c r="C176" s="118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</row>
    <row r="177" spans="2:16">
      <c r="B177" s="118"/>
      <c r="C177" s="118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</row>
    <row r="178" spans="2:16">
      <c r="B178" s="118"/>
      <c r="C178" s="118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</row>
    <row r="179" spans="2:16">
      <c r="B179" s="118"/>
      <c r="C179" s="118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</row>
    <row r="180" spans="2:16">
      <c r="B180" s="118"/>
      <c r="C180" s="118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</row>
    <row r="181" spans="2:16">
      <c r="B181" s="118"/>
      <c r="C181" s="118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</row>
    <row r="182" spans="2:16">
      <c r="B182" s="118"/>
      <c r="C182" s="118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</row>
    <row r="183" spans="2:16">
      <c r="B183" s="118"/>
      <c r="C183" s="118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</row>
    <row r="184" spans="2:16">
      <c r="B184" s="118"/>
      <c r="C184" s="118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</row>
    <row r="185" spans="2:16">
      <c r="B185" s="118"/>
      <c r="C185" s="118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</row>
    <row r="186" spans="2:16">
      <c r="B186" s="118"/>
      <c r="C186" s="118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</row>
    <row r="187" spans="2:16">
      <c r="B187" s="118"/>
      <c r="C187" s="118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</row>
    <row r="188" spans="2:16">
      <c r="B188" s="118"/>
      <c r="C188" s="118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</row>
    <row r="189" spans="2:16">
      <c r="B189" s="118"/>
      <c r="C189" s="118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</row>
    <row r="190" spans="2:16">
      <c r="B190" s="118"/>
      <c r="C190" s="118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</row>
    <row r="191" spans="2:16">
      <c r="B191" s="118"/>
      <c r="C191" s="118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</row>
    <row r="192" spans="2:16">
      <c r="B192" s="118"/>
      <c r="C192" s="118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</row>
    <row r="193" spans="2:16">
      <c r="B193" s="118"/>
      <c r="C193" s="118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</row>
    <row r="194" spans="2:16">
      <c r="B194" s="118"/>
      <c r="C194" s="118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</row>
    <row r="195" spans="2:16">
      <c r="B195" s="118"/>
      <c r="C195" s="118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</row>
    <row r="196" spans="2:16">
      <c r="B196" s="118"/>
      <c r="C196" s="118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</row>
    <row r="197" spans="2:16">
      <c r="B197" s="118"/>
      <c r="C197" s="118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</row>
    <row r="198" spans="2:16">
      <c r="B198" s="118"/>
      <c r="C198" s="118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</row>
    <row r="199" spans="2:16">
      <c r="B199" s="118"/>
      <c r="C199" s="118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</row>
    <row r="200" spans="2:16">
      <c r="B200" s="118"/>
      <c r="C200" s="118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</row>
    <row r="201" spans="2:16">
      <c r="B201" s="118"/>
      <c r="C201" s="118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</row>
    <row r="202" spans="2:16">
      <c r="B202" s="118"/>
      <c r="C202" s="118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</row>
    <row r="203" spans="2:16">
      <c r="B203" s="118"/>
      <c r="C203" s="118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</row>
    <row r="204" spans="2:16">
      <c r="B204" s="118"/>
      <c r="C204" s="118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</row>
    <row r="205" spans="2:16">
      <c r="B205" s="118"/>
      <c r="C205" s="118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</row>
    <row r="206" spans="2:16">
      <c r="B206" s="118"/>
      <c r="C206" s="118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</row>
    <row r="207" spans="2:16">
      <c r="B207" s="118"/>
      <c r="C207" s="118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</row>
    <row r="208" spans="2:16">
      <c r="B208" s="118"/>
      <c r="C208" s="118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</row>
    <row r="209" spans="2:16">
      <c r="B209" s="118"/>
      <c r="C209" s="118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</row>
    <row r="210" spans="2:16">
      <c r="B210" s="118"/>
      <c r="C210" s="118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</row>
    <row r="211" spans="2:16">
      <c r="B211" s="118"/>
      <c r="C211" s="118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</row>
    <row r="212" spans="2:16">
      <c r="B212" s="118"/>
      <c r="C212" s="118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</row>
    <row r="213" spans="2:16">
      <c r="B213" s="118"/>
      <c r="C213" s="118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</row>
    <row r="214" spans="2:16">
      <c r="B214" s="118"/>
      <c r="C214" s="118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</row>
    <row r="215" spans="2:16">
      <c r="B215" s="118"/>
      <c r="C215" s="118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</row>
    <row r="216" spans="2:16">
      <c r="B216" s="118"/>
      <c r="C216" s="118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</row>
    <row r="217" spans="2:16">
      <c r="B217" s="118"/>
      <c r="C217" s="118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7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143</v>
      </c>
      <c r="C1" s="67" t="s" vm="1">
        <v>229</v>
      </c>
    </row>
    <row r="2" spans="2:16">
      <c r="B2" s="46" t="s">
        <v>142</v>
      </c>
      <c r="C2" s="67" t="s">
        <v>230</v>
      </c>
    </row>
    <row r="3" spans="2:16">
      <c r="B3" s="46" t="s">
        <v>144</v>
      </c>
      <c r="C3" s="67" t="s">
        <v>231</v>
      </c>
    </row>
    <row r="4" spans="2:16">
      <c r="B4" s="46" t="s">
        <v>145</v>
      </c>
      <c r="C4" s="67">
        <v>8801</v>
      </c>
    </row>
    <row r="6" spans="2:16" ht="26.25" customHeight="1">
      <c r="B6" s="154" t="s">
        <v>182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6"/>
    </row>
    <row r="7" spans="2:16" s="3" customFormat="1" ht="78.75">
      <c r="B7" s="21" t="s">
        <v>113</v>
      </c>
      <c r="C7" s="29" t="s">
        <v>44</v>
      </c>
      <c r="D7" s="29" t="s">
        <v>64</v>
      </c>
      <c r="E7" s="29" t="s">
        <v>14</v>
      </c>
      <c r="F7" s="29" t="s">
        <v>65</v>
      </c>
      <c r="G7" s="29" t="s">
        <v>101</v>
      </c>
      <c r="H7" s="29" t="s">
        <v>17</v>
      </c>
      <c r="I7" s="29" t="s">
        <v>100</v>
      </c>
      <c r="J7" s="29" t="s">
        <v>16</v>
      </c>
      <c r="K7" s="29" t="s">
        <v>179</v>
      </c>
      <c r="L7" s="29" t="s">
        <v>205</v>
      </c>
      <c r="M7" s="29" t="s">
        <v>180</v>
      </c>
      <c r="N7" s="29" t="s">
        <v>57</v>
      </c>
      <c r="O7" s="29" t="s">
        <v>146</v>
      </c>
      <c r="P7" s="30" t="s">
        <v>148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212</v>
      </c>
      <c r="M8" s="31" t="s">
        <v>208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3" t="s">
        <v>3271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4">
        <v>0</v>
      </c>
      <c r="N10" s="88"/>
      <c r="O10" s="125">
        <v>0</v>
      </c>
      <c r="P10" s="125">
        <v>0</v>
      </c>
    </row>
    <row r="11" spans="2:16" ht="20.25" customHeight="1">
      <c r="B11" s="126" t="s">
        <v>220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26" t="s">
        <v>109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26" t="s">
        <v>211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18"/>
      <c r="C110" s="118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</row>
    <row r="111" spans="2:16">
      <c r="B111" s="118"/>
      <c r="C111" s="118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</row>
    <row r="112" spans="2:16">
      <c r="B112" s="118"/>
      <c r="C112" s="118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</row>
    <row r="113" spans="2:16">
      <c r="B113" s="118"/>
      <c r="C113" s="118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</row>
    <row r="114" spans="2:16">
      <c r="B114" s="118"/>
      <c r="C114" s="118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</row>
    <row r="115" spans="2:16">
      <c r="B115" s="118"/>
      <c r="C115" s="118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</row>
    <row r="116" spans="2:16">
      <c r="B116" s="118"/>
      <c r="C116" s="118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</row>
    <row r="117" spans="2:16">
      <c r="B117" s="118"/>
      <c r="C117" s="118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</row>
    <row r="118" spans="2:16">
      <c r="B118" s="118"/>
      <c r="C118" s="118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</row>
    <row r="119" spans="2:16">
      <c r="B119" s="118"/>
      <c r="C119" s="118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</row>
    <row r="120" spans="2:16">
      <c r="B120" s="118"/>
      <c r="C120" s="118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</row>
    <row r="121" spans="2:16">
      <c r="B121" s="118"/>
      <c r="C121" s="118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</row>
    <row r="122" spans="2:16">
      <c r="B122" s="118"/>
      <c r="C122" s="118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</row>
    <row r="123" spans="2:16">
      <c r="B123" s="118"/>
      <c r="C123" s="118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</row>
    <row r="124" spans="2:16">
      <c r="B124" s="118"/>
      <c r="C124" s="118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</row>
    <row r="125" spans="2:16">
      <c r="B125" s="118"/>
      <c r="C125" s="118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</row>
    <row r="126" spans="2:16">
      <c r="B126" s="118"/>
      <c r="C126" s="118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</row>
    <row r="127" spans="2:16">
      <c r="B127" s="118"/>
      <c r="C127" s="118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</row>
    <row r="128" spans="2:16">
      <c r="B128" s="118"/>
      <c r="C128" s="118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</row>
    <row r="129" spans="2:16">
      <c r="B129" s="118"/>
      <c r="C129" s="118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</row>
    <row r="130" spans="2:16">
      <c r="B130" s="118"/>
      <c r="C130" s="118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</row>
    <row r="131" spans="2:16">
      <c r="B131" s="118"/>
      <c r="C131" s="118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</row>
    <row r="132" spans="2:16">
      <c r="B132" s="118"/>
      <c r="C132" s="118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</row>
    <row r="133" spans="2:16">
      <c r="B133" s="118"/>
      <c r="C133" s="118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</row>
    <row r="134" spans="2:16">
      <c r="B134" s="118"/>
      <c r="C134" s="118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</row>
    <row r="135" spans="2:16">
      <c r="B135" s="118"/>
      <c r="C135" s="118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</row>
    <row r="136" spans="2:16">
      <c r="B136" s="118"/>
      <c r="C136" s="118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</row>
    <row r="137" spans="2:16">
      <c r="B137" s="118"/>
      <c r="C137" s="118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</row>
    <row r="138" spans="2:16">
      <c r="B138" s="118"/>
      <c r="C138" s="118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</row>
    <row r="139" spans="2:16">
      <c r="B139" s="118"/>
      <c r="C139" s="118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</row>
    <row r="140" spans="2:16">
      <c r="B140" s="118"/>
      <c r="C140" s="118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</row>
    <row r="141" spans="2:16">
      <c r="B141" s="118"/>
      <c r="C141" s="118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</row>
    <row r="142" spans="2:16">
      <c r="B142" s="118"/>
      <c r="C142" s="118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</row>
    <row r="143" spans="2:16">
      <c r="B143" s="118"/>
      <c r="C143" s="118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</row>
    <row r="144" spans="2:16">
      <c r="B144" s="118"/>
      <c r="C144" s="118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</row>
    <row r="145" spans="2:16">
      <c r="B145" s="118"/>
      <c r="C145" s="118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</row>
    <row r="146" spans="2:16">
      <c r="B146" s="118"/>
      <c r="C146" s="118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</row>
    <row r="147" spans="2:16">
      <c r="B147" s="118"/>
      <c r="C147" s="118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</row>
    <row r="148" spans="2:16">
      <c r="B148" s="118"/>
      <c r="C148" s="118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</row>
    <row r="149" spans="2:16">
      <c r="B149" s="118"/>
      <c r="C149" s="118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</row>
    <row r="150" spans="2:16">
      <c r="B150" s="118"/>
      <c r="C150" s="118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</row>
    <row r="151" spans="2:16">
      <c r="B151" s="118"/>
      <c r="C151" s="118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</row>
    <row r="152" spans="2:16">
      <c r="B152" s="118"/>
      <c r="C152" s="118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</row>
    <row r="153" spans="2:16">
      <c r="B153" s="118"/>
      <c r="C153" s="118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</row>
    <row r="154" spans="2:16">
      <c r="B154" s="118"/>
      <c r="C154" s="118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</row>
    <row r="155" spans="2:16">
      <c r="B155" s="118"/>
      <c r="C155" s="118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</row>
    <row r="156" spans="2:16">
      <c r="B156" s="118"/>
      <c r="C156" s="118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</row>
    <row r="157" spans="2:16">
      <c r="B157" s="118"/>
      <c r="C157" s="118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</row>
    <row r="158" spans="2:16">
      <c r="B158" s="118"/>
      <c r="C158" s="118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</row>
    <row r="159" spans="2:16">
      <c r="B159" s="118"/>
      <c r="C159" s="118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</row>
    <row r="160" spans="2:16">
      <c r="B160" s="118"/>
      <c r="C160" s="118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</row>
    <row r="161" spans="2:16">
      <c r="B161" s="118"/>
      <c r="C161" s="118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</row>
    <row r="162" spans="2:16">
      <c r="B162" s="118"/>
      <c r="C162" s="118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</row>
    <row r="163" spans="2:16">
      <c r="B163" s="118"/>
      <c r="C163" s="118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</row>
    <row r="164" spans="2:16">
      <c r="B164" s="118"/>
      <c r="C164" s="118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</row>
    <row r="165" spans="2:16">
      <c r="B165" s="118"/>
      <c r="C165" s="118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</row>
    <row r="166" spans="2:16">
      <c r="B166" s="118"/>
      <c r="C166" s="118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</row>
    <row r="167" spans="2:16">
      <c r="B167" s="118"/>
      <c r="C167" s="118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</row>
    <row r="168" spans="2:16">
      <c r="B168" s="118"/>
      <c r="C168" s="118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</row>
    <row r="169" spans="2:16">
      <c r="B169" s="118"/>
      <c r="C169" s="118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</row>
    <row r="170" spans="2:16">
      <c r="B170" s="118"/>
      <c r="C170" s="118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</row>
    <row r="171" spans="2:16">
      <c r="B171" s="118"/>
      <c r="C171" s="118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</row>
    <row r="172" spans="2:16">
      <c r="B172" s="118"/>
      <c r="C172" s="118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</row>
    <row r="173" spans="2:16">
      <c r="B173" s="118"/>
      <c r="C173" s="118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</row>
    <row r="174" spans="2:16">
      <c r="B174" s="118"/>
      <c r="C174" s="118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</row>
    <row r="175" spans="2:16">
      <c r="B175" s="118"/>
      <c r="C175" s="118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</row>
    <row r="176" spans="2:16">
      <c r="B176" s="118"/>
      <c r="C176" s="118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</row>
    <row r="177" spans="2:16">
      <c r="B177" s="118"/>
      <c r="C177" s="118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</row>
    <row r="178" spans="2:16">
      <c r="B178" s="118"/>
      <c r="C178" s="118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</row>
    <row r="179" spans="2:16">
      <c r="B179" s="118"/>
      <c r="C179" s="118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</row>
    <row r="180" spans="2:16">
      <c r="B180" s="118"/>
      <c r="C180" s="118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</row>
    <row r="181" spans="2:16">
      <c r="B181" s="118"/>
      <c r="C181" s="118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</row>
    <row r="182" spans="2:16">
      <c r="B182" s="118"/>
      <c r="C182" s="118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</row>
    <row r="183" spans="2:16">
      <c r="B183" s="118"/>
      <c r="C183" s="118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</row>
    <row r="184" spans="2:16">
      <c r="B184" s="118"/>
      <c r="C184" s="118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</row>
    <row r="185" spans="2:16">
      <c r="B185" s="118"/>
      <c r="C185" s="118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</row>
    <row r="186" spans="2:16">
      <c r="B186" s="118"/>
      <c r="C186" s="118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</row>
    <row r="187" spans="2:16">
      <c r="B187" s="118"/>
      <c r="C187" s="118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</row>
    <row r="188" spans="2:16">
      <c r="B188" s="118"/>
      <c r="C188" s="118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</row>
    <row r="189" spans="2:16">
      <c r="B189" s="118"/>
      <c r="C189" s="118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</row>
    <row r="190" spans="2:16">
      <c r="B190" s="118"/>
      <c r="C190" s="118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</row>
    <row r="191" spans="2:16">
      <c r="B191" s="118"/>
      <c r="C191" s="118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</row>
    <row r="192" spans="2:16">
      <c r="B192" s="118"/>
      <c r="C192" s="118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</row>
    <row r="193" spans="2:16">
      <c r="B193" s="118"/>
      <c r="C193" s="118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</row>
    <row r="194" spans="2:16">
      <c r="B194" s="118"/>
      <c r="C194" s="118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</row>
    <row r="195" spans="2:16">
      <c r="B195" s="118"/>
      <c r="C195" s="118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</row>
    <row r="196" spans="2:16">
      <c r="B196" s="118"/>
      <c r="C196" s="118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</row>
    <row r="197" spans="2:16">
      <c r="B197" s="118"/>
      <c r="C197" s="118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</row>
    <row r="198" spans="2:16">
      <c r="B198" s="118"/>
      <c r="C198" s="118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</row>
    <row r="199" spans="2:16">
      <c r="B199" s="118"/>
      <c r="C199" s="118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</row>
    <row r="200" spans="2:16">
      <c r="B200" s="118"/>
      <c r="C200" s="118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</row>
    <row r="201" spans="2:16">
      <c r="B201" s="118"/>
      <c r="C201" s="118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</row>
    <row r="202" spans="2:16">
      <c r="B202" s="118"/>
      <c r="C202" s="118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</row>
    <row r="203" spans="2:16">
      <c r="B203" s="118"/>
      <c r="C203" s="118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</row>
    <row r="204" spans="2:16">
      <c r="B204" s="118"/>
      <c r="C204" s="118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</row>
    <row r="205" spans="2:16">
      <c r="B205" s="118"/>
      <c r="C205" s="118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</row>
    <row r="206" spans="2:16">
      <c r="B206" s="118"/>
      <c r="C206" s="118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</row>
    <row r="207" spans="2:16">
      <c r="B207" s="118"/>
      <c r="C207" s="118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</row>
    <row r="208" spans="2:16">
      <c r="B208" s="118"/>
      <c r="C208" s="118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</row>
    <row r="209" spans="2:16">
      <c r="B209" s="118"/>
      <c r="C209" s="118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</row>
    <row r="210" spans="2:16">
      <c r="B210" s="118"/>
      <c r="C210" s="118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</row>
    <row r="211" spans="2:16">
      <c r="B211" s="118"/>
      <c r="C211" s="118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</row>
    <row r="212" spans="2:16">
      <c r="B212" s="118"/>
      <c r="C212" s="118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</row>
    <row r="213" spans="2:16">
      <c r="B213" s="118"/>
      <c r="C213" s="118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</row>
    <row r="214" spans="2:16">
      <c r="B214" s="118"/>
      <c r="C214" s="118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</row>
    <row r="215" spans="2:16">
      <c r="B215" s="118"/>
      <c r="C215" s="118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</row>
    <row r="216" spans="2:16">
      <c r="B216" s="118"/>
      <c r="C216" s="118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</row>
    <row r="217" spans="2:16">
      <c r="B217" s="118"/>
      <c r="C217" s="118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</row>
    <row r="218" spans="2:16">
      <c r="B218" s="118"/>
      <c r="C218" s="118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</row>
    <row r="219" spans="2:16">
      <c r="B219" s="118"/>
      <c r="C219" s="118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</row>
    <row r="220" spans="2:16">
      <c r="B220" s="118"/>
      <c r="C220" s="118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</row>
    <row r="221" spans="2:16">
      <c r="B221" s="118"/>
      <c r="C221" s="118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</row>
    <row r="222" spans="2:16">
      <c r="B222" s="118"/>
      <c r="C222" s="118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</row>
    <row r="223" spans="2:16">
      <c r="B223" s="118"/>
      <c r="C223" s="118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</row>
    <row r="224" spans="2:16">
      <c r="B224" s="118"/>
      <c r="C224" s="118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</row>
    <row r="225" spans="2:16">
      <c r="B225" s="118"/>
      <c r="C225" s="118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</row>
    <row r="226" spans="2:16">
      <c r="B226" s="118"/>
      <c r="C226" s="118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</row>
    <row r="227" spans="2:16">
      <c r="B227" s="118"/>
      <c r="C227" s="118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</row>
    <row r="228" spans="2:16">
      <c r="B228" s="118"/>
      <c r="C228" s="118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</row>
    <row r="229" spans="2:16">
      <c r="B229" s="118"/>
      <c r="C229" s="118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</row>
    <row r="230" spans="2:16">
      <c r="B230" s="118"/>
      <c r="C230" s="118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</row>
    <row r="231" spans="2:16">
      <c r="B231" s="118"/>
      <c r="C231" s="118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</row>
    <row r="232" spans="2:16">
      <c r="B232" s="118"/>
      <c r="C232" s="118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</row>
    <row r="233" spans="2:16">
      <c r="B233" s="118"/>
      <c r="C233" s="118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</row>
    <row r="234" spans="2:16">
      <c r="B234" s="118"/>
      <c r="C234" s="118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</row>
    <row r="235" spans="2:16">
      <c r="B235" s="118"/>
      <c r="C235" s="118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</row>
    <row r="236" spans="2:16">
      <c r="B236" s="118"/>
      <c r="C236" s="118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</row>
    <row r="237" spans="2:16">
      <c r="B237" s="118"/>
      <c r="C237" s="118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</row>
    <row r="238" spans="2:16">
      <c r="B238" s="118"/>
      <c r="C238" s="118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</row>
    <row r="239" spans="2:16">
      <c r="B239" s="118"/>
      <c r="C239" s="118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</row>
    <row r="240" spans="2:16">
      <c r="B240" s="118"/>
      <c r="C240" s="118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</row>
    <row r="241" spans="2:16">
      <c r="B241" s="118"/>
      <c r="C241" s="118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</row>
    <row r="242" spans="2:16">
      <c r="B242" s="118"/>
      <c r="C242" s="118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</row>
    <row r="243" spans="2:16">
      <c r="B243" s="118"/>
      <c r="C243" s="118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</row>
    <row r="244" spans="2:16">
      <c r="B244" s="118"/>
      <c r="C244" s="118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</row>
    <row r="245" spans="2:16">
      <c r="B245" s="118"/>
      <c r="C245" s="118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</row>
    <row r="246" spans="2:16">
      <c r="B246" s="118"/>
      <c r="C246" s="118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</row>
    <row r="247" spans="2:16">
      <c r="B247" s="118"/>
      <c r="C247" s="118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</row>
    <row r="248" spans="2:16">
      <c r="B248" s="118"/>
      <c r="C248" s="118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</row>
    <row r="249" spans="2:16">
      <c r="B249" s="118"/>
      <c r="C249" s="118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</row>
    <row r="250" spans="2:16">
      <c r="B250" s="118"/>
      <c r="C250" s="118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</row>
    <row r="251" spans="2:16">
      <c r="B251" s="118"/>
      <c r="C251" s="118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</row>
    <row r="252" spans="2:16">
      <c r="B252" s="118"/>
      <c r="C252" s="118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</row>
    <row r="253" spans="2:16">
      <c r="B253" s="118"/>
      <c r="C253" s="118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</row>
    <row r="254" spans="2:16">
      <c r="B254" s="118"/>
      <c r="C254" s="118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</row>
    <row r="255" spans="2:16">
      <c r="B255" s="118"/>
      <c r="C255" s="118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</row>
    <row r="256" spans="2:16">
      <c r="B256" s="118"/>
      <c r="C256" s="118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</row>
    <row r="257" spans="2:16">
      <c r="B257" s="118"/>
      <c r="C257" s="118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</row>
    <row r="258" spans="2:16">
      <c r="B258" s="118"/>
      <c r="C258" s="118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</row>
    <row r="259" spans="2:16">
      <c r="B259" s="118"/>
      <c r="C259" s="118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</row>
    <row r="260" spans="2:16">
      <c r="B260" s="118"/>
      <c r="C260" s="118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</row>
    <row r="261" spans="2:16">
      <c r="B261" s="118"/>
      <c r="C261" s="118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</row>
    <row r="262" spans="2:16">
      <c r="B262" s="118"/>
      <c r="C262" s="118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</row>
    <row r="263" spans="2:16">
      <c r="B263" s="118"/>
      <c r="C263" s="118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</row>
    <row r="264" spans="2:16">
      <c r="B264" s="118"/>
      <c r="C264" s="118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</row>
    <row r="265" spans="2:16">
      <c r="B265" s="118"/>
      <c r="C265" s="118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</row>
    <row r="266" spans="2:16">
      <c r="B266" s="118"/>
      <c r="C266" s="118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</row>
    <row r="267" spans="2:16">
      <c r="B267" s="118"/>
      <c r="C267" s="118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</row>
    <row r="268" spans="2:16">
      <c r="B268" s="118"/>
      <c r="C268" s="118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</row>
    <row r="269" spans="2:16">
      <c r="B269" s="118"/>
      <c r="C269" s="118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</row>
    <row r="270" spans="2:16">
      <c r="B270" s="118"/>
      <c r="C270" s="118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</row>
    <row r="271" spans="2:16">
      <c r="B271" s="118"/>
      <c r="C271" s="118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</row>
    <row r="272" spans="2:16">
      <c r="B272" s="118"/>
      <c r="C272" s="118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</row>
    <row r="273" spans="2:16">
      <c r="B273" s="118"/>
      <c r="C273" s="118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</row>
    <row r="274" spans="2:16">
      <c r="B274" s="118"/>
      <c r="C274" s="118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</row>
    <row r="275" spans="2:16">
      <c r="B275" s="118"/>
      <c r="C275" s="118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</row>
    <row r="276" spans="2:16">
      <c r="B276" s="118"/>
      <c r="C276" s="118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</row>
    <row r="277" spans="2:16">
      <c r="B277" s="118"/>
      <c r="C277" s="118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</row>
    <row r="278" spans="2:16">
      <c r="B278" s="118"/>
      <c r="C278" s="118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</row>
    <row r="279" spans="2:16">
      <c r="B279" s="118"/>
      <c r="C279" s="118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</row>
    <row r="280" spans="2:16">
      <c r="B280" s="118"/>
      <c r="C280" s="118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</row>
    <row r="281" spans="2:16">
      <c r="B281" s="118"/>
      <c r="C281" s="118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</row>
    <row r="282" spans="2:16">
      <c r="B282" s="118"/>
      <c r="C282" s="118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</row>
    <row r="283" spans="2:16">
      <c r="B283" s="118"/>
      <c r="C283" s="118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</row>
    <row r="284" spans="2:16">
      <c r="B284" s="118"/>
      <c r="C284" s="118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</row>
    <row r="285" spans="2:16">
      <c r="B285" s="118"/>
      <c r="C285" s="118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</row>
    <row r="286" spans="2:16">
      <c r="B286" s="118"/>
      <c r="C286" s="118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</row>
    <row r="287" spans="2:16">
      <c r="B287" s="118"/>
      <c r="C287" s="118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</row>
    <row r="288" spans="2:16">
      <c r="B288" s="118"/>
      <c r="C288" s="118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</row>
    <row r="289" spans="2:16">
      <c r="B289" s="118"/>
      <c r="C289" s="118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</row>
    <row r="290" spans="2:16">
      <c r="B290" s="118"/>
      <c r="C290" s="118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</row>
    <row r="291" spans="2:16">
      <c r="B291" s="118"/>
      <c r="C291" s="118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</row>
    <row r="292" spans="2:16">
      <c r="B292" s="118"/>
      <c r="C292" s="118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</row>
    <row r="293" spans="2:16">
      <c r="B293" s="118"/>
      <c r="C293" s="118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</row>
    <row r="294" spans="2:16">
      <c r="B294" s="118"/>
      <c r="C294" s="118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</row>
    <row r="295" spans="2:16">
      <c r="B295" s="118"/>
      <c r="C295" s="118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</row>
    <row r="296" spans="2:16">
      <c r="B296" s="118"/>
      <c r="C296" s="118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</row>
    <row r="297" spans="2:16">
      <c r="B297" s="118"/>
      <c r="C297" s="118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</row>
    <row r="298" spans="2:16">
      <c r="B298" s="118"/>
      <c r="C298" s="118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</row>
    <row r="299" spans="2:16">
      <c r="B299" s="118"/>
      <c r="C299" s="118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</row>
    <row r="300" spans="2:16">
      <c r="B300" s="118"/>
      <c r="C300" s="118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</row>
    <row r="301" spans="2:16">
      <c r="B301" s="118"/>
      <c r="C301" s="118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</row>
    <row r="302" spans="2:16">
      <c r="B302" s="118"/>
      <c r="C302" s="118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</row>
    <row r="303" spans="2:16">
      <c r="B303" s="118"/>
      <c r="C303" s="118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</row>
    <row r="304" spans="2:16">
      <c r="B304" s="118"/>
      <c r="C304" s="118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</row>
    <row r="305" spans="2:16">
      <c r="B305" s="118"/>
      <c r="C305" s="118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</row>
    <row r="306" spans="2:16">
      <c r="B306" s="118"/>
      <c r="C306" s="118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</row>
    <row r="307" spans="2:16">
      <c r="B307" s="118"/>
      <c r="C307" s="118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</row>
    <row r="308" spans="2:16">
      <c r="B308" s="118"/>
      <c r="C308" s="118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</row>
    <row r="309" spans="2:16">
      <c r="B309" s="118"/>
      <c r="C309" s="118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</row>
    <row r="310" spans="2:16">
      <c r="B310" s="118"/>
      <c r="C310" s="118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</row>
    <row r="311" spans="2:16">
      <c r="B311" s="118"/>
      <c r="C311" s="118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</row>
    <row r="312" spans="2:16">
      <c r="B312" s="118"/>
      <c r="C312" s="118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</row>
    <row r="313" spans="2:16">
      <c r="B313" s="118"/>
      <c r="C313" s="118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</row>
    <row r="314" spans="2:16">
      <c r="B314" s="118"/>
      <c r="C314" s="118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</row>
    <row r="315" spans="2:16">
      <c r="B315" s="118"/>
      <c r="C315" s="118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</row>
    <row r="316" spans="2:16">
      <c r="B316" s="118"/>
      <c r="C316" s="118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</row>
    <row r="317" spans="2:16">
      <c r="B317" s="118"/>
      <c r="C317" s="118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</row>
    <row r="318" spans="2:16">
      <c r="B318" s="118"/>
      <c r="C318" s="118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</row>
    <row r="319" spans="2:16">
      <c r="B319" s="118"/>
      <c r="C319" s="118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</row>
    <row r="320" spans="2:16">
      <c r="B320" s="118"/>
      <c r="C320" s="118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</row>
    <row r="321" spans="2:16">
      <c r="B321" s="118"/>
      <c r="C321" s="118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</row>
    <row r="322" spans="2:16">
      <c r="B322" s="118"/>
      <c r="C322" s="118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</row>
    <row r="323" spans="2:16">
      <c r="B323" s="118"/>
      <c r="C323" s="118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</row>
    <row r="324" spans="2:16">
      <c r="B324" s="118"/>
      <c r="C324" s="118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</row>
    <row r="325" spans="2:16">
      <c r="B325" s="118"/>
      <c r="C325" s="118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</row>
    <row r="326" spans="2:16">
      <c r="B326" s="118"/>
      <c r="C326" s="118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</row>
    <row r="327" spans="2:16">
      <c r="B327" s="118"/>
      <c r="C327" s="118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</row>
    <row r="328" spans="2:16">
      <c r="B328" s="118"/>
      <c r="C328" s="118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</row>
    <row r="329" spans="2:16">
      <c r="B329" s="118"/>
      <c r="C329" s="118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</row>
    <row r="330" spans="2:16">
      <c r="B330" s="118"/>
      <c r="C330" s="118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</row>
    <row r="331" spans="2:16">
      <c r="B331" s="118"/>
      <c r="C331" s="118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</row>
    <row r="332" spans="2:16">
      <c r="B332" s="118"/>
      <c r="C332" s="118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</row>
    <row r="333" spans="2:16">
      <c r="B333" s="118"/>
      <c r="C333" s="118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</row>
    <row r="334" spans="2:16">
      <c r="B334" s="118"/>
      <c r="C334" s="118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</row>
    <row r="335" spans="2:16">
      <c r="B335" s="118"/>
      <c r="C335" s="118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</row>
    <row r="336" spans="2:16">
      <c r="B336" s="118"/>
      <c r="C336" s="118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</row>
    <row r="337" spans="2:16">
      <c r="B337" s="118"/>
      <c r="C337" s="118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</row>
    <row r="338" spans="2:16">
      <c r="B338" s="118"/>
      <c r="C338" s="118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</row>
    <row r="339" spans="2:16">
      <c r="B339" s="118"/>
      <c r="C339" s="118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</row>
    <row r="340" spans="2:16">
      <c r="B340" s="118"/>
      <c r="C340" s="118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</row>
    <row r="341" spans="2:16">
      <c r="B341" s="118"/>
      <c r="C341" s="118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</row>
    <row r="342" spans="2:16">
      <c r="B342" s="118"/>
      <c r="C342" s="118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</row>
    <row r="343" spans="2:16">
      <c r="B343" s="118"/>
      <c r="C343" s="118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</row>
    <row r="344" spans="2:16">
      <c r="B344" s="118"/>
      <c r="C344" s="118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</row>
    <row r="345" spans="2:16">
      <c r="B345" s="118"/>
      <c r="C345" s="118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</row>
    <row r="346" spans="2:16">
      <c r="B346" s="118"/>
      <c r="C346" s="118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</row>
    <row r="347" spans="2:16">
      <c r="B347" s="118"/>
      <c r="C347" s="118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</row>
    <row r="348" spans="2:16">
      <c r="B348" s="118"/>
      <c r="C348" s="118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</row>
    <row r="349" spans="2:16">
      <c r="B349" s="118"/>
      <c r="C349" s="118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</row>
    <row r="350" spans="2:16">
      <c r="B350" s="118"/>
      <c r="C350" s="118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</row>
    <row r="351" spans="2:16">
      <c r="B351" s="118"/>
      <c r="C351" s="118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</row>
    <row r="352" spans="2:16">
      <c r="B352" s="118"/>
      <c r="C352" s="118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</row>
    <row r="353" spans="2:16">
      <c r="B353" s="118"/>
      <c r="C353" s="118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</row>
    <row r="354" spans="2:16">
      <c r="B354" s="118"/>
      <c r="C354" s="118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</row>
    <row r="355" spans="2:16">
      <c r="B355" s="118"/>
      <c r="C355" s="118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</row>
    <row r="356" spans="2:16">
      <c r="B356" s="118"/>
      <c r="C356" s="118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</row>
    <row r="357" spans="2:16">
      <c r="B357" s="118"/>
      <c r="C357" s="118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</row>
    <row r="358" spans="2:16">
      <c r="B358" s="118"/>
      <c r="C358" s="118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</row>
    <row r="359" spans="2:16">
      <c r="B359" s="118"/>
      <c r="C359" s="118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</row>
    <row r="360" spans="2:16">
      <c r="B360" s="118"/>
      <c r="C360" s="118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</row>
    <row r="361" spans="2:16">
      <c r="B361" s="118"/>
      <c r="C361" s="118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</row>
    <row r="362" spans="2:16">
      <c r="B362" s="118"/>
      <c r="C362" s="118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</row>
    <row r="363" spans="2:16">
      <c r="B363" s="118"/>
      <c r="C363" s="118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</row>
    <row r="364" spans="2:16">
      <c r="B364" s="118"/>
      <c r="C364" s="118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</row>
    <row r="365" spans="2:16">
      <c r="B365" s="118"/>
      <c r="C365" s="118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</row>
    <row r="366" spans="2:16">
      <c r="B366" s="118"/>
      <c r="C366" s="118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</row>
    <row r="367" spans="2:16">
      <c r="B367" s="118"/>
      <c r="C367" s="118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</row>
    <row r="368" spans="2:16">
      <c r="B368" s="118"/>
      <c r="C368" s="118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</row>
    <row r="369" spans="2:16">
      <c r="B369" s="118"/>
      <c r="C369" s="118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</row>
    <row r="370" spans="2:16">
      <c r="B370" s="118"/>
      <c r="C370" s="118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</row>
    <row r="371" spans="2:16">
      <c r="B371" s="118"/>
      <c r="C371" s="118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</row>
    <row r="372" spans="2:16">
      <c r="B372" s="118"/>
      <c r="C372" s="118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</row>
    <row r="373" spans="2:16">
      <c r="B373" s="118"/>
      <c r="C373" s="118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</row>
    <row r="374" spans="2:16">
      <c r="B374" s="118"/>
      <c r="C374" s="118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</row>
    <row r="375" spans="2:16">
      <c r="B375" s="118"/>
      <c r="C375" s="118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</row>
    <row r="376" spans="2:16">
      <c r="B376" s="118"/>
      <c r="C376" s="118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</row>
    <row r="377" spans="2:16">
      <c r="B377" s="118"/>
      <c r="C377" s="118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</row>
    <row r="378" spans="2:16">
      <c r="B378" s="118"/>
      <c r="C378" s="118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</row>
    <row r="379" spans="2:16">
      <c r="B379" s="118"/>
      <c r="C379" s="118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</row>
    <row r="380" spans="2:16">
      <c r="B380" s="118"/>
      <c r="C380" s="118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</row>
    <row r="381" spans="2:16">
      <c r="B381" s="118"/>
      <c r="C381" s="118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</row>
    <row r="382" spans="2:16">
      <c r="B382" s="118"/>
      <c r="C382" s="118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</row>
    <row r="383" spans="2:16">
      <c r="B383" s="118"/>
      <c r="C383" s="118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</row>
    <row r="384" spans="2:16">
      <c r="B384" s="118"/>
      <c r="C384" s="118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</row>
    <row r="385" spans="2:16">
      <c r="B385" s="118"/>
      <c r="C385" s="118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</row>
    <row r="386" spans="2:16">
      <c r="B386" s="118"/>
      <c r="C386" s="118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</row>
    <row r="387" spans="2:16">
      <c r="B387" s="118"/>
      <c r="C387" s="118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</row>
    <row r="388" spans="2:16">
      <c r="B388" s="118"/>
      <c r="C388" s="118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</row>
    <row r="389" spans="2:16">
      <c r="B389" s="118"/>
      <c r="C389" s="118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</row>
    <row r="390" spans="2:16">
      <c r="B390" s="118"/>
      <c r="C390" s="118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</row>
    <row r="391" spans="2:16">
      <c r="B391" s="118"/>
      <c r="C391" s="118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</row>
    <row r="392" spans="2:16">
      <c r="B392" s="118"/>
      <c r="C392" s="118"/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</row>
    <row r="393" spans="2:16">
      <c r="B393" s="118"/>
      <c r="C393" s="118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</row>
    <row r="394" spans="2:16">
      <c r="B394" s="118"/>
      <c r="C394" s="118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</row>
    <row r="395" spans="2:16">
      <c r="B395" s="118"/>
      <c r="C395" s="118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</row>
    <row r="396" spans="2:16">
      <c r="B396" s="118"/>
      <c r="C396" s="118"/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</row>
    <row r="397" spans="2:16">
      <c r="B397" s="129"/>
      <c r="C397" s="118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</row>
    <row r="398" spans="2:16">
      <c r="B398" s="129"/>
      <c r="C398" s="118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</row>
    <row r="399" spans="2:16">
      <c r="B399" s="130"/>
      <c r="C399" s="118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</row>
    <row r="400" spans="2:16">
      <c r="B400" s="118"/>
      <c r="C400" s="118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</row>
    <row r="401" spans="2:16">
      <c r="B401" s="118"/>
      <c r="C401" s="118"/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</row>
    <row r="402" spans="2:16">
      <c r="B402" s="118"/>
      <c r="C402" s="118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</row>
    <row r="403" spans="2:16">
      <c r="B403" s="118"/>
      <c r="C403" s="118"/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</row>
    <row r="404" spans="2:16">
      <c r="B404" s="118"/>
      <c r="C404" s="118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</row>
    <row r="405" spans="2:16">
      <c r="B405" s="118"/>
      <c r="C405" s="118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</row>
    <row r="406" spans="2:16">
      <c r="B406" s="118"/>
      <c r="C406" s="118"/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</row>
    <row r="407" spans="2:16">
      <c r="B407" s="118"/>
      <c r="C407" s="118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</row>
    <row r="408" spans="2:16">
      <c r="B408" s="118"/>
      <c r="C408" s="118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</row>
    <row r="409" spans="2:16">
      <c r="B409" s="118"/>
      <c r="C409" s="118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</row>
    <row r="410" spans="2:16">
      <c r="B410" s="118"/>
      <c r="C410" s="118"/>
      <c r="D410" s="118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</row>
    <row r="411" spans="2:16">
      <c r="B411" s="118"/>
      <c r="C411" s="118"/>
      <c r="D411" s="118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33.140625" style="2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5.425781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143</v>
      </c>
      <c r="C1" s="67" t="s" vm="1">
        <v>229</v>
      </c>
    </row>
    <row r="2" spans="2:18">
      <c r="B2" s="46" t="s">
        <v>142</v>
      </c>
      <c r="C2" s="67" t="s">
        <v>230</v>
      </c>
    </row>
    <row r="3" spans="2:18">
      <c r="B3" s="46" t="s">
        <v>144</v>
      </c>
      <c r="C3" s="67" t="s">
        <v>231</v>
      </c>
    </row>
    <row r="4" spans="2:18">
      <c r="B4" s="46" t="s">
        <v>145</v>
      </c>
      <c r="C4" s="67">
        <v>8801</v>
      </c>
    </row>
    <row r="6" spans="2:18" ht="21.75" customHeight="1">
      <c r="B6" s="157" t="s">
        <v>171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9"/>
    </row>
    <row r="7" spans="2:18" ht="27.75" customHeight="1">
      <c r="B7" s="160" t="s">
        <v>86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2"/>
    </row>
    <row r="8" spans="2:18" s="3" customFormat="1" ht="66" customHeight="1">
      <c r="B8" s="21" t="s">
        <v>112</v>
      </c>
      <c r="C8" s="29" t="s">
        <v>44</v>
      </c>
      <c r="D8" s="29" t="s">
        <v>116</v>
      </c>
      <c r="E8" s="29" t="s">
        <v>14</v>
      </c>
      <c r="F8" s="29" t="s">
        <v>65</v>
      </c>
      <c r="G8" s="29" t="s">
        <v>101</v>
      </c>
      <c r="H8" s="29" t="s">
        <v>17</v>
      </c>
      <c r="I8" s="29" t="s">
        <v>100</v>
      </c>
      <c r="J8" s="29" t="s">
        <v>16</v>
      </c>
      <c r="K8" s="29" t="s">
        <v>18</v>
      </c>
      <c r="L8" s="29" t="s">
        <v>205</v>
      </c>
      <c r="M8" s="29" t="s">
        <v>204</v>
      </c>
      <c r="N8" s="29" t="s">
        <v>219</v>
      </c>
      <c r="O8" s="29" t="s">
        <v>60</v>
      </c>
      <c r="P8" s="29" t="s">
        <v>207</v>
      </c>
      <c r="Q8" s="29" t="s">
        <v>146</v>
      </c>
      <c r="R8" s="59" t="s">
        <v>148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212</v>
      </c>
      <c r="M9" s="31"/>
      <c r="N9" s="15" t="s">
        <v>208</v>
      </c>
      <c r="O9" s="31" t="s">
        <v>213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110</v>
      </c>
      <c r="R10" s="19" t="s">
        <v>111</v>
      </c>
    </row>
    <row r="11" spans="2:18" s="4" customFormat="1" ht="18" customHeight="1">
      <c r="B11" s="68" t="s">
        <v>25</v>
      </c>
      <c r="C11" s="69"/>
      <c r="D11" s="69"/>
      <c r="E11" s="69"/>
      <c r="F11" s="69"/>
      <c r="G11" s="69"/>
      <c r="H11" s="77">
        <v>8.4878730359965111</v>
      </c>
      <c r="I11" s="69"/>
      <c r="J11" s="69"/>
      <c r="K11" s="78">
        <v>4.3959428485236166E-2</v>
      </c>
      <c r="L11" s="77"/>
      <c r="M11" s="79"/>
      <c r="N11" s="69"/>
      <c r="O11" s="77">
        <v>563496.5215962712</v>
      </c>
      <c r="P11" s="69"/>
      <c r="Q11" s="78">
        <f>IFERROR(O11/$O$11,0)</f>
        <v>1</v>
      </c>
      <c r="R11" s="78">
        <f>O11/'סכום נכסי הקרן'!$C$42</f>
        <v>2.8703340515932475E-2</v>
      </c>
    </row>
    <row r="12" spans="2:18" ht="22.5" customHeight="1">
      <c r="B12" s="70" t="s">
        <v>197</v>
      </c>
      <c r="C12" s="71"/>
      <c r="D12" s="71"/>
      <c r="E12" s="71"/>
      <c r="F12" s="71"/>
      <c r="G12" s="71"/>
      <c r="H12" s="80">
        <v>8.4585493336540054</v>
      </c>
      <c r="I12" s="71"/>
      <c r="J12" s="71"/>
      <c r="K12" s="81">
        <v>4.3892439222983984E-2</v>
      </c>
      <c r="L12" s="80"/>
      <c r="M12" s="82"/>
      <c r="N12" s="71"/>
      <c r="O12" s="80">
        <v>561456.91104368505</v>
      </c>
      <c r="P12" s="71"/>
      <c r="Q12" s="81">
        <f t="shared" ref="Q12:Q42" si="0">IFERROR(O12/$O$11,0)</f>
        <v>0.99638043807828958</v>
      </c>
      <c r="R12" s="81">
        <f>O12/'סכום נכסי הקרן'!$C$42</f>
        <v>2.8599446997575117E-2</v>
      </c>
    </row>
    <row r="13" spans="2:18">
      <c r="B13" s="72" t="s">
        <v>45</v>
      </c>
      <c r="C13" s="73"/>
      <c r="D13" s="73"/>
      <c r="E13" s="73"/>
      <c r="F13" s="73"/>
      <c r="G13" s="73"/>
      <c r="H13" s="83">
        <v>8.4585493336540054</v>
      </c>
      <c r="I13" s="73"/>
      <c r="J13" s="73"/>
      <c r="K13" s="84">
        <v>4.3892439222983984E-2</v>
      </c>
      <c r="L13" s="83"/>
      <c r="M13" s="85"/>
      <c r="N13" s="73"/>
      <c r="O13" s="83">
        <v>561456.91104368505</v>
      </c>
      <c r="P13" s="73"/>
      <c r="Q13" s="84">
        <f t="shared" si="0"/>
        <v>0.99638043807828958</v>
      </c>
      <c r="R13" s="84">
        <f>O13/'סכום נכסי הקרן'!$C$42</f>
        <v>2.8599446997575117E-2</v>
      </c>
    </row>
    <row r="14" spans="2:18">
      <c r="B14" s="74" t="s">
        <v>22</v>
      </c>
      <c r="C14" s="71"/>
      <c r="D14" s="71"/>
      <c r="E14" s="71"/>
      <c r="F14" s="71"/>
      <c r="G14" s="71"/>
      <c r="H14" s="80">
        <v>0.53853044325234956</v>
      </c>
      <c r="I14" s="71"/>
      <c r="J14" s="71"/>
      <c r="K14" s="81">
        <v>4.7970858342674776E-2</v>
      </c>
      <c r="L14" s="80"/>
      <c r="M14" s="82"/>
      <c r="N14" s="71"/>
      <c r="O14" s="80">
        <v>77479.859114726001</v>
      </c>
      <c r="P14" s="71"/>
      <c r="Q14" s="81">
        <f t="shared" si="0"/>
        <v>0.13749838046070151</v>
      </c>
      <c r="R14" s="81">
        <f>O14/'סכום נכסי הקרן'!$C$42</f>
        <v>3.9466628347527523E-3</v>
      </c>
    </row>
    <row r="15" spans="2:18">
      <c r="B15" s="75" t="s">
        <v>232</v>
      </c>
      <c r="C15" s="73" t="s">
        <v>233</v>
      </c>
      <c r="D15" s="86" t="s">
        <v>117</v>
      </c>
      <c r="E15" s="73" t="s">
        <v>234</v>
      </c>
      <c r="F15" s="73"/>
      <c r="G15" s="73"/>
      <c r="H15" s="83">
        <v>0.51000000000000889</v>
      </c>
      <c r="I15" s="86" t="s">
        <v>130</v>
      </c>
      <c r="J15" s="87">
        <v>0</v>
      </c>
      <c r="K15" s="84">
        <v>4.7699999999999729E-2</v>
      </c>
      <c r="L15" s="83">
        <v>11487865.725000001</v>
      </c>
      <c r="M15" s="85">
        <v>97.64</v>
      </c>
      <c r="N15" s="73"/>
      <c r="O15" s="83">
        <v>11216.752093890002</v>
      </c>
      <c r="P15" s="84">
        <v>5.7439328625000002E-4</v>
      </c>
      <c r="Q15" s="84">
        <f t="shared" si="0"/>
        <v>1.9905627921384894E-2</v>
      </c>
      <c r="R15" s="84">
        <f>O15/'סכום נכסי הקרן'!$C$42</f>
        <v>5.7135801641096373E-4</v>
      </c>
    </row>
    <row r="16" spans="2:18">
      <c r="B16" s="75" t="s">
        <v>235</v>
      </c>
      <c r="C16" s="73" t="s">
        <v>236</v>
      </c>
      <c r="D16" s="86" t="s">
        <v>117</v>
      </c>
      <c r="E16" s="73" t="s">
        <v>234</v>
      </c>
      <c r="F16" s="73"/>
      <c r="G16" s="73"/>
      <c r="H16" s="83">
        <v>0.35999999999998938</v>
      </c>
      <c r="I16" s="86" t="s">
        <v>130</v>
      </c>
      <c r="J16" s="87">
        <v>0</v>
      </c>
      <c r="K16" s="84">
        <v>4.7999999999999474E-2</v>
      </c>
      <c r="L16" s="83">
        <v>15384733.584772002</v>
      </c>
      <c r="M16" s="85">
        <v>98.33</v>
      </c>
      <c r="N16" s="73"/>
      <c r="O16" s="83">
        <v>15127.808533906002</v>
      </c>
      <c r="P16" s="84">
        <v>4.8077292452412509E-4</v>
      </c>
      <c r="Q16" s="84">
        <f t="shared" si="0"/>
        <v>2.6846321058117614E-2</v>
      </c>
      <c r="R16" s="84">
        <f>O16/'סכום נכסי הקרן'!$C$42</f>
        <v>7.705790949311985E-4</v>
      </c>
    </row>
    <row r="17" spans="2:18">
      <c r="B17" s="75" t="s">
        <v>237</v>
      </c>
      <c r="C17" s="73" t="s">
        <v>238</v>
      </c>
      <c r="D17" s="86" t="s">
        <v>117</v>
      </c>
      <c r="E17" s="73" t="s">
        <v>234</v>
      </c>
      <c r="F17" s="73"/>
      <c r="G17" s="73"/>
      <c r="H17" s="83">
        <v>0.43999999999999001</v>
      </c>
      <c r="I17" s="86" t="s">
        <v>130</v>
      </c>
      <c r="J17" s="87">
        <v>0</v>
      </c>
      <c r="K17" s="84">
        <v>4.8200000000000201E-2</v>
      </c>
      <c r="L17" s="83">
        <v>20422872.400000002</v>
      </c>
      <c r="M17" s="85">
        <v>97.97</v>
      </c>
      <c r="N17" s="73"/>
      <c r="O17" s="83">
        <v>20008.288090280003</v>
      </c>
      <c r="P17" s="84">
        <v>6.5880233548387104E-4</v>
      </c>
      <c r="Q17" s="84">
        <f t="shared" si="0"/>
        <v>3.5507385269390103E-2</v>
      </c>
      <c r="R17" s="84">
        <f>O17/'סכום נכסי הקרן'!$C$42</f>
        <v>1.0191805702177089E-3</v>
      </c>
    </row>
    <row r="18" spans="2:18">
      <c r="B18" s="75" t="s">
        <v>239</v>
      </c>
      <c r="C18" s="73" t="s">
        <v>240</v>
      </c>
      <c r="D18" s="86" t="s">
        <v>117</v>
      </c>
      <c r="E18" s="73" t="s">
        <v>234</v>
      </c>
      <c r="F18" s="73"/>
      <c r="G18" s="73"/>
      <c r="H18" s="83">
        <v>0.60999999999998289</v>
      </c>
      <c r="I18" s="86" t="s">
        <v>130</v>
      </c>
      <c r="J18" s="87">
        <v>0</v>
      </c>
      <c r="K18" s="84">
        <v>4.7800000000000349E-2</v>
      </c>
      <c r="L18" s="83">
        <v>11998437.535000002</v>
      </c>
      <c r="M18" s="85">
        <v>97.2</v>
      </c>
      <c r="N18" s="73"/>
      <c r="O18" s="83">
        <v>11662.481284020001</v>
      </c>
      <c r="P18" s="84">
        <v>6.6657986305555567E-4</v>
      </c>
      <c r="Q18" s="84">
        <f t="shared" si="0"/>
        <v>2.0696634028871307E-2</v>
      </c>
      <c r="R18" s="84">
        <f>O18/'סכום נכסי הקרן'!$C$42</f>
        <v>5.9406253406432859E-4</v>
      </c>
    </row>
    <row r="19" spans="2:18">
      <c r="B19" s="75" t="s">
        <v>241</v>
      </c>
      <c r="C19" s="73" t="s">
        <v>242</v>
      </c>
      <c r="D19" s="86" t="s">
        <v>117</v>
      </c>
      <c r="E19" s="73" t="s">
        <v>234</v>
      </c>
      <c r="F19" s="73"/>
      <c r="G19" s="73"/>
      <c r="H19" s="83">
        <v>0.67999999999998839</v>
      </c>
      <c r="I19" s="86" t="s">
        <v>130</v>
      </c>
      <c r="J19" s="87">
        <v>0</v>
      </c>
      <c r="K19" s="84">
        <v>4.8000000000000292E-2</v>
      </c>
      <c r="L19" s="83">
        <v>14296010.680000002</v>
      </c>
      <c r="M19" s="85">
        <v>96.84</v>
      </c>
      <c r="N19" s="73"/>
      <c r="O19" s="83">
        <v>13844.256742512003</v>
      </c>
      <c r="P19" s="84">
        <v>7.9422281555555562E-4</v>
      </c>
      <c r="Q19" s="84">
        <f t="shared" si="0"/>
        <v>2.4568486604485216E-2</v>
      </c>
      <c r="R19" s="84">
        <f>O19/'סכום נכסי הקרן'!$C$42</f>
        <v>7.051976369696648E-4</v>
      </c>
    </row>
    <row r="20" spans="2:18">
      <c r="B20" s="75" t="s">
        <v>243</v>
      </c>
      <c r="C20" s="73" t="s">
        <v>244</v>
      </c>
      <c r="D20" s="86" t="s">
        <v>117</v>
      </c>
      <c r="E20" s="73" t="s">
        <v>234</v>
      </c>
      <c r="F20" s="73"/>
      <c r="G20" s="73"/>
      <c r="H20" s="83">
        <v>0.93000000000004635</v>
      </c>
      <c r="I20" s="86" t="s">
        <v>130</v>
      </c>
      <c r="J20" s="87">
        <v>0</v>
      </c>
      <c r="K20" s="84">
        <v>4.789999999999961E-2</v>
      </c>
      <c r="L20" s="83">
        <v>5871575.8150000013</v>
      </c>
      <c r="M20" s="85">
        <v>95.72</v>
      </c>
      <c r="N20" s="73"/>
      <c r="O20" s="83">
        <v>5620.2723701180003</v>
      </c>
      <c r="P20" s="84">
        <v>3.2619865638888897E-4</v>
      </c>
      <c r="Q20" s="84">
        <f t="shared" si="0"/>
        <v>9.9739255784523917E-3</v>
      </c>
      <c r="R20" s="84">
        <f>O20/'סכום נכסי הקרן'!$C$42</f>
        <v>2.8628498215888779E-4</v>
      </c>
    </row>
    <row r="21" spans="2:18">
      <c r="B21" s="76"/>
      <c r="C21" s="73"/>
      <c r="D21" s="73"/>
      <c r="E21" s="73"/>
      <c r="F21" s="73"/>
      <c r="G21" s="73"/>
      <c r="H21" s="73"/>
      <c r="I21" s="73"/>
      <c r="J21" s="73"/>
      <c r="K21" s="84"/>
      <c r="L21" s="83"/>
      <c r="M21" s="85"/>
      <c r="N21" s="73"/>
      <c r="O21" s="73"/>
      <c r="P21" s="73"/>
      <c r="Q21" s="84"/>
      <c r="R21" s="73"/>
    </row>
    <row r="22" spans="2:18">
      <c r="B22" s="74" t="s">
        <v>23</v>
      </c>
      <c r="C22" s="71"/>
      <c r="D22" s="71"/>
      <c r="E22" s="71"/>
      <c r="F22" s="71"/>
      <c r="G22" s="71"/>
      <c r="H22" s="80">
        <v>9.7264647138740639</v>
      </c>
      <c r="I22" s="71"/>
      <c r="J22" s="71"/>
      <c r="K22" s="81">
        <v>4.3239525334722112E-2</v>
      </c>
      <c r="L22" s="80"/>
      <c r="M22" s="82"/>
      <c r="N22" s="71"/>
      <c r="O22" s="80">
        <v>483977.05192895909</v>
      </c>
      <c r="P22" s="71"/>
      <c r="Q22" s="81">
        <f t="shared" si="0"/>
        <v>0.85888205761758818</v>
      </c>
      <c r="R22" s="81">
        <f>O22/'סכום נכסי הקרן'!$C$42</f>
        <v>2.4652784162822367E-2</v>
      </c>
    </row>
    <row r="23" spans="2:18">
      <c r="B23" s="75" t="s">
        <v>245</v>
      </c>
      <c r="C23" s="73" t="s">
        <v>246</v>
      </c>
      <c r="D23" s="86" t="s">
        <v>117</v>
      </c>
      <c r="E23" s="73" t="s">
        <v>234</v>
      </c>
      <c r="F23" s="73"/>
      <c r="G23" s="73"/>
      <c r="H23" s="83">
        <v>12.049999999999757</v>
      </c>
      <c r="I23" s="86" t="s">
        <v>130</v>
      </c>
      <c r="J23" s="87">
        <v>5.5E-2</v>
      </c>
      <c r="K23" s="84">
        <v>4.3899999999998815E-2</v>
      </c>
      <c r="L23" s="83">
        <v>6114574.1294040009</v>
      </c>
      <c r="M23" s="85">
        <v>117.33</v>
      </c>
      <c r="N23" s="73"/>
      <c r="O23" s="83">
        <v>7174.2300608150008</v>
      </c>
      <c r="P23" s="84">
        <v>3.1668533666179776E-4</v>
      </c>
      <c r="Q23" s="84">
        <f t="shared" si="0"/>
        <v>1.2731631493468431E-2</v>
      </c>
      <c r="R23" s="84">
        <f>O23/'סכום נכסי הקרן'!$C$42</f>
        <v>3.6544035408039437E-4</v>
      </c>
    </row>
    <row r="24" spans="2:18">
      <c r="B24" s="75" t="s">
        <v>247</v>
      </c>
      <c r="C24" s="73" t="s">
        <v>248</v>
      </c>
      <c r="D24" s="86" t="s">
        <v>117</v>
      </c>
      <c r="E24" s="73" t="s">
        <v>234</v>
      </c>
      <c r="F24" s="73"/>
      <c r="G24" s="73"/>
      <c r="H24" s="83">
        <v>2.4000000000004293</v>
      </c>
      <c r="I24" s="86" t="s">
        <v>130</v>
      </c>
      <c r="J24" s="87">
        <v>5.0000000000000001E-3</v>
      </c>
      <c r="K24" s="84">
        <v>4.5600000000006018E-2</v>
      </c>
      <c r="L24" s="83">
        <v>2554607.2478770004</v>
      </c>
      <c r="M24" s="85">
        <v>91.2</v>
      </c>
      <c r="N24" s="73"/>
      <c r="O24" s="83">
        <v>2329.80182436</v>
      </c>
      <c r="P24" s="84">
        <v>1.208598829298934E-4</v>
      </c>
      <c r="Q24" s="84">
        <f t="shared" si="0"/>
        <v>4.1345451747601646E-3</v>
      </c>
      <c r="R24" s="84">
        <f>O24/'סכום נכסי הקרן'!$C$42</f>
        <v>1.1867525802964656E-4</v>
      </c>
    </row>
    <row r="25" spans="2:18">
      <c r="B25" s="75" t="s">
        <v>249</v>
      </c>
      <c r="C25" s="73" t="s">
        <v>250</v>
      </c>
      <c r="D25" s="86" t="s">
        <v>117</v>
      </c>
      <c r="E25" s="73" t="s">
        <v>234</v>
      </c>
      <c r="F25" s="73"/>
      <c r="G25" s="73"/>
      <c r="H25" s="83">
        <v>0.5</v>
      </c>
      <c r="I25" s="86" t="s">
        <v>130</v>
      </c>
      <c r="J25" s="87">
        <v>3.7499999999999999E-2</v>
      </c>
      <c r="K25" s="84">
        <v>4.3399999995739708E-2</v>
      </c>
      <c r="L25" s="83">
        <v>3975.2610550000009</v>
      </c>
      <c r="M25" s="85">
        <v>101.56</v>
      </c>
      <c r="N25" s="73"/>
      <c r="O25" s="83">
        <v>4.0372751080000002</v>
      </c>
      <c r="P25" s="84">
        <v>2.0349257388812667E-7</v>
      </c>
      <c r="Q25" s="84">
        <f t="shared" si="0"/>
        <v>7.1646850570846826E-6</v>
      </c>
      <c r="R25" s="84">
        <f>O25/'סכום נכסי הקרן'!$C$42</f>
        <v>2.0565039488291474E-7</v>
      </c>
    </row>
    <row r="26" spans="2:18">
      <c r="B26" s="75" t="s">
        <v>251</v>
      </c>
      <c r="C26" s="73" t="s">
        <v>252</v>
      </c>
      <c r="D26" s="86" t="s">
        <v>117</v>
      </c>
      <c r="E26" s="73" t="s">
        <v>234</v>
      </c>
      <c r="F26" s="73"/>
      <c r="G26" s="73"/>
      <c r="H26" s="83">
        <v>3.3800000000000479</v>
      </c>
      <c r="I26" s="86" t="s">
        <v>130</v>
      </c>
      <c r="J26" s="87">
        <v>0.02</v>
      </c>
      <c r="K26" s="84">
        <v>4.3200000000000432E-2</v>
      </c>
      <c r="L26" s="83">
        <v>18712277.330760002</v>
      </c>
      <c r="M26" s="85">
        <v>93.59</v>
      </c>
      <c r="N26" s="73"/>
      <c r="O26" s="83">
        <v>17512.820303032004</v>
      </c>
      <c r="P26" s="84">
        <v>7.4702470942345184E-4</v>
      </c>
      <c r="Q26" s="84">
        <f t="shared" si="0"/>
        <v>3.1078843669561155E-2</v>
      </c>
      <c r="R26" s="84">
        <f>O26/'סכום נכסי הקרן'!$C$42</f>
        <v>8.9206663268884625E-4</v>
      </c>
    </row>
    <row r="27" spans="2:18">
      <c r="B27" s="75" t="s">
        <v>253</v>
      </c>
      <c r="C27" s="73" t="s">
        <v>254</v>
      </c>
      <c r="D27" s="86" t="s">
        <v>117</v>
      </c>
      <c r="E27" s="73" t="s">
        <v>234</v>
      </c>
      <c r="F27" s="73"/>
      <c r="G27" s="73"/>
      <c r="H27" s="83">
        <v>6.2699999999999854</v>
      </c>
      <c r="I27" s="86" t="s">
        <v>130</v>
      </c>
      <c r="J27" s="87">
        <v>0.01</v>
      </c>
      <c r="K27" s="84">
        <v>4.239999999999973E-2</v>
      </c>
      <c r="L27" s="83">
        <v>83552545.783997014</v>
      </c>
      <c r="M27" s="85">
        <v>82.4</v>
      </c>
      <c r="N27" s="73"/>
      <c r="O27" s="83">
        <v>68847.297677237017</v>
      </c>
      <c r="P27" s="84">
        <v>3.538185077706165E-3</v>
      </c>
      <c r="Q27" s="84">
        <f t="shared" si="0"/>
        <v>0.12217874474576454</v>
      </c>
      <c r="R27" s="84">
        <f>O27/'סכום נכסי הקרן'!$C$42</f>
        <v>3.5069381142468757E-3</v>
      </c>
    </row>
    <row r="28" spans="2:18">
      <c r="B28" s="75" t="s">
        <v>255</v>
      </c>
      <c r="C28" s="73" t="s">
        <v>256</v>
      </c>
      <c r="D28" s="86" t="s">
        <v>117</v>
      </c>
      <c r="E28" s="73" t="s">
        <v>234</v>
      </c>
      <c r="F28" s="73"/>
      <c r="G28" s="73"/>
      <c r="H28" s="83">
        <v>15.249999999999959</v>
      </c>
      <c r="I28" s="86" t="s">
        <v>130</v>
      </c>
      <c r="J28" s="87">
        <v>3.7499999999999999E-2</v>
      </c>
      <c r="K28" s="84">
        <v>4.4799999999999958E-2</v>
      </c>
      <c r="L28" s="83">
        <v>64567714.738485001</v>
      </c>
      <c r="M28" s="85">
        <v>91.42</v>
      </c>
      <c r="N28" s="73"/>
      <c r="O28" s="83">
        <v>59027.802867061015</v>
      </c>
      <c r="P28" s="84">
        <v>2.5601085239304083E-3</v>
      </c>
      <c r="Q28" s="84">
        <f t="shared" si="0"/>
        <v>0.10475273689329481</v>
      </c>
      <c r="R28" s="84">
        <f>O28/'סכום נכסי הקרן'!$C$42</f>
        <v>3.0067534770241238E-3</v>
      </c>
    </row>
    <row r="29" spans="2:18">
      <c r="B29" s="75" t="s">
        <v>257</v>
      </c>
      <c r="C29" s="73" t="s">
        <v>258</v>
      </c>
      <c r="D29" s="86" t="s">
        <v>117</v>
      </c>
      <c r="E29" s="73" t="s">
        <v>234</v>
      </c>
      <c r="F29" s="73"/>
      <c r="G29" s="73"/>
      <c r="H29" s="83">
        <v>1.5800000000082557</v>
      </c>
      <c r="I29" s="86" t="s">
        <v>130</v>
      </c>
      <c r="J29" s="87">
        <v>5.0000000000000001E-3</v>
      </c>
      <c r="K29" s="84">
        <v>4.5900000000210148E-2</v>
      </c>
      <c r="L29" s="83">
        <v>56649.678264000009</v>
      </c>
      <c r="M29" s="85">
        <v>94.08</v>
      </c>
      <c r="N29" s="73"/>
      <c r="O29" s="83">
        <v>53.296016432000002</v>
      </c>
      <c r="P29" s="84">
        <v>2.4137293819471281E-6</v>
      </c>
      <c r="Q29" s="84">
        <f t="shared" si="0"/>
        <v>9.458091468075653E-5</v>
      </c>
      <c r="R29" s="84">
        <f>O29/'סכום נכסי הקרן'!$C$42</f>
        <v>2.7147882003901114E-6</v>
      </c>
    </row>
    <row r="30" spans="2:18">
      <c r="B30" s="75" t="s">
        <v>259</v>
      </c>
      <c r="C30" s="73" t="s">
        <v>260</v>
      </c>
      <c r="D30" s="86" t="s">
        <v>117</v>
      </c>
      <c r="E30" s="73" t="s">
        <v>234</v>
      </c>
      <c r="F30" s="73"/>
      <c r="G30" s="73"/>
      <c r="H30" s="83">
        <v>8.0699999999999932</v>
      </c>
      <c r="I30" s="86" t="s">
        <v>130</v>
      </c>
      <c r="J30" s="87">
        <v>1.3000000000000001E-2</v>
      </c>
      <c r="K30" s="84">
        <v>4.239999999999991E-2</v>
      </c>
      <c r="L30" s="83">
        <v>156225765.31636801</v>
      </c>
      <c r="M30" s="85">
        <v>79.739999999999995</v>
      </c>
      <c r="N30" s="73"/>
      <c r="O30" s="83">
        <v>124574.43018481301</v>
      </c>
      <c r="P30" s="84">
        <v>9.1901174244695179E-3</v>
      </c>
      <c r="Q30" s="84">
        <f t="shared" si="0"/>
        <v>0.2210740003006921</v>
      </c>
      <c r="R30" s="84">
        <f>O30/'סכום נכסי הקרן'!$C$42</f>
        <v>6.3455623098501238E-3</v>
      </c>
    </row>
    <row r="31" spans="2:18">
      <c r="B31" s="75" t="s">
        <v>261</v>
      </c>
      <c r="C31" s="73" t="s">
        <v>262</v>
      </c>
      <c r="D31" s="86" t="s">
        <v>117</v>
      </c>
      <c r="E31" s="73" t="s">
        <v>234</v>
      </c>
      <c r="F31" s="73"/>
      <c r="G31" s="73"/>
      <c r="H31" s="83">
        <v>12.100000000000005</v>
      </c>
      <c r="I31" s="86" t="s">
        <v>130</v>
      </c>
      <c r="J31" s="87">
        <v>1.4999999999999999E-2</v>
      </c>
      <c r="K31" s="84">
        <v>4.3499999999999969E-2</v>
      </c>
      <c r="L31" s="83">
        <v>137760370.52611902</v>
      </c>
      <c r="M31" s="85">
        <v>71.599999999999994</v>
      </c>
      <c r="N31" s="73"/>
      <c r="O31" s="83">
        <v>98636.424541635017</v>
      </c>
      <c r="P31" s="84">
        <v>6.2378321294183237E-3</v>
      </c>
      <c r="Q31" s="84">
        <f t="shared" si="0"/>
        <v>0.17504353755763755</v>
      </c>
      <c r="R31" s="84">
        <f>O31/'סכום נכסי הקרן'!$C$42</f>
        <v>5.0243342636302861E-3</v>
      </c>
    </row>
    <row r="32" spans="2:18">
      <c r="B32" s="75" t="s">
        <v>263</v>
      </c>
      <c r="C32" s="73" t="s">
        <v>264</v>
      </c>
      <c r="D32" s="86" t="s">
        <v>117</v>
      </c>
      <c r="E32" s="73" t="s">
        <v>234</v>
      </c>
      <c r="F32" s="73"/>
      <c r="G32" s="73"/>
      <c r="H32" s="83">
        <v>1.9100000000347532</v>
      </c>
      <c r="I32" s="86" t="s">
        <v>130</v>
      </c>
      <c r="J32" s="87">
        <v>1.7500000000000002E-2</v>
      </c>
      <c r="K32" s="84">
        <v>4.5500000000559586E-2</v>
      </c>
      <c r="L32" s="83">
        <v>17853.352371000001</v>
      </c>
      <c r="M32" s="85">
        <v>95.09</v>
      </c>
      <c r="N32" s="73"/>
      <c r="O32" s="83">
        <v>16.976752651000002</v>
      </c>
      <c r="P32" s="84">
        <v>7.5089927049765037E-7</v>
      </c>
      <c r="Q32" s="84">
        <f t="shared" si="0"/>
        <v>3.0127519869880137E-5</v>
      </c>
      <c r="R32" s="84">
        <f>O32/'סכום נכסי הקרן'!$C$42</f>
        <v>8.6476046172569124E-7</v>
      </c>
    </row>
    <row r="33" spans="2:18">
      <c r="B33" s="75" t="s">
        <v>265</v>
      </c>
      <c r="C33" s="73" t="s">
        <v>266</v>
      </c>
      <c r="D33" s="86" t="s">
        <v>117</v>
      </c>
      <c r="E33" s="73" t="s">
        <v>234</v>
      </c>
      <c r="F33" s="73"/>
      <c r="G33" s="73"/>
      <c r="H33" s="83">
        <v>4.7800000000000207</v>
      </c>
      <c r="I33" s="86" t="s">
        <v>130</v>
      </c>
      <c r="J33" s="87">
        <v>2.2499999999999999E-2</v>
      </c>
      <c r="K33" s="84">
        <v>4.2500000000000246E-2</v>
      </c>
      <c r="L33" s="83">
        <v>43084420.364220999</v>
      </c>
      <c r="M33" s="85">
        <v>91.16</v>
      </c>
      <c r="N33" s="73"/>
      <c r="O33" s="83">
        <v>39275.759493072008</v>
      </c>
      <c r="P33" s="84">
        <v>1.7870571596593444E-3</v>
      </c>
      <c r="Q33" s="84">
        <f t="shared" si="0"/>
        <v>6.9700092170598957E-2</v>
      </c>
      <c r="R33" s="84">
        <f>O33/'סכום נכסי הקרן'!$C$42</f>
        <v>2.000625479564581E-3</v>
      </c>
    </row>
    <row r="34" spans="2:18">
      <c r="B34" s="75" t="s">
        <v>267</v>
      </c>
      <c r="C34" s="73" t="s">
        <v>268</v>
      </c>
      <c r="D34" s="86" t="s">
        <v>117</v>
      </c>
      <c r="E34" s="73" t="s">
        <v>234</v>
      </c>
      <c r="F34" s="73"/>
      <c r="G34" s="73"/>
      <c r="H34" s="83">
        <v>1.0899999999993746</v>
      </c>
      <c r="I34" s="86" t="s">
        <v>130</v>
      </c>
      <c r="J34" s="87">
        <v>4.0000000000000001E-3</v>
      </c>
      <c r="K34" s="84">
        <v>4.509999999982555E-2</v>
      </c>
      <c r="L34" s="83">
        <v>149742.49166700002</v>
      </c>
      <c r="M34" s="85">
        <v>96.08</v>
      </c>
      <c r="N34" s="73"/>
      <c r="O34" s="83">
        <v>143.87258440100001</v>
      </c>
      <c r="P34" s="84">
        <v>8.7913989485605471E-6</v>
      </c>
      <c r="Q34" s="84">
        <f t="shared" si="0"/>
        <v>2.5532115796107882E-4</v>
      </c>
      <c r="R34" s="84">
        <f>O34/'סכום נכסי הקרן'!$C$42</f>
        <v>7.3285701378790288E-6</v>
      </c>
    </row>
    <row r="35" spans="2:18">
      <c r="B35" s="75" t="s">
        <v>269</v>
      </c>
      <c r="C35" s="73" t="s">
        <v>270</v>
      </c>
      <c r="D35" s="86" t="s">
        <v>117</v>
      </c>
      <c r="E35" s="73" t="s">
        <v>234</v>
      </c>
      <c r="F35" s="73"/>
      <c r="G35" s="73"/>
      <c r="H35" s="83">
        <v>2.7599999999689064</v>
      </c>
      <c r="I35" s="86" t="s">
        <v>130</v>
      </c>
      <c r="J35" s="87">
        <v>6.25E-2</v>
      </c>
      <c r="K35" s="84">
        <v>4.3699999999553964E-2</v>
      </c>
      <c r="L35" s="83">
        <v>48676.478649000004</v>
      </c>
      <c r="M35" s="85">
        <v>111</v>
      </c>
      <c r="N35" s="73"/>
      <c r="O35" s="83">
        <v>54.030892193000007</v>
      </c>
      <c r="P35" s="84">
        <v>3.2677134883942043E-6</v>
      </c>
      <c r="Q35" s="84">
        <f t="shared" si="0"/>
        <v>9.5885050079708495E-5</v>
      </c>
      <c r="R35" s="84">
        <f>O35/'סכום נכסי הקרן'!$C$42</f>
        <v>2.7522212428251116E-6</v>
      </c>
    </row>
    <row r="36" spans="2:18">
      <c r="B36" s="75" t="s">
        <v>271</v>
      </c>
      <c r="C36" s="73" t="s">
        <v>272</v>
      </c>
      <c r="D36" s="86" t="s">
        <v>117</v>
      </c>
      <c r="E36" s="73" t="s">
        <v>234</v>
      </c>
      <c r="F36" s="73"/>
      <c r="G36" s="73"/>
      <c r="H36" s="83">
        <v>0.17000000000188736</v>
      </c>
      <c r="I36" s="86" t="s">
        <v>130</v>
      </c>
      <c r="J36" s="87">
        <v>1.4999999999999999E-2</v>
      </c>
      <c r="K36" s="84">
        <v>4.399999999997304E-2</v>
      </c>
      <c r="L36" s="83">
        <v>147235.32879400003</v>
      </c>
      <c r="M36" s="85">
        <v>100.76</v>
      </c>
      <c r="N36" s="73"/>
      <c r="O36" s="83">
        <v>148.35430971600002</v>
      </c>
      <c r="P36" s="84">
        <v>1.1077417269084293E-5</v>
      </c>
      <c r="Q36" s="84">
        <f t="shared" si="0"/>
        <v>2.6327457939889743E-4</v>
      </c>
      <c r="R36" s="84">
        <f>O36/'סכום נכסי הקרן'!$C$42</f>
        <v>7.5568599016754543E-6</v>
      </c>
    </row>
    <row r="37" spans="2:18">
      <c r="B37" s="75" t="s">
        <v>273</v>
      </c>
      <c r="C37" s="73" t="s">
        <v>274</v>
      </c>
      <c r="D37" s="86" t="s">
        <v>117</v>
      </c>
      <c r="E37" s="73" t="s">
        <v>234</v>
      </c>
      <c r="F37" s="73"/>
      <c r="G37" s="73"/>
      <c r="H37" s="83">
        <v>17.950000000000276</v>
      </c>
      <c r="I37" s="86" t="s">
        <v>130</v>
      </c>
      <c r="J37" s="87">
        <v>2.7999999999999997E-2</v>
      </c>
      <c r="K37" s="84">
        <v>4.5500000000000894E-2</v>
      </c>
      <c r="L37" s="83">
        <v>52819516.497250013</v>
      </c>
      <c r="M37" s="85">
        <v>74.349999999999994</v>
      </c>
      <c r="N37" s="73"/>
      <c r="O37" s="83">
        <v>39271.30841761901</v>
      </c>
      <c r="P37" s="84">
        <v>5.9456054850063464E-3</v>
      </c>
      <c r="Q37" s="84">
        <f t="shared" si="0"/>
        <v>6.9692193141443662E-2</v>
      </c>
      <c r="R37" s="84">
        <f>O37/'סכום נכסי הקרן'!$C$42</f>
        <v>2.0003987510409911E-3</v>
      </c>
    </row>
    <row r="38" spans="2:18">
      <c r="B38" s="75" t="s">
        <v>275</v>
      </c>
      <c r="C38" s="73" t="s">
        <v>276</v>
      </c>
      <c r="D38" s="86" t="s">
        <v>117</v>
      </c>
      <c r="E38" s="73" t="s">
        <v>234</v>
      </c>
      <c r="F38" s="73"/>
      <c r="G38" s="73"/>
      <c r="H38" s="83">
        <v>4.9200000000000426</v>
      </c>
      <c r="I38" s="86" t="s">
        <v>130</v>
      </c>
      <c r="J38" s="87">
        <v>3.7499999999999999E-2</v>
      </c>
      <c r="K38" s="84">
        <v>4.2300000000000296E-2</v>
      </c>
      <c r="L38" s="83">
        <v>27069024.096827008</v>
      </c>
      <c r="M38" s="85">
        <v>99.4</v>
      </c>
      <c r="N38" s="73"/>
      <c r="O38" s="83">
        <v>26906.608728814001</v>
      </c>
      <c r="P38" s="84">
        <v>3.4703961582505148E-3</v>
      </c>
      <c r="Q38" s="84">
        <f t="shared" si="0"/>
        <v>4.7749378563319331E-2</v>
      </c>
      <c r="R38" s="84">
        <f>O38/'סכום נכסי הקרן'!$C$42</f>
        <v>1.3705666723271214E-3</v>
      </c>
    </row>
    <row r="39" spans="2:18">
      <c r="B39" s="76"/>
      <c r="C39" s="73"/>
      <c r="D39" s="73"/>
      <c r="E39" s="73"/>
      <c r="F39" s="73"/>
      <c r="G39" s="73"/>
      <c r="H39" s="73"/>
      <c r="I39" s="73"/>
      <c r="J39" s="73"/>
      <c r="K39" s="84"/>
      <c r="L39" s="83"/>
      <c r="M39" s="85"/>
      <c r="N39" s="73"/>
      <c r="O39" s="73"/>
      <c r="P39" s="73"/>
      <c r="Q39" s="84"/>
      <c r="R39" s="73"/>
    </row>
    <row r="40" spans="2:18">
      <c r="B40" s="70" t="s">
        <v>196</v>
      </c>
      <c r="C40" s="71"/>
      <c r="D40" s="71"/>
      <c r="E40" s="71"/>
      <c r="F40" s="71"/>
      <c r="G40" s="71"/>
      <c r="H40" s="80">
        <v>16.559999999996982</v>
      </c>
      <c r="I40" s="71"/>
      <c r="J40" s="71"/>
      <c r="K40" s="81">
        <v>6.239999999998707E-2</v>
      </c>
      <c r="L40" s="80"/>
      <c r="M40" s="82"/>
      <c r="N40" s="71"/>
      <c r="O40" s="80">
        <v>2039.6105525860003</v>
      </c>
      <c r="P40" s="71"/>
      <c r="Q40" s="81">
        <f t="shared" si="0"/>
        <v>3.6195619217101781E-3</v>
      </c>
      <c r="R40" s="81">
        <f>O40/'סכום נכסי הקרן'!$C$42</f>
        <v>1.0389351835735017E-4</v>
      </c>
    </row>
    <row r="41" spans="2:18">
      <c r="B41" s="74" t="s">
        <v>61</v>
      </c>
      <c r="C41" s="71"/>
      <c r="D41" s="71"/>
      <c r="E41" s="71"/>
      <c r="F41" s="71"/>
      <c r="G41" s="71"/>
      <c r="H41" s="80">
        <v>16.559999999996982</v>
      </c>
      <c r="I41" s="71"/>
      <c r="J41" s="71"/>
      <c r="K41" s="81">
        <v>6.239999999998707E-2</v>
      </c>
      <c r="L41" s="80"/>
      <c r="M41" s="82"/>
      <c r="N41" s="71"/>
      <c r="O41" s="80">
        <v>2039.6105525860003</v>
      </c>
      <c r="P41" s="71"/>
      <c r="Q41" s="81">
        <f t="shared" si="0"/>
        <v>3.6195619217101781E-3</v>
      </c>
      <c r="R41" s="81">
        <f>O41/'סכום נכסי הקרן'!$C$42</f>
        <v>1.0389351835735017E-4</v>
      </c>
    </row>
    <row r="42" spans="2:18">
      <c r="B42" s="75" t="s">
        <v>277</v>
      </c>
      <c r="C42" s="73" t="s">
        <v>278</v>
      </c>
      <c r="D42" s="86" t="s">
        <v>26</v>
      </c>
      <c r="E42" s="73" t="s">
        <v>279</v>
      </c>
      <c r="F42" s="73" t="s">
        <v>280</v>
      </c>
      <c r="G42" s="73"/>
      <c r="H42" s="83">
        <v>16.559999999996982</v>
      </c>
      <c r="I42" s="86" t="s">
        <v>129</v>
      </c>
      <c r="J42" s="87">
        <v>4.4999999999999998E-2</v>
      </c>
      <c r="K42" s="84">
        <v>6.239999999998707E-2</v>
      </c>
      <c r="L42" s="83">
        <v>721263.78159000014</v>
      </c>
      <c r="M42" s="85">
        <v>73.9495</v>
      </c>
      <c r="N42" s="73"/>
      <c r="O42" s="83">
        <v>2039.6105525860003</v>
      </c>
      <c r="P42" s="84">
        <v>7.2126378159000017E-4</v>
      </c>
      <c r="Q42" s="84">
        <f t="shared" si="0"/>
        <v>3.6195619217101781E-3</v>
      </c>
      <c r="R42" s="84">
        <f>O42/'סכום נכסי הקרן'!$C$42</f>
        <v>1.0389351835735017E-4</v>
      </c>
    </row>
    <row r="43" spans="2:18">
      <c r="B43" s="118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</row>
    <row r="44" spans="2:18">
      <c r="B44" s="118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</row>
    <row r="45" spans="2:18">
      <c r="B45" s="118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</row>
    <row r="46" spans="2:18">
      <c r="B46" s="120" t="s">
        <v>109</v>
      </c>
      <c r="C46" s="122"/>
      <c r="D46" s="122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</row>
    <row r="47" spans="2:18">
      <c r="B47" s="120" t="s">
        <v>203</v>
      </c>
      <c r="C47" s="122"/>
      <c r="D47" s="122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</row>
    <row r="48" spans="2:18">
      <c r="B48" s="163" t="s">
        <v>211</v>
      </c>
      <c r="C48" s="163"/>
      <c r="D48" s="163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</row>
    <row r="49" spans="2:18">
      <c r="B49" s="118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</row>
    <row r="50" spans="2:18">
      <c r="B50" s="118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</row>
    <row r="51" spans="2:18">
      <c r="B51" s="118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</row>
    <row r="52" spans="2:18">
      <c r="B52" s="118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</row>
    <row r="53" spans="2:18">
      <c r="B53" s="118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</row>
    <row r="54" spans="2:18">
      <c r="B54" s="118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</row>
    <row r="55" spans="2:18">
      <c r="B55" s="118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</row>
    <row r="56" spans="2:18">
      <c r="B56" s="118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</row>
    <row r="57" spans="2:18">
      <c r="B57" s="118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</row>
    <row r="58" spans="2:18">
      <c r="B58" s="118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</row>
    <row r="59" spans="2:18">
      <c r="B59" s="118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</row>
    <row r="60" spans="2:18">
      <c r="B60" s="118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</row>
    <row r="61" spans="2:18">
      <c r="B61" s="118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</row>
    <row r="62" spans="2:18">
      <c r="B62" s="118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</row>
    <row r="63" spans="2:18">
      <c r="B63" s="118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</row>
    <row r="64" spans="2:18">
      <c r="B64" s="118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</row>
    <row r="65" spans="2:18">
      <c r="B65" s="118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</row>
    <row r="66" spans="2:18">
      <c r="B66" s="118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</row>
    <row r="67" spans="2:18">
      <c r="B67" s="118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</row>
    <row r="68" spans="2:18">
      <c r="B68" s="118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</row>
    <row r="69" spans="2:18">
      <c r="B69" s="118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</row>
    <row r="70" spans="2:18">
      <c r="B70" s="118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</row>
    <row r="71" spans="2:18">
      <c r="B71" s="118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</row>
    <row r="72" spans="2:18">
      <c r="B72" s="118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</row>
    <row r="73" spans="2:18">
      <c r="B73" s="118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</row>
    <row r="74" spans="2:18">
      <c r="B74" s="118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</row>
    <row r="75" spans="2:18">
      <c r="B75" s="118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</row>
    <row r="76" spans="2:18">
      <c r="B76" s="118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</row>
    <row r="77" spans="2:18">
      <c r="B77" s="118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</row>
    <row r="78" spans="2:18">
      <c r="B78" s="118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</row>
    <row r="79" spans="2:18">
      <c r="B79" s="118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</row>
    <row r="80" spans="2:18">
      <c r="B80" s="118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</row>
    <row r="81" spans="2:18">
      <c r="B81" s="118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</row>
    <row r="82" spans="2:18">
      <c r="B82" s="118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</row>
    <row r="83" spans="2:18">
      <c r="B83" s="118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</row>
    <row r="84" spans="2:18">
      <c r="B84" s="118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</row>
    <row r="85" spans="2:18">
      <c r="B85" s="118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</row>
    <row r="86" spans="2:18">
      <c r="B86" s="118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</row>
    <row r="87" spans="2:18">
      <c r="B87" s="118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</row>
    <row r="88" spans="2:18">
      <c r="B88" s="118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</row>
    <row r="89" spans="2:18">
      <c r="B89" s="118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</row>
    <row r="90" spans="2:18">
      <c r="B90" s="118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</row>
    <row r="91" spans="2:18">
      <c r="B91" s="118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</row>
    <row r="92" spans="2:18">
      <c r="B92" s="118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</row>
    <row r="93" spans="2:18">
      <c r="B93" s="118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</row>
    <row r="94" spans="2:18">
      <c r="B94" s="118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</row>
    <row r="95" spans="2:18">
      <c r="B95" s="118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</row>
    <row r="96" spans="2:18">
      <c r="B96" s="118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</row>
    <row r="97" spans="2:18">
      <c r="B97" s="118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</row>
    <row r="98" spans="2:18">
      <c r="B98" s="118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</row>
    <row r="99" spans="2:18">
      <c r="B99" s="118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</row>
    <row r="100" spans="2:18">
      <c r="B100" s="118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</row>
    <row r="101" spans="2:18">
      <c r="B101" s="118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</row>
    <row r="102" spans="2:18">
      <c r="B102" s="118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</row>
    <row r="103" spans="2:18">
      <c r="B103" s="118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</row>
    <row r="104" spans="2:18">
      <c r="B104" s="118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</row>
    <row r="105" spans="2:18">
      <c r="B105" s="118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</row>
    <row r="106" spans="2:18">
      <c r="B106" s="118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</row>
    <row r="107" spans="2:18">
      <c r="B107" s="118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</row>
    <row r="108" spans="2:18">
      <c r="B108" s="118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</row>
    <row r="109" spans="2:18">
      <c r="B109" s="118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</row>
    <row r="110" spans="2:18">
      <c r="B110" s="118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</row>
    <row r="111" spans="2:18">
      <c r="B111" s="118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</row>
    <row r="112" spans="2:18">
      <c r="B112" s="118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</row>
    <row r="113" spans="2:18">
      <c r="B113" s="118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</row>
    <row r="114" spans="2:18">
      <c r="B114" s="118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</row>
    <row r="115" spans="2:18">
      <c r="B115" s="118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</row>
    <row r="116" spans="2:18">
      <c r="B116" s="118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</row>
    <row r="117" spans="2:18">
      <c r="B117" s="118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</row>
    <row r="118" spans="2:18">
      <c r="B118" s="118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</row>
    <row r="119" spans="2:18">
      <c r="B119" s="118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</row>
    <row r="120" spans="2:18">
      <c r="B120" s="118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</row>
    <row r="121" spans="2:18">
      <c r="B121" s="118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</row>
    <row r="122" spans="2:18">
      <c r="B122" s="118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</row>
    <row r="123" spans="2:18">
      <c r="B123" s="118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</row>
    <row r="124" spans="2:18">
      <c r="B124" s="118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</row>
    <row r="125" spans="2:18">
      <c r="B125" s="118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</row>
    <row r="126" spans="2:18">
      <c r="B126" s="118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</row>
    <row r="127" spans="2:18">
      <c r="B127" s="118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</row>
    <row r="128" spans="2:18">
      <c r="B128" s="118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</row>
    <row r="129" spans="2:18">
      <c r="B129" s="118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</row>
    <row r="130" spans="2:18">
      <c r="B130" s="118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</row>
    <row r="131" spans="2:18">
      <c r="B131" s="118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</row>
    <row r="132" spans="2:18">
      <c r="B132" s="118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</row>
    <row r="133" spans="2:18">
      <c r="B133" s="118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</row>
    <row r="134" spans="2:18">
      <c r="B134" s="118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</row>
    <row r="135" spans="2:18">
      <c r="B135" s="118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</row>
    <row r="136" spans="2:18">
      <c r="B136" s="118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</row>
    <row r="137" spans="2:18">
      <c r="B137" s="118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</row>
    <row r="138" spans="2:18">
      <c r="B138" s="118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</row>
    <row r="139" spans="2:18">
      <c r="B139" s="118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</row>
    <row r="140" spans="2:18">
      <c r="B140" s="118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</row>
    <row r="141" spans="2:18">
      <c r="B141" s="118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</row>
    <row r="142" spans="2:18">
      <c r="B142" s="118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</row>
    <row r="143" spans="2:18">
      <c r="B143" s="118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</row>
    <row r="144" spans="2:18">
      <c r="B144" s="118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</row>
    <row r="145" spans="2:18">
      <c r="B145" s="118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</row>
    <row r="146" spans="2:18">
      <c r="B146" s="118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</row>
    <row r="147" spans="2:18">
      <c r="B147" s="118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</row>
    <row r="148" spans="2:18">
      <c r="B148" s="118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</row>
    <row r="149" spans="2:18">
      <c r="B149" s="118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</row>
    <row r="150" spans="2:18">
      <c r="B150" s="118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</row>
    <row r="151" spans="2:18">
      <c r="B151" s="118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</row>
    <row r="152" spans="2:18">
      <c r="B152" s="118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</row>
    <row r="153" spans="2:18">
      <c r="B153" s="118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</row>
    <row r="154" spans="2:18">
      <c r="B154" s="118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</row>
    <row r="155" spans="2:18">
      <c r="B155" s="118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</row>
    <row r="156" spans="2:18">
      <c r="B156" s="118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</row>
    <row r="157" spans="2:18">
      <c r="B157" s="118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</row>
    <row r="158" spans="2:18">
      <c r="B158" s="118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</row>
    <row r="159" spans="2:18">
      <c r="B159" s="118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</row>
    <row r="160" spans="2:18">
      <c r="B160" s="118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</row>
    <row r="161" spans="2:18">
      <c r="B161" s="118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</row>
    <row r="162" spans="2:18">
      <c r="B162" s="118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</row>
    <row r="163" spans="2:18">
      <c r="B163" s="118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</row>
    <row r="164" spans="2:18">
      <c r="B164" s="118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</row>
    <row r="165" spans="2:18">
      <c r="B165" s="118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</row>
    <row r="166" spans="2:18">
      <c r="B166" s="118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</row>
    <row r="167" spans="2:18">
      <c r="B167" s="118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</row>
    <row r="168" spans="2:18">
      <c r="B168" s="118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</row>
    <row r="169" spans="2:18">
      <c r="B169" s="118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</row>
    <row r="170" spans="2:18">
      <c r="B170" s="118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</row>
    <row r="171" spans="2:18">
      <c r="B171" s="118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</row>
    <row r="172" spans="2:18">
      <c r="B172" s="118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</row>
    <row r="173" spans="2:18">
      <c r="B173" s="118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</row>
    <row r="174" spans="2:18">
      <c r="B174" s="118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</row>
    <row r="175" spans="2:18">
      <c r="B175" s="118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</row>
    <row r="176" spans="2:18">
      <c r="B176" s="118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</row>
    <row r="177" spans="2:18">
      <c r="B177" s="118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</row>
    <row r="178" spans="2:18">
      <c r="B178" s="118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</row>
    <row r="179" spans="2:18">
      <c r="B179" s="118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</row>
    <row r="180" spans="2:18">
      <c r="B180" s="118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</row>
    <row r="181" spans="2:18">
      <c r="B181" s="118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</row>
    <row r="182" spans="2:18">
      <c r="B182" s="118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</row>
    <row r="183" spans="2:18">
      <c r="B183" s="118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</row>
    <row r="184" spans="2:18">
      <c r="B184" s="118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</row>
    <row r="185" spans="2:18">
      <c r="B185" s="118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</row>
    <row r="186" spans="2:18">
      <c r="B186" s="118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</row>
    <row r="187" spans="2:18">
      <c r="B187" s="118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</row>
    <row r="188" spans="2:18">
      <c r="B188" s="118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</row>
    <row r="189" spans="2:18">
      <c r="B189" s="118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</row>
    <row r="190" spans="2:18">
      <c r="B190" s="118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</row>
    <row r="191" spans="2:18">
      <c r="B191" s="118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</row>
    <row r="192" spans="2:18">
      <c r="B192" s="118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</row>
    <row r="193" spans="2:18">
      <c r="B193" s="118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</row>
    <row r="194" spans="2:18">
      <c r="B194" s="118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</row>
    <row r="195" spans="2:18">
      <c r="B195" s="118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</row>
    <row r="196" spans="2:18">
      <c r="B196" s="118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</row>
    <row r="197" spans="2:18">
      <c r="B197" s="118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</row>
    <row r="198" spans="2:18">
      <c r="B198" s="118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</row>
    <row r="199" spans="2:18">
      <c r="B199" s="118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</row>
    <row r="200" spans="2:18">
      <c r="B200" s="118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</row>
    <row r="201" spans="2:18">
      <c r="B201" s="118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</row>
    <row r="202" spans="2:18">
      <c r="B202" s="118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</row>
    <row r="203" spans="2:18">
      <c r="B203" s="118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</row>
    <row r="204" spans="2:18">
      <c r="B204" s="118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</row>
    <row r="205" spans="2:18">
      <c r="B205" s="118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</row>
    <row r="206" spans="2:18">
      <c r="B206" s="118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</row>
    <row r="207" spans="2:18">
      <c r="B207" s="118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</row>
    <row r="208" spans="2:18">
      <c r="B208" s="118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</row>
    <row r="209" spans="2:18">
      <c r="B209" s="118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</row>
    <row r="210" spans="2:18">
      <c r="B210" s="118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</row>
    <row r="211" spans="2:18">
      <c r="B211" s="118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</row>
    <row r="212" spans="2:18">
      <c r="B212" s="118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</row>
    <row r="213" spans="2:18">
      <c r="B213" s="118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</row>
    <row r="214" spans="2:18">
      <c r="B214" s="118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</row>
    <row r="215" spans="2:18">
      <c r="B215" s="118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</row>
    <row r="216" spans="2:18">
      <c r="B216" s="118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</row>
    <row r="217" spans="2:18">
      <c r="B217" s="118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</row>
    <row r="218" spans="2:18">
      <c r="B218" s="118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</row>
    <row r="219" spans="2:18">
      <c r="B219" s="118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</row>
    <row r="220" spans="2:18">
      <c r="B220" s="118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</row>
    <row r="221" spans="2:18">
      <c r="B221" s="118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</row>
    <row r="222" spans="2:18">
      <c r="B222" s="118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</row>
    <row r="223" spans="2:18">
      <c r="B223" s="118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</row>
    <row r="224" spans="2:18">
      <c r="B224" s="118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</row>
    <row r="225" spans="2:18">
      <c r="B225" s="118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</row>
    <row r="226" spans="2:18">
      <c r="B226" s="118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</row>
    <row r="227" spans="2:18">
      <c r="B227" s="118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</row>
    <row r="228" spans="2:18">
      <c r="B228" s="118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</row>
    <row r="229" spans="2:18">
      <c r="B229" s="118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</row>
    <row r="230" spans="2:18">
      <c r="B230" s="118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</row>
    <row r="231" spans="2:18">
      <c r="B231" s="118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</row>
    <row r="232" spans="2:18">
      <c r="B232" s="118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</row>
    <row r="233" spans="2:18">
      <c r="B233" s="118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</row>
    <row r="234" spans="2:18">
      <c r="B234" s="118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</row>
    <row r="235" spans="2:18">
      <c r="B235" s="118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</row>
    <row r="236" spans="2:18">
      <c r="B236" s="118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</row>
    <row r="237" spans="2:18">
      <c r="B237" s="118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</row>
    <row r="238" spans="2:18">
      <c r="B238" s="118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</row>
    <row r="239" spans="2:18">
      <c r="B239" s="118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</row>
    <row r="240" spans="2:18">
      <c r="B240" s="118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</row>
    <row r="241" spans="2:18">
      <c r="B241" s="118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</row>
    <row r="242" spans="2:18">
      <c r="B242" s="118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</row>
    <row r="243" spans="2:18">
      <c r="B243" s="118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</row>
    <row r="244" spans="2:18">
      <c r="B244" s="118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</row>
    <row r="245" spans="2:18">
      <c r="B245" s="118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</row>
    <row r="246" spans="2:18">
      <c r="B246" s="118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</row>
    <row r="247" spans="2:18">
      <c r="B247" s="118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</row>
    <row r="248" spans="2:18">
      <c r="B248" s="118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</row>
    <row r="249" spans="2:18">
      <c r="B249" s="118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</row>
    <row r="250" spans="2:18">
      <c r="B250" s="118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</row>
    <row r="251" spans="2:18">
      <c r="B251" s="118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</row>
    <row r="252" spans="2:18">
      <c r="B252" s="118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</row>
    <row r="253" spans="2:18">
      <c r="B253" s="118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</row>
    <row r="254" spans="2:18">
      <c r="B254" s="118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</row>
    <row r="255" spans="2:18">
      <c r="B255" s="118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</row>
    <row r="256" spans="2:18">
      <c r="B256" s="118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</row>
    <row r="257" spans="2:18">
      <c r="B257" s="118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</row>
    <row r="258" spans="2:18">
      <c r="B258" s="118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</row>
    <row r="259" spans="2:18">
      <c r="B259" s="118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</row>
    <row r="260" spans="2:18">
      <c r="B260" s="118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</row>
    <row r="261" spans="2:18">
      <c r="B261" s="118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</row>
    <row r="262" spans="2:18">
      <c r="B262" s="118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</row>
    <row r="263" spans="2:18">
      <c r="B263" s="118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</row>
    <row r="264" spans="2:18">
      <c r="B264" s="118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</row>
    <row r="265" spans="2:18">
      <c r="B265" s="118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</row>
    <row r="266" spans="2:18">
      <c r="B266" s="118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</row>
    <row r="267" spans="2:18">
      <c r="B267" s="118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</row>
    <row r="268" spans="2:18">
      <c r="B268" s="118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</row>
    <row r="269" spans="2:18">
      <c r="B269" s="118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</row>
    <row r="270" spans="2:18">
      <c r="B270" s="118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</row>
    <row r="271" spans="2:18">
      <c r="B271" s="118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</row>
    <row r="272" spans="2:18">
      <c r="B272" s="118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</row>
    <row r="273" spans="2:18">
      <c r="B273" s="118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</row>
    <row r="274" spans="2:18">
      <c r="B274" s="118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</row>
    <row r="275" spans="2:18">
      <c r="B275" s="118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</row>
    <row r="276" spans="2:18">
      <c r="B276" s="118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</row>
    <row r="277" spans="2:18">
      <c r="B277" s="118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</row>
    <row r="278" spans="2:18">
      <c r="B278" s="118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</row>
    <row r="279" spans="2:18">
      <c r="B279" s="118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</row>
    <row r="280" spans="2:18">
      <c r="B280" s="118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</row>
    <row r="281" spans="2:18">
      <c r="B281" s="118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</row>
    <row r="282" spans="2:18">
      <c r="B282" s="118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</row>
    <row r="283" spans="2:18">
      <c r="B283" s="118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</row>
    <row r="284" spans="2:18">
      <c r="B284" s="118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</row>
    <row r="285" spans="2:18">
      <c r="B285" s="118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</row>
    <row r="286" spans="2:18">
      <c r="B286" s="118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</row>
    <row r="287" spans="2:18">
      <c r="B287" s="118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</row>
    <row r="288" spans="2:18">
      <c r="B288" s="118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</row>
    <row r="289" spans="2:18">
      <c r="B289" s="118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</row>
    <row r="290" spans="2:18">
      <c r="B290" s="118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</row>
    <row r="291" spans="2:18">
      <c r="B291" s="118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</row>
    <row r="292" spans="2:18">
      <c r="B292" s="118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</row>
    <row r="293" spans="2:18">
      <c r="B293" s="118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</row>
    <row r="294" spans="2:18">
      <c r="B294" s="118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</row>
    <row r="295" spans="2:18">
      <c r="B295" s="118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</row>
    <row r="296" spans="2:18">
      <c r="B296" s="118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</row>
    <row r="297" spans="2:18">
      <c r="B297" s="118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</row>
    <row r="298" spans="2:18">
      <c r="B298" s="118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</row>
    <row r="299" spans="2:18">
      <c r="B299" s="118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</row>
    <row r="300" spans="2:18">
      <c r="B300" s="118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</row>
    <row r="301" spans="2:18">
      <c r="B301" s="118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</row>
    <row r="302" spans="2:18">
      <c r="B302" s="118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</row>
    <row r="303" spans="2:18">
      <c r="B303" s="118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</row>
    <row r="304" spans="2:18">
      <c r="B304" s="118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</row>
    <row r="305" spans="2:18">
      <c r="B305" s="118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</row>
    <row r="306" spans="2:18">
      <c r="B306" s="118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</row>
    <row r="307" spans="2:18">
      <c r="B307" s="118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</row>
    <row r="308" spans="2:18">
      <c r="B308" s="118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</row>
    <row r="309" spans="2:18">
      <c r="B309" s="118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</row>
    <row r="310" spans="2:18">
      <c r="B310" s="118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</row>
    <row r="311" spans="2:18">
      <c r="B311" s="118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</row>
    <row r="312" spans="2:18">
      <c r="B312" s="118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</row>
    <row r="313" spans="2:18">
      <c r="B313" s="118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</row>
    <row r="314" spans="2:18">
      <c r="B314" s="118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</row>
    <row r="315" spans="2:18">
      <c r="B315" s="118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</row>
    <row r="316" spans="2:18">
      <c r="B316" s="118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</row>
    <row r="317" spans="2:18">
      <c r="B317" s="118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</row>
    <row r="318" spans="2:18">
      <c r="B318" s="118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</row>
    <row r="319" spans="2:18">
      <c r="B319" s="118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</row>
    <row r="320" spans="2:18">
      <c r="B320" s="118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</row>
    <row r="321" spans="2:18">
      <c r="B321" s="118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</row>
    <row r="322" spans="2:18">
      <c r="B322" s="118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</row>
    <row r="323" spans="2:18">
      <c r="B323" s="118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</row>
    <row r="324" spans="2:18">
      <c r="B324" s="118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</row>
    <row r="325" spans="2:18">
      <c r="B325" s="118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</row>
    <row r="326" spans="2:18">
      <c r="B326" s="118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</row>
    <row r="327" spans="2:18">
      <c r="B327" s="118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</row>
    <row r="328" spans="2:18">
      <c r="B328" s="118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</row>
    <row r="329" spans="2:18">
      <c r="B329" s="118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</row>
    <row r="330" spans="2:18">
      <c r="B330" s="118"/>
      <c r="C330" s="119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</row>
    <row r="331" spans="2:18">
      <c r="B331" s="118"/>
      <c r="C331" s="119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</row>
    <row r="332" spans="2:18">
      <c r="B332" s="118"/>
      <c r="C332" s="119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</row>
    <row r="333" spans="2:18">
      <c r="B333" s="118"/>
      <c r="C333" s="119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</row>
    <row r="334" spans="2:18">
      <c r="B334" s="118"/>
      <c r="C334" s="119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</row>
    <row r="335" spans="2:18">
      <c r="B335" s="118"/>
      <c r="C335" s="119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</row>
    <row r="336" spans="2:18">
      <c r="B336" s="118"/>
      <c r="C336" s="119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</row>
    <row r="337" spans="2:18">
      <c r="B337" s="118"/>
      <c r="C337" s="119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</row>
    <row r="338" spans="2:18">
      <c r="B338" s="118"/>
      <c r="C338" s="119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</row>
    <row r="339" spans="2:18">
      <c r="B339" s="118"/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</row>
    <row r="340" spans="2:18">
      <c r="B340" s="118"/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</row>
    <row r="341" spans="2:18">
      <c r="B341" s="118"/>
      <c r="C341" s="119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</row>
    <row r="342" spans="2:18">
      <c r="B342" s="118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</row>
    <row r="343" spans="2:18">
      <c r="B343" s="118"/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</row>
    <row r="344" spans="2:18">
      <c r="B344" s="118"/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</row>
    <row r="345" spans="2:18">
      <c r="B345" s="118"/>
      <c r="C345" s="119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</row>
    <row r="346" spans="2:18">
      <c r="B346" s="118"/>
      <c r="C346" s="119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</row>
    <row r="347" spans="2:18">
      <c r="B347" s="118"/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</row>
    <row r="348" spans="2:18">
      <c r="B348" s="118"/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</row>
    <row r="349" spans="2:18">
      <c r="B349" s="118"/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</row>
    <row r="350" spans="2:18">
      <c r="B350" s="118"/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</row>
    <row r="351" spans="2:18">
      <c r="B351" s="118"/>
      <c r="C351" s="119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</row>
    <row r="352" spans="2:18">
      <c r="B352" s="118"/>
      <c r="C352" s="119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</row>
    <row r="353" spans="2:18">
      <c r="B353" s="118"/>
      <c r="C353" s="119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</row>
    <row r="354" spans="2:18">
      <c r="B354" s="118"/>
      <c r="C354" s="119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</row>
    <row r="355" spans="2:18">
      <c r="B355" s="118"/>
      <c r="C355" s="119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</row>
    <row r="356" spans="2:18">
      <c r="B356" s="118"/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</row>
    <row r="357" spans="2:18">
      <c r="B357" s="118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</row>
    <row r="358" spans="2:18">
      <c r="B358" s="118"/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</row>
    <row r="359" spans="2:18">
      <c r="B359" s="118"/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</row>
    <row r="360" spans="2:18">
      <c r="B360" s="118"/>
      <c r="C360" s="119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</row>
    <row r="361" spans="2:18">
      <c r="B361" s="118"/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</row>
    <row r="362" spans="2:18">
      <c r="B362" s="118"/>
      <c r="C362" s="119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</row>
    <row r="363" spans="2:18">
      <c r="B363" s="118"/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</row>
    <row r="364" spans="2:18">
      <c r="B364" s="118"/>
      <c r="C364" s="119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</row>
    <row r="365" spans="2:18">
      <c r="B365" s="118"/>
      <c r="C365" s="119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</row>
    <row r="366" spans="2:18">
      <c r="B366" s="118"/>
      <c r="C366" s="119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</row>
    <row r="367" spans="2:18">
      <c r="B367" s="118"/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</row>
    <row r="368" spans="2:18">
      <c r="B368" s="118"/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</row>
    <row r="369" spans="2:18">
      <c r="B369" s="118"/>
      <c r="C369" s="119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</row>
    <row r="370" spans="2:18">
      <c r="B370" s="118"/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</row>
    <row r="371" spans="2:18">
      <c r="B371" s="118"/>
      <c r="C371" s="119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</row>
    <row r="372" spans="2:18">
      <c r="B372" s="118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</row>
    <row r="373" spans="2:18">
      <c r="B373" s="118"/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</row>
    <row r="374" spans="2:18">
      <c r="B374" s="118"/>
      <c r="C374" s="119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</row>
    <row r="375" spans="2:18">
      <c r="B375" s="118"/>
      <c r="C375" s="119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</row>
    <row r="376" spans="2:18">
      <c r="B376" s="118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</row>
    <row r="377" spans="2:18">
      <c r="B377" s="118"/>
      <c r="C377" s="119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</row>
    <row r="378" spans="2:18">
      <c r="B378" s="118"/>
      <c r="C378" s="119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</row>
    <row r="379" spans="2:18">
      <c r="B379" s="118"/>
      <c r="C379" s="119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</row>
    <row r="380" spans="2:18">
      <c r="B380" s="118"/>
      <c r="C380" s="119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</row>
    <row r="381" spans="2:18">
      <c r="B381" s="118"/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</row>
    <row r="382" spans="2:18">
      <c r="B382" s="118"/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</row>
    <row r="383" spans="2:18">
      <c r="B383" s="118"/>
      <c r="C383" s="119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</row>
    <row r="384" spans="2:18">
      <c r="B384" s="118"/>
      <c r="C384" s="119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</row>
    <row r="385" spans="2:18">
      <c r="B385" s="118"/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</row>
    <row r="386" spans="2:18">
      <c r="B386" s="118"/>
      <c r="C386" s="119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</row>
    <row r="387" spans="2:18">
      <c r="B387" s="118"/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</row>
    <row r="388" spans="2:18">
      <c r="B388" s="118"/>
      <c r="C388" s="119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</row>
    <row r="389" spans="2:18">
      <c r="B389" s="118"/>
      <c r="C389" s="119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</row>
    <row r="390" spans="2:18">
      <c r="B390" s="118"/>
      <c r="C390" s="119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</row>
    <row r="391" spans="2:18">
      <c r="B391" s="118"/>
      <c r="C391" s="119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</row>
    <row r="392" spans="2:18">
      <c r="B392" s="118"/>
      <c r="C392" s="119"/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</row>
    <row r="393" spans="2:18">
      <c r="B393" s="118"/>
      <c r="C393" s="119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</row>
    <row r="394" spans="2:18">
      <c r="B394" s="118"/>
      <c r="C394" s="119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</row>
    <row r="395" spans="2:18">
      <c r="B395" s="118"/>
      <c r="C395" s="119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</row>
    <row r="396" spans="2:18">
      <c r="B396" s="118"/>
      <c r="C396" s="119"/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</row>
    <row r="397" spans="2:18">
      <c r="B397" s="118"/>
      <c r="C397" s="119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</row>
    <row r="398" spans="2:18">
      <c r="B398" s="118"/>
      <c r="C398" s="119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</row>
    <row r="399" spans="2:18">
      <c r="B399" s="118"/>
      <c r="C399" s="119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</row>
    <row r="400" spans="2:18">
      <c r="B400" s="118"/>
      <c r="C400" s="119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</row>
    <row r="401" spans="2:18">
      <c r="B401" s="118"/>
      <c r="C401" s="119"/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</row>
    <row r="402" spans="2:18">
      <c r="B402" s="118"/>
      <c r="C402" s="119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</row>
    <row r="403" spans="2:18">
      <c r="B403" s="118"/>
      <c r="C403" s="119"/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</row>
    <row r="404" spans="2:18">
      <c r="B404" s="118"/>
      <c r="C404" s="119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</row>
    <row r="405" spans="2:18">
      <c r="B405" s="118"/>
      <c r="C405" s="119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</row>
    <row r="406" spans="2:18">
      <c r="B406" s="118"/>
      <c r="C406" s="119"/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</row>
    <row r="407" spans="2:18">
      <c r="B407" s="118"/>
      <c r="C407" s="119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</row>
    <row r="408" spans="2:18">
      <c r="B408" s="118"/>
      <c r="C408" s="119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</row>
    <row r="409" spans="2:18">
      <c r="B409" s="118"/>
      <c r="C409" s="119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</row>
    <row r="410" spans="2:18">
      <c r="B410" s="118"/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</row>
    <row r="411" spans="2:18">
      <c r="B411" s="118"/>
      <c r="C411" s="119"/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</row>
    <row r="412" spans="2:18">
      <c r="B412" s="118"/>
      <c r="C412" s="119"/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</row>
    <row r="413" spans="2:18">
      <c r="B413" s="118"/>
      <c r="C413" s="119"/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</row>
    <row r="414" spans="2:18">
      <c r="B414" s="118"/>
      <c r="C414" s="119"/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</row>
    <row r="415" spans="2:18">
      <c r="B415" s="118"/>
      <c r="C415" s="119"/>
      <c r="D415" s="119"/>
      <c r="E415" s="119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</row>
    <row r="416" spans="2:18">
      <c r="B416" s="118"/>
      <c r="C416" s="119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</row>
    <row r="417" spans="2:18">
      <c r="B417" s="118"/>
      <c r="C417" s="119"/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</row>
    <row r="418" spans="2:18">
      <c r="B418" s="118"/>
      <c r="C418" s="119"/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</row>
    <row r="419" spans="2:18">
      <c r="B419" s="118"/>
      <c r="C419" s="119"/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</row>
    <row r="420" spans="2:18">
      <c r="B420" s="118"/>
      <c r="C420" s="119"/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</row>
    <row r="421" spans="2:18">
      <c r="B421" s="118"/>
      <c r="C421" s="119"/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</row>
    <row r="422" spans="2:18">
      <c r="B422" s="118"/>
      <c r="C422" s="119"/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</row>
    <row r="423" spans="2:18">
      <c r="B423" s="118"/>
      <c r="C423" s="119"/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</row>
    <row r="424" spans="2:18">
      <c r="B424" s="118"/>
      <c r="C424" s="119"/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</row>
    <row r="425" spans="2:18">
      <c r="B425" s="118"/>
      <c r="C425" s="119"/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</row>
    <row r="426" spans="2:18">
      <c r="B426" s="118"/>
      <c r="C426" s="119"/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</row>
    <row r="427" spans="2:18">
      <c r="B427" s="118"/>
      <c r="C427" s="119"/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</row>
    <row r="428" spans="2:18">
      <c r="B428" s="118"/>
      <c r="C428" s="119"/>
      <c r="D428" s="119"/>
      <c r="E428" s="119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</row>
    <row r="429" spans="2:18">
      <c r="B429" s="118"/>
      <c r="C429" s="119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</row>
    <row r="430" spans="2:18">
      <c r="B430" s="118"/>
      <c r="C430" s="119"/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</row>
    <row r="431" spans="2:18">
      <c r="B431" s="118"/>
      <c r="C431" s="119"/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</row>
    <row r="432" spans="2:18">
      <c r="B432" s="118"/>
      <c r="C432" s="119"/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</row>
    <row r="433" spans="2:18">
      <c r="B433" s="118"/>
      <c r="C433" s="119"/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</row>
    <row r="434" spans="2:18">
      <c r="B434" s="118"/>
      <c r="C434" s="119"/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</row>
    <row r="435" spans="2:18">
      <c r="B435" s="118"/>
      <c r="C435" s="119"/>
      <c r="D435" s="119"/>
      <c r="E435" s="119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</row>
    <row r="436" spans="2:18">
      <c r="B436" s="118"/>
      <c r="C436" s="119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</row>
    <row r="437" spans="2:18">
      <c r="B437" s="118"/>
      <c r="C437" s="119"/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</row>
    <row r="438" spans="2:18">
      <c r="B438" s="118"/>
      <c r="C438" s="119"/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</row>
    <row r="439" spans="2:18">
      <c r="B439" s="118"/>
      <c r="C439" s="119"/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</row>
    <row r="440" spans="2:18">
      <c r="B440" s="118"/>
      <c r="C440" s="119"/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</row>
    <row r="441" spans="2:18">
      <c r="B441" s="118"/>
      <c r="C441" s="119"/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</row>
    <row r="442" spans="2:18">
      <c r="B442" s="118"/>
      <c r="C442" s="119"/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</row>
    <row r="443" spans="2:18">
      <c r="B443" s="118"/>
      <c r="C443" s="119"/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</row>
    <row r="444" spans="2:18">
      <c r="B444" s="118"/>
      <c r="C444" s="119"/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</row>
    <row r="445" spans="2:18">
      <c r="B445" s="118"/>
      <c r="C445" s="119"/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</row>
    <row r="446" spans="2:18">
      <c r="B446" s="118"/>
      <c r="C446" s="119"/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</row>
    <row r="447" spans="2:18">
      <c r="B447" s="118"/>
      <c r="C447" s="119"/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</row>
    <row r="448" spans="2:18">
      <c r="B448" s="118"/>
      <c r="C448" s="119"/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</row>
    <row r="449" spans="2:18">
      <c r="B449" s="118"/>
      <c r="C449" s="119"/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</row>
    <row r="450" spans="2:18">
      <c r="B450" s="118"/>
      <c r="C450" s="119"/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</row>
    <row r="451" spans="2:18">
      <c r="B451" s="118"/>
      <c r="C451" s="119"/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</row>
    <row r="452" spans="2:18">
      <c r="B452" s="118"/>
      <c r="C452" s="119"/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</row>
    <row r="453" spans="2:18">
      <c r="B453" s="118"/>
      <c r="C453" s="119"/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</row>
    <row r="454" spans="2:18">
      <c r="B454" s="118"/>
      <c r="C454" s="119"/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</row>
    <row r="455" spans="2:18">
      <c r="B455" s="118"/>
      <c r="C455" s="119"/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</row>
    <row r="456" spans="2:18">
      <c r="B456" s="118"/>
      <c r="C456" s="119"/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</row>
    <row r="457" spans="2:18">
      <c r="B457" s="118"/>
      <c r="C457" s="119"/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</row>
    <row r="458" spans="2:18">
      <c r="B458" s="118"/>
      <c r="C458" s="119"/>
      <c r="D458" s="119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</row>
    <row r="459" spans="2:18">
      <c r="B459" s="118"/>
      <c r="C459" s="119"/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</row>
    <row r="460" spans="2:18">
      <c r="B460" s="118"/>
      <c r="C460" s="119"/>
      <c r="D460" s="119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</row>
    <row r="461" spans="2:18">
      <c r="B461" s="118"/>
      <c r="C461" s="119"/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</row>
    <row r="462" spans="2:18">
      <c r="B462" s="118"/>
      <c r="C462" s="119"/>
      <c r="D462" s="119"/>
      <c r="E462" s="119"/>
      <c r="F462" s="119"/>
      <c r="G462" s="119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</row>
    <row r="463" spans="2:18">
      <c r="B463" s="118"/>
      <c r="C463" s="119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</row>
    <row r="464" spans="2:18">
      <c r="B464" s="118"/>
      <c r="C464" s="119"/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</row>
    <row r="465" spans="2:18">
      <c r="B465" s="118"/>
      <c r="C465" s="119"/>
      <c r="D465" s="119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</row>
    <row r="466" spans="2:18">
      <c r="B466" s="118"/>
      <c r="C466" s="119"/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</row>
    <row r="467" spans="2:18">
      <c r="B467" s="118"/>
      <c r="C467" s="119"/>
      <c r="D467" s="119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</row>
    <row r="468" spans="2:18">
      <c r="B468" s="118"/>
      <c r="C468" s="119"/>
      <c r="D468" s="119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</row>
    <row r="469" spans="2:18">
      <c r="B469" s="118"/>
      <c r="C469" s="119"/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</row>
    <row r="470" spans="2:18">
      <c r="B470" s="118"/>
      <c r="C470" s="119"/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</row>
    <row r="471" spans="2:18">
      <c r="B471" s="118"/>
      <c r="C471" s="119"/>
      <c r="D471" s="119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</row>
    <row r="472" spans="2:18">
      <c r="B472" s="118"/>
      <c r="C472" s="119"/>
      <c r="D472" s="119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</row>
    <row r="473" spans="2:18">
      <c r="B473" s="118"/>
      <c r="C473" s="119"/>
      <c r="D473" s="119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</row>
    <row r="474" spans="2:18">
      <c r="B474" s="118"/>
      <c r="C474" s="119"/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</row>
    <row r="475" spans="2:18">
      <c r="B475" s="118"/>
      <c r="C475" s="119"/>
      <c r="D475" s="119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</row>
    <row r="476" spans="2:18">
      <c r="B476" s="118"/>
      <c r="C476" s="119"/>
      <c r="D476" s="119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</row>
    <row r="477" spans="2:18">
      <c r="B477" s="118"/>
      <c r="C477" s="119"/>
      <c r="D477" s="119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</row>
    <row r="478" spans="2:18">
      <c r="B478" s="118"/>
      <c r="C478" s="119"/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</row>
    <row r="479" spans="2:18">
      <c r="B479" s="118"/>
      <c r="C479" s="119"/>
      <c r="D479" s="119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</row>
    <row r="480" spans="2:18">
      <c r="B480" s="118"/>
      <c r="C480" s="119"/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</row>
    <row r="481" spans="2:18">
      <c r="B481" s="118"/>
      <c r="C481" s="119"/>
      <c r="D481" s="119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</row>
    <row r="482" spans="2:18">
      <c r="B482" s="118"/>
      <c r="C482" s="119"/>
      <c r="D482" s="119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</row>
    <row r="483" spans="2:18">
      <c r="B483" s="118"/>
      <c r="C483" s="119"/>
      <c r="D483" s="119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</row>
    <row r="484" spans="2:18">
      <c r="B484" s="118"/>
      <c r="C484" s="119"/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</row>
    <row r="485" spans="2:18">
      <c r="B485" s="118"/>
      <c r="C485" s="119"/>
      <c r="D485" s="119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</row>
    <row r="486" spans="2:18">
      <c r="B486" s="118"/>
      <c r="C486" s="119"/>
      <c r="D486" s="119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</row>
    <row r="487" spans="2:18">
      <c r="B487" s="118"/>
      <c r="C487" s="119"/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</row>
    <row r="488" spans="2:18">
      <c r="B488" s="118"/>
      <c r="C488" s="119"/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</row>
    <row r="489" spans="2:18">
      <c r="B489" s="118"/>
      <c r="C489" s="119"/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</row>
    <row r="490" spans="2:18">
      <c r="B490" s="118"/>
      <c r="C490" s="119"/>
      <c r="D490" s="119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</row>
    <row r="491" spans="2:18">
      <c r="B491" s="118"/>
      <c r="C491" s="119"/>
      <c r="D491" s="119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</row>
    <row r="492" spans="2:18">
      <c r="B492" s="118"/>
      <c r="C492" s="119"/>
      <c r="D492" s="119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</row>
    <row r="493" spans="2:18">
      <c r="B493" s="118"/>
      <c r="C493" s="119"/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</row>
    <row r="494" spans="2:18">
      <c r="B494" s="118"/>
      <c r="C494" s="119"/>
      <c r="D494" s="119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</row>
    <row r="495" spans="2:18">
      <c r="B495" s="118"/>
      <c r="C495" s="119"/>
      <c r="D495" s="119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</row>
    <row r="496" spans="2:18">
      <c r="B496" s="118"/>
      <c r="C496" s="119"/>
      <c r="D496" s="119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</row>
    <row r="497" spans="2:18">
      <c r="B497" s="118"/>
      <c r="C497" s="119"/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</row>
    <row r="498" spans="2:18">
      <c r="B498" s="118"/>
      <c r="C498" s="119"/>
      <c r="D498" s="119"/>
      <c r="E498" s="119"/>
      <c r="F498" s="119"/>
      <c r="G498" s="119"/>
      <c r="H498" s="119"/>
      <c r="I498" s="119"/>
      <c r="J498" s="119"/>
      <c r="K498" s="119"/>
      <c r="L498" s="119"/>
      <c r="M498" s="119"/>
      <c r="N498" s="119"/>
      <c r="O498" s="119"/>
      <c r="P498" s="119"/>
      <c r="Q498" s="119"/>
      <c r="R498" s="119"/>
    </row>
    <row r="499" spans="2:18">
      <c r="B499" s="118"/>
      <c r="C499" s="119"/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</row>
    <row r="500" spans="2:18">
      <c r="B500" s="118"/>
      <c r="C500" s="119"/>
      <c r="D500" s="119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</row>
    <row r="501" spans="2:18">
      <c r="B501" s="118"/>
      <c r="C501" s="119"/>
      <c r="D501" s="119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</row>
    <row r="502" spans="2:18">
      <c r="B502" s="118"/>
      <c r="C502" s="119"/>
      <c r="D502" s="119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</row>
    <row r="503" spans="2:18">
      <c r="B503" s="118"/>
      <c r="C503" s="119"/>
      <c r="D503" s="119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</row>
    <row r="504" spans="2:18">
      <c r="B504" s="118"/>
      <c r="C504" s="119"/>
      <c r="D504" s="119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</row>
    <row r="505" spans="2:18">
      <c r="B505" s="118"/>
      <c r="C505" s="119"/>
      <c r="D505" s="119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</row>
    <row r="506" spans="2:18">
      <c r="B506" s="118"/>
      <c r="C506" s="119"/>
      <c r="D506" s="119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</row>
    <row r="507" spans="2:18">
      <c r="B507" s="118"/>
      <c r="C507" s="119"/>
      <c r="D507" s="119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</row>
    <row r="508" spans="2:18">
      <c r="B508" s="118"/>
      <c r="C508" s="119"/>
      <c r="D508" s="119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</row>
    <row r="509" spans="2:18">
      <c r="B509" s="118"/>
      <c r="C509" s="119"/>
      <c r="D509" s="119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</row>
    <row r="510" spans="2:18">
      <c r="B510" s="118"/>
      <c r="C510" s="119"/>
      <c r="D510" s="119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</row>
    <row r="511" spans="2:18">
      <c r="B511" s="118"/>
      <c r="C511" s="119"/>
      <c r="D511" s="119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sheetProtection sheet="1" objects="1" scenarios="1"/>
  <mergeCells count="3">
    <mergeCell ref="B6:R6"/>
    <mergeCell ref="B7:R7"/>
    <mergeCell ref="B48:D48"/>
  </mergeCells>
  <phoneticPr fontId="4" type="noConversion"/>
  <dataValidations count="1">
    <dataValidation allowBlank="1" showInputMessage="1" showErrorMessage="1" sqref="N10:Q10 N9 N1:N7 C5:C29 O1:Q9 E1:I30 D1:D29 C49:D1048576 C32:D47 E32:I1048576 A1:B1048576 J1:M1048576 O11:Q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7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143</v>
      </c>
      <c r="C1" s="67" t="s" vm="1">
        <v>229</v>
      </c>
    </row>
    <row r="2" spans="2:16">
      <c r="B2" s="46" t="s">
        <v>142</v>
      </c>
      <c r="C2" s="67" t="s">
        <v>230</v>
      </c>
    </row>
    <row r="3" spans="2:16">
      <c r="B3" s="46" t="s">
        <v>144</v>
      </c>
      <c r="C3" s="67" t="s">
        <v>231</v>
      </c>
    </row>
    <row r="4" spans="2:16">
      <c r="B4" s="46" t="s">
        <v>145</v>
      </c>
      <c r="C4" s="67">
        <v>8801</v>
      </c>
    </row>
    <row r="6" spans="2:16" ht="26.25" customHeight="1">
      <c r="B6" s="154" t="s">
        <v>184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6"/>
    </row>
    <row r="7" spans="2:16" s="3" customFormat="1" ht="78.75">
      <c r="B7" s="21" t="s">
        <v>113</v>
      </c>
      <c r="C7" s="29" t="s">
        <v>44</v>
      </c>
      <c r="D7" s="29" t="s">
        <v>64</v>
      </c>
      <c r="E7" s="29" t="s">
        <v>14</v>
      </c>
      <c r="F7" s="29" t="s">
        <v>65</v>
      </c>
      <c r="G7" s="29" t="s">
        <v>101</v>
      </c>
      <c r="H7" s="29" t="s">
        <v>17</v>
      </c>
      <c r="I7" s="29" t="s">
        <v>100</v>
      </c>
      <c r="J7" s="29" t="s">
        <v>16</v>
      </c>
      <c r="K7" s="29" t="s">
        <v>179</v>
      </c>
      <c r="L7" s="29" t="s">
        <v>205</v>
      </c>
      <c r="M7" s="29" t="s">
        <v>180</v>
      </c>
      <c r="N7" s="29" t="s">
        <v>57</v>
      </c>
      <c r="O7" s="29" t="s">
        <v>146</v>
      </c>
      <c r="P7" s="30" t="s">
        <v>148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212</v>
      </c>
      <c r="M8" s="31" t="s">
        <v>208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3" t="s">
        <v>3272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4">
        <v>0</v>
      </c>
      <c r="N10" s="88"/>
      <c r="O10" s="125">
        <v>0</v>
      </c>
      <c r="P10" s="125">
        <v>0</v>
      </c>
    </row>
    <row r="11" spans="2:16" ht="20.25" customHeight="1">
      <c r="B11" s="126" t="s">
        <v>220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26" t="s">
        <v>109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26" t="s">
        <v>211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18"/>
      <c r="C110" s="118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</row>
    <row r="111" spans="2:16">
      <c r="B111" s="118"/>
      <c r="C111" s="118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</row>
    <row r="112" spans="2:16">
      <c r="B112" s="118"/>
      <c r="C112" s="118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</row>
    <row r="113" spans="2:16">
      <c r="B113" s="118"/>
      <c r="C113" s="118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</row>
    <row r="114" spans="2:16">
      <c r="B114" s="118"/>
      <c r="C114" s="118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</row>
    <row r="115" spans="2:16">
      <c r="B115" s="118"/>
      <c r="C115" s="118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</row>
    <row r="116" spans="2:16">
      <c r="B116" s="118"/>
      <c r="C116" s="118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</row>
    <row r="117" spans="2:16">
      <c r="B117" s="118"/>
      <c r="C117" s="118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</row>
    <row r="118" spans="2:16">
      <c r="B118" s="118"/>
      <c r="C118" s="118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</row>
    <row r="119" spans="2:16">
      <c r="B119" s="118"/>
      <c r="C119" s="118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</row>
    <row r="120" spans="2:16">
      <c r="B120" s="118"/>
      <c r="C120" s="118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</row>
    <row r="121" spans="2:16">
      <c r="B121" s="118"/>
      <c r="C121" s="118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</row>
    <row r="122" spans="2:16">
      <c r="B122" s="118"/>
      <c r="C122" s="118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</row>
    <row r="123" spans="2:16">
      <c r="B123" s="118"/>
      <c r="C123" s="118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</row>
    <row r="124" spans="2:16">
      <c r="B124" s="118"/>
      <c r="C124" s="118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</row>
    <row r="125" spans="2:16">
      <c r="B125" s="118"/>
      <c r="C125" s="118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</row>
    <row r="126" spans="2:16">
      <c r="B126" s="118"/>
      <c r="C126" s="118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</row>
    <row r="127" spans="2:16">
      <c r="B127" s="118"/>
      <c r="C127" s="118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</row>
    <row r="128" spans="2:16">
      <c r="B128" s="118"/>
      <c r="C128" s="118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</row>
    <row r="129" spans="2:16">
      <c r="B129" s="118"/>
      <c r="C129" s="118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</row>
    <row r="130" spans="2:16">
      <c r="B130" s="118"/>
      <c r="C130" s="118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</row>
    <row r="131" spans="2:16">
      <c r="B131" s="118"/>
      <c r="C131" s="118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</row>
    <row r="132" spans="2:16">
      <c r="B132" s="118"/>
      <c r="C132" s="118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</row>
    <row r="133" spans="2:16">
      <c r="B133" s="118"/>
      <c r="C133" s="118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</row>
    <row r="134" spans="2:16">
      <c r="B134" s="118"/>
      <c r="C134" s="118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</row>
    <row r="135" spans="2:16">
      <c r="B135" s="118"/>
      <c r="C135" s="118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</row>
    <row r="136" spans="2:16">
      <c r="B136" s="118"/>
      <c r="C136" s="118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</row>
    <row r="137" spans="2:16">
      <c r="B137" s="118"/>
      <c r="C137" s="118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</row>
    <row r="138" spans="2:16">
      <c r="B138" s="118"/>
      <c r="C138" s="118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</row>
    <row r="139" spans="2:16">
      <c r="B139" s="118"/>
      <c r="C139" s="118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</row>
    <row r="140" spans="2:16">
      <c r="B140" s="118"/>
      <c r="C140" s="118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</row>
    <row r="141" spans="2:16">
      <c r="B141" s="118"/>
      <c r="C141" s="118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</row>
    <row r="142" spans="2:16">
      <c r="B142" s="118"/>
      <c r="C142" s="118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</row>
    <row r="143" spans="2:16">
      <c r="B143" s="118"/>
      <c r="C143" s="118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</row>
    <row r="144" spans="2:16">
      <c r="B144" s="118"/>
      <c r="C144" s="118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</row>
    <row r="145" spans="2:16">
      <c r="B145" s="118"/>
      <c r="C145" s="118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</row>
    <row r="146" spans="2:16">
      <c r="B146" s="118"/>
      <c r="C146" s="118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</row>
    <row r="147" spans="2:16">
      <c r="B147" s="118"/>
      <c r="C147" s="118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</row>
    <row r="148" spans="2:16">
      <c r="B148" s="118"/>
      <c r="C148" s="118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</row>
    <row r="149" spans="2:16">
      <c r="B149" s="118"/>
      <c r="C149" s="118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</row>
    <row r="150" spans="2:16">
      <c r="B150" s="118"/>
      <c r="C150" s="118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</row>
    <row r="151" spans="2:16">
      <c r="B151" s="118"/>
      <c r="C151" s="118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</row>
    <row r="152" spans="2:16">
      <c r="B152" s="118"/>
      <c r="C152" s="118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</row>
    <row r="153" spans="2:16">
      <c r="B153" s="118"/>
      <c r="C153" s="118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</row>
    <row r="154" spans="2:16">
      <c r="B154" s="118"/>
      <c r="C154" s="118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</row>
    <row r="155" spans="2:16">
      <c r="B155" s="118"/>
      <c r="C155" s="118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</row>
    <row r="156" spans="2:16">
      <c r="B156" s="118"/>
      <c r="C156" s="118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</row>
    <row r="157" spans="2:16">
      <c r="B157" s="118"/>
      <c r="C157" s="118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</row>
    <row r="158" spans="2:16">
      <c r="B158" s="118"/>
      <c r="C158" s="118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</row>
    <row r="159" spans="2:16">
      <c r="B159" s="118"/>
      <c r="C159" s="118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</row>
    <row r="160" spans="2:16">
      <c r="B160" s="118"/>
      <c r="C160" s="118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</row>
    <row r="161" spans="2:16">
      <c r="B161" s="118"/>
      <c r="C161" s="118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</row>
    <row r="162" spans="2:16">
      <c r="B162" s="118"/>
      <c r="C162" s="118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</row>
    <row r="163" spans="2:16">
      <c r="B163" s="118"/>
      <c r="C163" s="118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</row>
    <row r="164" spans="2:16">
      <c r="B164" s="118"/>
      <c r="C164" s="118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</row>
    <row r="165" spans="2:16">
      <c r="B165" s="118"/>
      <c r="C165" s="118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</row>
    <row r="166" spans="2:16">
      <c r="B166" s="118"/>
      <c r="C166" s="118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</row>
    <row r="167" spans="2:16">
      <c r="B167" s="118"/>
      <c r="C167" s="118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</row>
    <row r="168" spans="2:16">
      <c r="B168" s="118"/>
      <c r="C168" s="118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</row>
    <row r="169" spans="2:16">
      <c r="B169" s="118"/>
      <c r="C169" s="118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</row>
    <row r="170" spans="2:16">
      <c r="B170" s="118"/>
      <c r="C170" s="118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</row>
    <row r="171" spans="2:16">
      <c r="B171" s="118"/>
      <c r="C171" s="118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</row>
    <row r="172" spans="2:16">
      <c r="B172" s="118"/>
      <c r="C172" s="118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</row>
    <row r="173" spans="2:16">
      <c r="B173" s="118"/>
      <c r="C173" s="118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</row>
    <row r="174" spans="2:16">
      <c r="B174" s="118"/>
      <c r="C174" s="118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</row>
    <row r="175" spans="2:16">
      <c r="B175" s="118"/>
      <c r="C175" s="118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</row>
    <row r="176" spans="2:16">
      <c r="B176" s="118"/>
      <c r="C176" s="118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</row>
    <row r="177" spans="2:16">
      <c r="B177" s="118"/>
      <c r="C177" s="118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</row>
    <row r="178" spans="2:16">
      <c r="B178" s="118"/>
      <c r="C178" s="118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</row>
    <row r="179" spans="2:16">
      <c r="B179" s="118"/>
      <c r="C179" s="118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</row>
    <row r="180" spans="2:16">
      <c r="B180" s="118"/>
      <c r="C180" s="118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</row>
    <row r="181" spans="2:16">
      <c r="B181" s="118"/>
      <c r="C181" s="118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</row>
    <row r="182" spans="2:16">
      <c r="B182" s="118"/>
      <c r="C182" s="118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</row>
    <row r="183" spans="2:16">
      <c r="B183" s="118"/>
      <c r="C183" s="118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</row>
    <row r="184" spans="2:16">
      <c r="B184" s="118"/>
      <c r="C184" s="118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</row>
    <row r="185" spans="2:16">
      <c r="B185" s="118"/>
      <c r="C185" s="118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</row>
    <row r="186" spans="2:16">
      <c r="B186" s="118"/>
      <c r="C186" s="118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</row>
    <row r="187" spans="2:16">
      <c r="B187" s="118"/>
      <c r="C187" s="118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</row>
    <row r="188" spans="2:16">
      <c r="B188" s="118"/>
      <c r="C188" s="118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</row>
    <row r="189" spans="2:16">
      <c r="B189" s="118"/>
      <c r="C189" s="118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</row>
    <row r="190" spans="2:16">
      <c r="B190" s="118"/>
      <c r="C190" s="118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</row>
    <row r="191" spans="2:16">
      <c r="B191" s="118"/>
      <c r="C191" s="118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</row>
    <row r="192" spans="2:16">
      <c r="B192" s="118"/>
      <c r="C192" s="118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</row>
    <row r="193" spans="2:16">
      <c r="B193" s="118"/>
      <c r="C193" s="118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</row>
    <row r="194" spans="2:16">
      <c r="B194" s="118"/>
      <c r="C194" s="118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</row>
    <row r="195" spans="2:16">
      <c r="B195" s="118"/>
      <c r="C195" s="118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</row>
    <row r="196" spans="2:16">
      <c r="B196" s="118"/>
      <c r="C196" s="118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</row>
    <row r="197" spans="2:16">
      <c r="B197" s="118"/>
      <c r="C197" s="118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</row>
    <row r="198" spans="2:16">
      <c r="B198" s="118"/>
      <c r="C198" s="118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</row>
    <row r="199" spans="2:16">
      <c r="B199" s="118"/>
      <c r="C199" s="118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</row>
    <row r="200" spans="2:16">
      <c r="B200" s="118"/>
      <c r="C200" s="118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</row>
    <row r="201" spans="2:16">
      <c r="B201" s="118"/>
      <c r="C201" s="118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</row>
    <row r="202" spans="2:16">
      <c r="B202" s="118"/>
      <c r="C202" s="118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</row>
    <row r="203" spans="2:16">
      <c r="B203" s="118"/>
      <c r="C203" s="118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</row>
    <row r="204" spans="2:16">
      <c r="B204" s="118"/>
      <c r="C204" s="118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</row>
    <row r="205" spans="2:16">
      <c r="B205" s="118"/>
      <c r="C205" s="118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</row>
    <row r="206" spans="2:16">
      <c r="B206" s="118"/>
      <c r="C206" s="118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</row>
    <row r="207" spans="2:16">
      <c r="B207" s="118"/>
      <c r="C207" s="118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</row>
    <row r="208" spans="2:16">
      <c r="B208" s="118"/>
      <c r="C208" s="118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</row>
    <row r="209" spans="2:16">
      <c r="B209" s="118"/>
      <c r="C209" s="118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</row>
    <row r="210" spans="2:16">
      <c r="B210" s="118"/>
      <c r="C210" s="118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</row>
    <row r="211" spans="2:16">
      <c r="B211" s="118"/>
      <c r="C211" s="118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</row>
    <row r="212" spans="2:16">
      <c r="B212" s="118"/>
      <c r="C212" s="118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</row>
    <row r="213" spans="2:16">
      <c r="B213" s="118"/>
      <c r="C213" s="118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</row>
    <row r="214" spans="2:16">
      <c r="B214" s="118"/>
      <c r="C214" s="118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</row>
    <row r="215" spans="2:16">
      <c r="B215" s="118"/>
      <c r="C215" s="118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</row>
    <row r="216" spans="2:16">
      <c r="B216" s="118"/>
      <c r="C216" s="118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</row>
    <row r="217" spans="2:16">
      <c r="B217" s="118"/>
      <c r="C217" s="118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</row>
    <row r="218" spans="2:16">
      <c r="B218" s="118"/>
      <c r="C218" s="118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</row>
    <row r="219" spans="2:16">
      <c r="B219" s="118"/>
      <c r="C219" s="118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</row>
    <row r="220" spans="2:16">
      <c r="B220" s="118"/>
      <c r="C220" s="118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</row>
    <row r="221" spans="2:16">
      <c r="B221" s="118"/>
      <c r="C221" s="118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</row>
    <row r="222" spans="2:16">
      <c r="B222" s="118"/>
      <c r="C222" s="118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</row>
    <row r="223" spans="2:16">
      <c r="B223" s="118"/>
      <c r="C223" s="118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</row>
    <row r="224" spans="2:16">
      <c r="B224" s="118"/>
      <c r="C224" s="118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</row>
    <row r="225" spans="2:16">
      <c r="B225" s="118"/>
      <c r="C225" s="118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</row>
    <row r="226" spans="2:16">
      <c r="B226" s="118"/>
      <c r="C226" s="118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</row>
    <row r="227" spans="2:16">
      <c r="B227" s="118"/>
      <c r="C227" s="118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</row>
    <row r="228" spans="2:16">
      <c r="B228" s="118"/>
      <c r="C228" s="118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</row>
    <row r="229" spans="2:16">
      <c r="B229" s="118"/>
      <c r="C229" s="118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</row>
    <row r="230" spans="2:16">
      <c r="B230" s="118"/>
      <c r="C230" s="118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</row>
    <row r="231" spans="2:16">
      <c r="B231" s="118"/>
      <c r="C231" s="118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</row>
    <row r="232" spans="2:16">
      <c r="B232" s="118"/>
      <c r="C232" s="118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</row>
    <row r="233" spans="2:16">
      <c r="B233" s="118"/>
      <c r="C233" s="118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</row>
    <row r="234" spans="2:16">
      <c r="B234" s="118"/>
      <c r="C234" s="118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</row>
    <row r="235" spans="2:16">
      <c r="B235" s="118"/>
      <c r="C235" s="118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</row>
    <row r="236" spans="2:16">
      <c r="B236" s="118"/>
      <c r="C236" s="118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</row>
    <row r="237" spans="2:16">
      <c r="B237" s="118"/>
      <c r="C237" s="118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</row>
    <row r="238" spans="2:16">
      <c r="B238" s="118"/>
      <c r="C238" s="118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</row>
    <row r="239" spans="2:16">
      <c r="B239" s="118"/>
      <c r="C239" s="118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</row>
    <row r="240" spans="2:16">
      <c r="B240" s="118"/>
      <c r="C240" s="118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</row>
    <row r="241" spans="2:16">
      <c r="B241" s="118"/>
      <c r="C241" s="118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</row>
    <row r="242" spans="2:16">
      <c r="B242" s="118"/>
      <c r="C242" s="118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</row>
    <row r="243" spans="2:16">
      <c r="B243" s="118"/>
      <c r="C243" s="118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</row>
    <row r="244" spans="2:16">
      <c r="B244" s="118"/>
      <c r="C244" s="118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</row>
    <row r="245" spans="2:16">
      <c r="B245" s="118"/>
      <c r="C245" s="118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</row>
    <row r="246" spans="2:16">
      <c r="B246" s="118"/>
      <c r="C246" s="118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</row>
    <row r="247" spans="2:16">
      <c r="B247" s="118"/>
      <c r="C247" s="118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</row>
    <row r="248" spans="2:16">
      <c r="B248" s="118"/>
      <c r="C248" s="118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</row>
    <row r="249" spans="2:16">
      <c r="B249" s="118"/>
      <c r="C249" s="118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</row>
    <row r="250" spans="2:16">
      <c r="B250" s="118"/>
      <c r="C250" s="118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</row>
    <row r="251" spans="2:16">
      <c r="B251" s="118"/>
      <c r="C251" s="118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</row>
    <row r="252" spans="2:16">
      <c r="B252" s="118"/>
      <c r="C252" s="118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</row>
    <row r="253" spans="2:16">
      <c r="B253" s="118"/>
      <c r="C253" s="118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</row>
    <row r="254" spans="2:16">
      <c r="B254" s="118"/>
      <c r="C254" s="118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</row>
    <row r="255" spans="2:16">
      <c r="B255" s="118"/>
      <c r="C255" s="118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</row>
    <row r="256" spans="2:16">
      <c r="B256" s="118"/>
      <c r="C256" s="118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</row>
    <row r="257" spans="2:16">
      <c r="B257" s="118"/>
      <c r="C257" s="118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</row>
    <row r="258" spans="2:16">
      <c r="B258" s="118"/>
      <c r="C258" s="118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</row>
    <row r="259" spans="2:16">
      <c r="B259" s="118"/>
      <c r="C259" s="118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</row>
    <row r="260" spans="2:16">
      <c r="B260" s="118"/>
      <c r="C260" s="118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</row>
    <row r="261" spans="2:16">
      <c r="B261" s="118"/>
      <c r="C261" s="118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</row>
    <row r="262" spans="2:16">
      <c r="B262" s="118"/>
      <c r="C262" s="118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</row>
    <row r="263" spans="2:16">
      <c r="B263" s="118"/>
      <c r="C263" s="118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</row>
    <row r="264" spans="2:16">
      <c r="B264" s="118"/>
      <c r="C264" s="118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</row>
    <row r="265" spans="2:16">
      <c r="B265" s="118"/>
      <c r="C265" s="118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</row>
    <row r="266" spans="2:16">
      <c r="B266" s="118"/>
      <c r="C266" s="118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</row>
    <row r="267" spans="2:16">
      <c r="B267" s="118"/>
      <c r="C267" s="118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</row>
    <row r="268" spans="2:16">
      <c r="B268" s="118"/>
      <c r="C268" s="118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</row>
    <row r="269" spans="2:16">
      <c r="B269" s="118"/>
      <c r="C269" s="118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</row>
    <row r="270" spans="2:16">
      <c r="B270" s="118"/>
      <c r="C270" s="118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</row>
    <row r="271" spans="2:16">
      <c r="B271" s="118"/>
      <c r="C271" s="118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</row>
    <row r="272" spans="2:16">
      <c r="B272" s="118"/>
      <c r="C272" s="118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</row>
    <row r="273" spans="2:16">
      <c r="B273" s="118"/>
      <c r="C273" s="118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</row>
    <row r="274" spans="2:16">
      <c r="B274" s="118"/>
      <c r="C274" s="118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</row>
    <row r="275" spans="2:16">
      <c r="B275" s="118"/>
      <c r="C275" s="118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</row>
    <row r="276" spans="2:16">
      <c r="B276" s="118"/>
      <c r="C276" s="118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</row>
    <row r="277" spans="2:16">
      <c r="B277" s="118"/>
      <c r="C277" s="118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</row>
    <row r="278" spans="2:16">
      <c r="B278" s="118"/>
      <c r="C278" s="118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</row>
    <row r="279" spans="2:16">
      <c r="B279" s="118"/>
      <c r="C279" s="118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</row>
    <row r="280" spans="2:16">
      <c r="B280" s="118"/>
      <c r="C280" s="118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</row>
    <row r="281" spans="2:16">
      <c r="B281" s="118"/>
      <c r="C281" s="118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</row>
    <row r="282" spans="2:16">
      <c r="B282" s="118"/>
      <c r="C282" s="118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</row>
    <row r="283" spans="2:16">
      <c r="B283" s="118"/>
      <c r="C283" s="118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</row>
    <row r="284" spans="2:16">
      <c r="B284" s="118"/>
      <c r="C284" s="118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</row>
    <row r="285" spans="2:16">
      <c r="B285" s="118"/>
      <c r="C285" s="118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</row>
    <row r="286" spans="2:16">
      <c r="B286" s="118"/>
      <c r="C286" s="118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</row>
    <row r="287" spans="2:16">
      <c r="B287" s="118"/>
      <c r="C287" s="118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</row>
    <row r="288" spans="2:16">
      <c r="B288" s="118"/>
      <c r="C288" s="118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</row>
    <row r="289" spans="2:16">
      <c r="B289" s="118"/>
      <c r="C289" s="118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</row>
    <row r="290" spans="2:16">
      <c r="B290" s="118"/>
      <c r="C290" s="118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</row>
    <row r="291" spans="2:16">
      <c r="B291" s="118"/>
      <c r="C291" s="118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</row>
    <row r="292" spans="2:16">
      <c r="B292" s="118"/>
      <c r="C292" s="118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</row>
    <row r="293" spans="2:16">
      <c r="B293" s="118"/>
      <c r="C293" s="118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</row>
    <row r="294" spans="2:16">
      <c r="B294" s="118"/>
      <c r="C294" s="118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</row>
    <row r="295" spans="2:16">
      <c r="B295" s="118"/>
      <c r="C295" s="118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</row>
    <row r="296" spans="2:16">
      <c r="B296" s="118"/>
      <c r="C296" s="118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</row>
    <row r="297" spans="2:16">
      <c r="B297" s="118"/>
      <c r="C297" s="118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</row>
    <row r="298" spans="2:16">
      <c r="B298" s="118"/>
      <c r="C298" s="118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</row>
    <row r="299" spans="2:16">
      <c r="B299" s="118"/>
      <c r="C299" s="118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</row>
    <row r="300" spans="2:16">
      <c r="B300" s="118"/>
      <c r="C300" s="118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</row>
    <row r="301" spans="2:16">
      <c r="B301" s="118"/>
      <c r="C301" s="118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</row>
    <row r="302" spans="2:16">
      <c r="B302" s="118"/>
      <c r="C302" s="118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</row>
    <row r="303" spans="2:16">
      <c r="B303" s="118"/>
      <c r="C303" s="118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</row>
    <row r="304" spans="2:16">
      <c r="B304" s="118"/>
      <c r="C304" s="118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</row>
    <row r="305" spans="2:16">
      <c r="B305" s="118"/>
      <c r="C305" s="118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</row>
    <row r="306" spans="2:16">
      <c r="B306" s="118"/>
      <c r="C306" s="118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</row>
    <row r="307" spans="2:16">
      <c r="B307" s="118"/>
      <c r="C307" s="118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</row>
    <row r="308" spans="2:16">
      <c r="B308" s="118"/>
      <c r="C308" s="118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</row>
    <row r="309" spans="2:16">
      <c r="B309" s="118"/>
      <c r="C309" s="118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</row>
    <row r="310" spans="2:16">
      <c r="B310" s="118"/>
      <c r="C310" s="118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</row>
    <row r="311" spans="2:16">
      <c r="B311" s="118"/>
      <c r="C311" s="118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</row>
    <row r="312" spans="2:16">
      <c r="B312" s="118"/>
      <c r="C312" s="118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</row>
    <row r="313" spans="2:16">
      <c r="B313" s="118"/>
      <c r="C313" s="118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</row>
    <row r="314" spans="2:16">
      <c r="B314" s="118"/>
      <c r="C314" s="118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</row>
    <row r="315" spans="2:16">
      <c r="B315" s="118"/>
      <c r="C315" s="118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</row>
    <row r="316" spans="2:16">
      <c r="B316" s="118"/>
      <c r="C316" s="118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</row>
    <row r="317" spans="2:16">
      <c r="B317" s="118"/>
      <c r="C317" s="118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</row>
    <row r="318" spans="2:16">
      <c r="B318" s="118"/>
      <c r="C318" s="118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</row>
    <row r="319" spans="2:16">
      <c r="B319" s="118"/>
      <c r="C319" s="118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</row>
    <row r="320" spans="2:16">
      <c r="B320" s="118"/>
      <c r="C320" s="118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</row>
    <row r="321" spans="2:16">
      <c r="B321" s="118"/>
      <c r="C321" s="118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</row>
    <row r="322" spans="2:16">
      <c r="B322" s="118"/>
      <c r="C322" s="118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</row>
    <row r="323" spans="2:16">
      <c r="B323" s="118"/>
      <c r="C323" s="118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</row>
    <row r="324" spans="2:16">
      <c r="B324" s="118"/>
      <c r="C324" s="118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</row>
    <row r="325" spans="2:16">
      <c r="B325" s="118"/>
      <c r="C325" s="118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</row>
    <row r="326" spans="2:16">
      <c r="B326" s="118"/>
      <c r="C326" s="118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</row>
    <row r="327" spans="2:16">
      <c r="B327" s="118"/>
      <c r="C327" s="118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</row>
    <row r="328" spans="2:16">
      <c r="B328" s="118"/>
      <c r="C328" s="118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</row>
    <row r="329" spans="2:16">
      <c r="B329" s="118"/>
      <c r="C329" s="118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</row>
    <row r="330" spans="2:16">
      <c r="B330" s="118"/>
      <c r="C330" s="118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</row>
    <row r="331" spans="2:16">
      <c r="B331" s="118"/>
      <c r="C331" s="118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</row>
    <row r="332" spans="2:16">
      <c r="B332" s="118"/>
      <c r="C332" s="118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</row>
    <row r="333" spans="2:16">
      <c r="B333" s="118"/>
      <c r="C333" s="118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</row>
    <row r="334" spans="2:16">
      <c r="B334" s="118"/>
      <c r="C334" s="118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</row>
    <row r="335" spans="2:16">
      <c r="B335" s="118"/>
      <c r="C335" s="118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</row>
    <row r="336" spans="2:16">
      <c r="B336" s="118"/>
      <c r="C336" s="118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</row>
    <row r="337" spans="2:16">
      <c r="B337" s="118"/>
      <c r="C337" s="118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</row>
    <row r="338" spans="2:16">
      <c r="B338" s="118"/>
      <c r="C338" s="118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</row>
    <row r="339" spans="2:16">
      <c r="B339" s="118"/>
      <c r="C339" s="118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</row>
    <row r="340" spans="2:16">
      <c r="B340" s="118"/>
      <c r="C340" s="118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</row>
    <row r="341" spans="2:16">
      <c r="B341" s="118"/>
      <c r="C341" s="118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</row>
    <row r="342" spans="2:16">
      <c r="B342" s="118"/>
      <c r="C342" s="118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</row>
    <row r="343" spans="2:16">
      <c r="B343" s="118"/>
      <c r="C343" s="118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</row>
    <row r="344" spans="2:16">
      <c r="B344" s="118"/>
      <c r="C344" s="118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</row>
    <row r="345" spans="2:16">
      <c r="B345" s="118"/>
      <c r="C345" s="118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</row>
    <row r="346" spans="2:16">
      <c r="B346" s="118"/>
      <c r="C346" s="118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</row>
    <row r="347" spans="2:16">
      <c r="B347" s="118"/>
      <c r="C347" s="118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</row>
    <row r="348" spans="2:16">
      <c r="B348" s="118"/>
      <c r="C348" s="118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</row>
    <row r="349" spans="2:16">
      <c r="B349" s="118"/>
      <c r="C349" s="118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</row>
    <row r="350" spans="2:16">
      <c r="B350" s="118"/>
      <c r="C350" s="118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</row>
    <row r="351" spans="2:16">
      <c r="B351" s="118"/>
      <c r="C351" s="118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</row>
    <row r="352" spans="2:16">
      <c r="B352" s="118"/>
      <c r="C352" s="118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</row>
    <row r="353" spans="2:16">
      <c r="B353" s="118"/>
      <c r="C353" s="118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</row>
    <row r="354" spans="2:16">
      <c r="B354" s="118"/>
      <c r="C354" s="118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</row>
    <row r="355" spans="2:16">
      <c r="B355" s="118"/>
      <c r="C355" s="118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</row>
    <row r="356" spans="2:16">
      <c r="B356" s="118"/>
      <c r="C356" s="118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</row>
    <row r="357" spans="2:16">
      <c r="B357" s="118"/>
      <c r="C357" s="118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</row>
    <row r="358" spans="2:16">
      <c r="B358" s="118"/>
      <c r="C358" s="118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</row>
    <row r="359" spans="2:16">
      <c r="B359" s="118"/>
      <c r="C359" s="118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</row>
    <row r="360" spans="2:16">
      <c r="B360" s="118"/>
      <c r="C360" s="118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</row>
    <row r="361" spans="2:16">
      <c r="B361" s="118"/>
      <c r="C361" s="118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</row>
    <row r="362" spans="2:16">
      <c r="B362" s="118"/>
      <c r="C362" s="118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</row>
    <row r="363" spans="2:16">
      <c r="B363" s="118"/>
      <c r="C363" s="118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</row>
    <row r="364" spans="2:16">
      <c r="B364" s="118"/>
      <c r="C364" s="118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</row>
    <row r="365" spans="2:16">
      <c r="B365" s="118"/>
      <c r="C365" s="118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</row>
    <row r="366" spans="2:16">
      <c r="B366" s="118"/>
      <c r="C366" s="118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</row>
    <row r="367" spans="2:16">
      <c r="B367" s="118"/>
      <c r="C367" s="118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</row>
    <row r="368" spans="2:16">
      <c r="B368" s="118"/>
      <c r="C368" s="118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</row>
    <row r="369" spans="2:16">
      <c r="B369" s="118"/>
      <c r="C369" s="118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</row>
    <row r="370" spans="2:16">
      <c r="B370" s="118"/>
      <c r="C370" s="118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</row>
    <row r="371" spans="2:16">
      <c r="B371" s="118"/>
      <c r="C371" s="118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</row>
    <row r="372" spans="2:16">
      <c r="B372" s="118"/>
      <c r="C372" s="118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</row>
    <row r="373" spans="2:16">
      <c r="B373" s="118"/>
      <c r="C373" s="118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</row>
    <row r="374" spans="2:16">
      <c r="B374" s="118"/>
      <c r="C374" s="118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</row>
    <row r="375" spans="2:16">
      <c r="B375" s="118"/>
      <c r="C375" s="118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</row>
    <row r="376" spans="2:16">
      <c r="B376" s="118"/>
      <c r="C376" s="118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</row>
    <row r="377" spans="2:16">
      <c r="B377" s="118"/>
      <c r="C377" s="118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</row>
    <row r="378" spans="2:16">
      <c r="B378" s="118"/>
      <c r="C378" s="118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</row>
    <row r="379" spans="2:16">
      <c r="B379" s="118"/>
      <c r="C379" s="118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</row>
    <row r="380" spans="2:16">
      <c r="B380" s="118"/>
      <c r="C380" s="118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</row>
    <row r="381" spans="2:16">
      <c r="B381" s="118"/>
      <c r="C381" s="118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</row>
    <row r="382" spans="2:16">
      <c r="B382" s="118"/>
      <c r="C382" s="118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</row>
    <row r="383" spans="2:16">
      <c r="B383" s="118"/>
      <c r="C383" s="118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</row>
    <row r="384" spans="2:16">
      <c r="B384" s="118"/>
      <c r="C384" s="118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</row>
    <row r="385" spans="2:16">
      <c r="B385" s="118"/>
      <c r="C385" s="118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</row>
    <row r="386" spans="2:16">
      <c r="B386" s="118"/>
      <c r="C386" s="118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</row>
    <row r="387" spans="2:16">
      <c r="B387" s="118"/>
      <c r="C387" s="118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</row>
    <row r="388" spans="2:16">
      <c r="B388" s="118"/>
      <c r="C388" s="118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</row>
    <row r="389" spans="2:16">
      <c r="B389" s="118"/>
      <c r="C389" s="118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</row>
    <row r="390" spans="2:16">
      <c r="B390" s="118"/>
      <c r="C390" s="118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</row>
    <row r="391" spans="2:16">
      <c r="B391" s="118"/>
      <c r="C391" s="118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</row>
    <row r="392" spans="2:16">
      <c r="B392" s="118"/>
      <c r="C392" s="118"/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</row>
    <row r="393" spans="2:16">
      <c r="B393" s="118"/>
      <c r="C393" s="118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</row>
    <row r="394" spans="2:16">
      <c r="B394" s="118"/>
      <c r="C394" s="118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</row>
    <row r="395" spans="2:16">
      <c r="B395" s="118"/>
      <c r="C395" s="118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</row>
    <row r="396" spans="2:16">
      <c r="B396" s="118"/>
      <c r="C396" s="118"/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</row>
    <row r="397" spans="2:16">
      <c r="B397" s="129"/>
      <c r="C397" s="118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</row>
    <row r="398" spans="2:16">
      <c r="B398" s="129"/>
      <c r="C398" s="118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</row>
    <row r="399" spans="2:16">
      <c r="B399" s="130"/>
      <c r="C399" s="118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</row>
    <row r="400" spans="2:16">
      <c r="B400" s="118"/>
      <c r="C400" s="118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</row>
    <row r="401" spans="2:16">
      <c r="B401" s="118"/>
      <c r="C401" s="118"/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</row>
    <row r="402" spans="2:16">
      <c r="B402" s="118"/>
      <c r="C402" s="118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</row>
    <row r="403" spans="2:16">
      <c r="B403" s="118"/>
      <c r="C403" s="118"/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</row>
    <row r="404" spans="2:16">
      <c r="B404" s="118"/>
      <c r="C404" s="118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</row>
    <row r="405" spans="2:16">
      <c r="B405" s="118"/>
      <c r="C405" s="118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</row>
    <row r="406" spans="2:16">
      <c r="B406" s="118"/>
      <c r="C406" s="118"/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</row>
    <row r="407" spans="2:16">
      <c r="B407" s="118"/>
      <c r="C407" s="118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</row>
    <row r="408" spans="2:16">
      <c r="B408" s="118"/>
      <c r="C408" s="118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</row>
    <row r="409" spans="2:16">
      <c r="B409" s="118"/>
      <c r="C409" s="118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</row>
    <row r="410" spans="2:16">
      <c r="B410" s="118"/>
      <c r="C410" s="118"/>
      <c r="D410" s="118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</row>
    <row r="411" spans="2:16">
      <c r="B411" s="118"/>
      <c r="C411" s="118"/>
      <c r="D411" s="118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</row>
    <row r="412" spans="2:16">
      <c r="B412" s="118"/>
      <c r="C412" s="118"/>
      <c r="D412" s="118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</row>
    <row r="413" spans="2:16">
      <c r="B413" s="118"/>
      <c r="C413" s="118"/>
      <c r="D413" s="118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</row>
    <row r="414" spans="2:16">
      <c r="B414" s="118"/>
      <c r="C414" s="118"/>
      <c r="D414" s="118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</row>
    <row r="415" spans="2:16">
      <c r="B415" s="118"/>
      <c r="C415" s="118"/>
      <c r="D415" s="118"/>
      <c r="E415" s="119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</row>
    <row r="416" spans="2:16">
      <c r="B416" s="118"/>
      <c r="C416" s="118"/>
      <c r="D416" s="118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</row>
    <row r="417" spans="2:16">
      <c r="B417" s="118"/>
      <c r="C417" s="118"/>
      <c r="D417" s="118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</row>
    <row r="418" spans="2:16">
      <c r="B418" s="118"/>
      <c r="C418" s="118"/>
      <c r="D418" s="118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</row>
    <row r="419" spans="2:16">
      <c r="B419" s="118"/>
      <c r="C419" s="118"/>
      <c r="D419" s="118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</row>
    <row r="420" spans="2:16">
      <c r="B420" s="118"/>
      <c r="C420" s="118"/>
      <c r="D420" s="118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</row>
    <row r="421" spans="2:16">
      <c r="B421" s="118"/>
      <c r="C421" s="118"/>
      <c r="D421" s="118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</row>
    <row r="422" spans="2:16">
      <c r="B422" s="118"/>
      <c r="C422" s="118"/>
      <c r="D422" s="118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</row>
    <row r="423" spans="2:16">
      <c r="B423" s="118"/>
      <c r="C423" s="118"/>
      <c r="D423" s="118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</row>
    <row r="424" spans="2:16">
      <c r="B424" s="118"/>
      <c r="C424" s="118"/>
      <c r="D424" s="118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</row>
    <row r="425" spans="2:16">
      <c r="B425" s="118"/>
      <c r="C425" s="118"/>
      <c r="D425" s="118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</row>
    <row r="426" spans="2:16">
      <c r="B426" s="118"/>
      <c r="C426" s="118"/>
      <c r="D426" s="118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</row>
    <row r="427" spans="2:16">
      <c r="B427" s="118"/>
      <c r="C427" s="118"/>
      <c r="D427" s="118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</row>
    <row r="428" spans="2:16">
      <c r="B428" s="118"/>
      <c r="C428" s="118"/>
      <c r="D428" s="118"/>
      <c r="E428" s="119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</row>
    <row r="429" spans="2:16">
      <c r="B429" s="118"/>
      <c r="C429" s="118"/>
      <c r="D429" s="118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</row>
    <row r="430" spans="2:16">
      <c r="B430" s="118"/>
      <c r="C430" s="118"/>
      <c r="D430" s="118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</row>
    <row r="431" spans="2:16">
      <c r="B431" s="118"/>
      <c r="C431" s="118"/>
      <c r="D431" s="118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</row>
    <row r="432" spans="2:16">
      <c r="B432" s="118"/>
      <c r="C432" s="118"/>
      <c r="D432" s="118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</row>
    <row r="433" spans="2:16">
      <c r="B433" s="118"/>
      <c r="C433" s="118"/>
      <c r="D433" s="118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</row>
    <row r="434" spans="2:16">
      <c r="B434" s="118"/>
      <c r="C434" s="118"/>
      <c r="D434" s="118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</row>
    <row r="435" spans="2:16">
      <c r="B435" s="118"/>
      <c r="C435" s="118"/>
      <c r="D435" s="118"/>
      <c r="E435" s="119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</row>
    <row r="436" spans="2:16">
      <c r="B436" s="118"/>
      <c r="C436" s="118"/>
      <c r="D436" s="118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</row>
    <row r="437" spans="2:16">
      <c r="B437" s="118"/>
      <c r="C437" s="118"/>
      <c r="D437" s="118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</row>
    <row r="438" spans="2:16">
      <c r="B438" s="118"/>
      <c r="C438" s="118"/>
      <c r="D438" s="118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</row>
    <row r="439" spans="2:16">
      <c r="B439" s="118"/>
      <c r="C439" s="118"/>
      <c r="D439" s="118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</row>
    <row r="440" spans="2:16">
      <c r="B440" s="118"/>
      <c r="C440" s="118"/>
      <c r="D440" s="118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</row>
    <row r="441" spans="2:16">
      <c r="B441" s="118"/>
      <c r="C441" s="118"/>
      <c r="D441" s="118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</row>
    <row r="442" spans="2:16">
      <c r="B442" s="118"/>
      <c r="C442" s="118"/>
      <c r="D442" s="118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</row>
    <row r="443" spans="2:16">
      <c r="B443" s="118"/>
      <c r="C443" s="118"/>
      <c r="D443" s="118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</row>
    <row r="444" spans="2:16">
      <c r="B444" s="118"/>
      <c r="C444" s="118"/>
      <c r="D444" s="118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</row>
    <row r="445" spans="2:16">
      <c r="B445" s="118"/>
      <c r="C445" s="118"/>
      <c r="D445" s="118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</row>
    <row r="446" spans="2:16">
      <c r="B446" s="118"/>
      <c r="C446" s="118"/>
      <c r="D446" s="118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</row>
    <row r="447" spans="2:16">
      <c r="B447" s="118"/>
      <c r="C447" s="118"/>
      <c r="D447" s="118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</row>
    <row r="448" spans="2:16">
      <c r="B448" s="118"/>
      <c r="C448" s="118"/>
      <c r="D448" s="118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</row>
    <row r="449" spans="2:16">
      <c r="B449" s="118"/>
      <c r="C449" s="118"/>
      <c r="D449" s="118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</row>
    <row r="450" spans="2:16">
      <c r="B450" s="118"/>
      <c r="C450" s="118"/>
      <c r="D450" s="118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</row>
    <row r="451" spans="2:16">
      <c r="B451" s="118"/>
      <c r="C451" s="118"/>
      <c r="D451" s="118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</row>
    <row r="452" spans="2:16">
      <c r="B452" s="118"/>
      <c r="C452" s="118"/>
      <c r="D452" s="118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</row>
    <row r="453" spans="2:16">
      <c r="B453" s="118"/>
      <c r="C453" s="118"/>
      <c r="D453" s="118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</row>
    <row r="454" spans="2:16">
      <c r="B454" s="118"/>
      <c r="C454" s="118"/>
      <c r="D454" s="118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</row>
    <row r="455" spans="2:16">
      <c r="B455" s="118"/>
      <c r="C455" s="118"/>
      <c r="D455" s="118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</row>
    <row r="456" spans="2:16">
      <c r="B456" s="118"/>
      <c r="C456" s="118"/>
      <c r="D456" s="118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</row>
    <row r="457" spans="2:16">
      <c r="B457" s="118"/>
      <c r="C457" s="118"/>
      <c r="D457" s="118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</row>
    <row r="458" spans="2:16">
      <c r="B458" s="118"/>
      <c r="C458" s="118"/>
      <c r="D458" s="118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</row>
    <row r="459" spans="2:16">
      <c r="B459" s="118"/>
      <c r="C459" s="118"/>
      <c r="D459" s="118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</row>
    <row r="460" spans="2:16">
      <c r="B460" s="118"/>
      <c r="C460" s="118"/>
      <c r="D460" s="118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</row>
    <row r="461" spans="2:16">
      <c r="B461" s="118"/>
      <c r="C461" s="118"/>
      <c r="D461" s="118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</row>
    <row r="462" spans="2:16">
      <c r="B462" s="118"/>
      <c r="C462" s="118"/>
      <c r="D462" s="118"/>
      <c r="E462" s="119"/>
      <c r="F462" s="119"/>
      <c r="G462" s="119"/>
      <c r="H462" s="119"/>
      <c r="I462" s="119"/>
      <c r="J462" s="119"/>
      <c r="K462" s="119"/>
      <c r="L462" s="119"/>
      <c r="M462" s="119"/>
      <c r="N462" s="119"/>
      <c r="O462" s="119"/>
      <c r="P462" s="119"/>
    </row>
    <row r="463" spans="2:16">
      <c r="B463" s="118"/>
      <c r="C463" s="118"/>
      <c r="D463" s="118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7.140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143</v>
      </c>
      <c r="C1" s="67" t="s" vm="1">
        <v>229</v>
      </c>
    </row>
    <row r="2" spans="2:20">
      <c r="B2" s="46" t="s">
        <v>142</v>
      </c>
      <c r="C2" s="67" t="s">
        <v>230</v>
      </c>
    </row>
    <row r="3" spans="2:20">
      <c r="B3" s="46" t="s">
        <v>144</v>
      </c>
      <c r="C3" s="67" t="s">
        <v>231</v>
      </c>
    </row>
    <row r="4" spans="2:20">
      <c r="B4" s="46" t="s">
        <v>145</v>
      </c>
      <c r="C4" s="67">
        <v>8801</v>
      </c>
    </row>
    <row r="6" spans="2:20" ht="26.25" customHeight="1">
      <c r="B6" s="160" t="s">
        <v>171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5"/>
    </row>
    <row r="7" spans="2:20" ht="26.25" customHeight="1">
      <c r="B7" s="160" t="s">
        <v>87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5"/>
    </row>
    <row r="8" spans="2:20" s="3" customFormat="1" ht="78.75">
      <c r="B8" s="36" t="s">
        <v>112</v>
      </c>
      <c r="C8" s="12" t="s">
        <v>44</v>
      </c>
      <c r="D8" s="12" t="s">
        <v>116</v>
      </c>
      <c r="E8" s="12" t="s">
        <v>187</v>
      </c>
      <c r="F8" s="12" t="s">
        <v>114</v>
      </c>
      <c r="G8" s="12" t="s">
        <v>64</v>
      </c>
      <c r="H8" s="12" t="s">
        <v>14</v>
      </c>
      <c r="I8" s="12" t="s">
        <v>65</v>
      </c>
      <c r="J8" s="12" t="s">
        <v>101</v>
      </c>
      <c r="K8" s="12" t="s">
        <v>17</v>
      </c>
      <c r="L8" s="12" t="s">
        <v>100</v>
      </c>
      <c r="M8" s="12" t="s">
        <v>16</v>
      </c>
      <c r="N8" s="12" t="s">
        <v>18</v>
      </c>
      <c r="O8" s="12" t="s">
        <v>205</v>
      </c>
      <c r="P8" s="12" t="s">
        <v>204</v>
      </c>
      <c r="Q8" s="12" t="s">
        <v>60</v>
      </c>
      <c r="R8" s="12" t="s">
        <v>57</v>
      </c>
      <c r="S8" s="12" t="s">
        <v>146</v>
      </c>
      <c r="T8" s="37" t="s">
        <v>148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212</v>
      </c>
      <c r="P9" s="15"/>
      <c r="Q9" s="15" t="s">
        <v>208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110</v>
      </c>
      <c r="R10" s="18" t="s">
        <v>111</v>
      </c>
      <c r="S10" s="43" t="s">
        <v>149</v>
      </c>
      <c r="T10" s="60" t="s">
        <v>188</v>
      </c>
    </row>
    <row r="11" spans="2:20" s="4" customFormat="1" ht="18" customHeight="1">
      <c r="B11" s="123" t="s">
        <v>3264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124">
        <v>0</v>
      </c>
      <c r="R11" s="88"/>
      <c r="S11" s="125">
        <v>0</v>
      </c>
      <c r="T11" s="125">
        <v>0</v>
      </c>
    </row>
    <row r="12" spans="2:20">
      <c r="B12" s="126" t="s">
        <v>220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</row>
    <row r="13" spans="2:20">
      <c r="B13" s="126" t="s">
        <v>109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2:20">
      <c r="B14" s="126" t="s">
        <v>203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2:20">
      <c r="B15" s="126" t="s">
        <v>211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2:20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</row>
    <row r="17" spans="2:20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2:2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2:2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2:2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2:2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2:2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2:2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2:2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2:2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2:20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2:20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2:20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2:20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2:20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2:20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2:20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2:20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2:20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2:20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2:20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2:20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2:20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2:20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2:20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2:20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2:20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2:20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2:20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2:20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2:20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2:20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2:20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2:20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2:20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2:20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2:20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2:20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2:20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2:20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2:20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2:20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2:20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2:20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2:20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2:20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2:20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2:20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2:20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2:20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2:20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2:20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2:20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2:20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2:20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2:20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2:20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2:20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2:20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2:20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2:20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2:20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2:20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2:20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2:20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2:20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2:20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2:20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2:20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2:20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2:20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2:20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2:20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2:20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2:20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2:20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2:20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2:20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</row>
    <row r="103" spans="2:20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2:20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2:20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2:20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2:20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2:20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2:20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2:20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4" type="noConversion"/>
  <dataValidations count="3">
    <dataValidation allowBlank="1" showInputMessage="1" showErrorMessage="1" sqref="A1 B31:B33 B14:B15" xr:uid="{00000000-0002-0000-0300-000000000000}"/>
    <dataValidation type="list" allowBlank="1" showInputMessage="1" showErrorMessage="1" sqref="E205:E712" xr:uid="{00000000-0002-0000-0300-000001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29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30.42578125" style="2" customWidth="1"/>
    <col min="4" max="4" width="6.42578125" style="2" bestFit="1" customWidth="1"/>
    <col min="5" max="5" width="8" style="2" bestFit="1" customWidth="1"/>
    <col min="6" max="6" width="12.85546875" style="2" bestFit="1" customWidth="1"/>
    <col min="7" max="7" width="36.140625" style="1" bestFit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15" style="1" bestFit="1" customWidth="1"/>
    <col min="12" max="12" width="12.28515625" style="1" bestFit="1" customWidth="1"/>
    <col min="13" max="13" width="7.42578125" style="1" bestFit="1" customWidth="1"/>
    <col min="14" max="14" width="9.140625" style="1" bestFit="1" customWidth="1"/>
    <col min="15" max="15" width="15.7109375" style="1" bestFit="1" customWidth="1"/>
    <col min="16" max="16" width="13" style="1" bestFit="1" customWidth="1"/>
    <col min="17" max="17" width="10" style="1" bestFit="1" customWidth="1"/>
    <col min="18" max="18" width="14.425781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143</v>
      </c>
      <c r="C1" s="67" t="s" vm="1">
        <v>229</v>
      </c>
    </row>
    <row r="2" spans="2:21">
      <c r="B2" s="46" t="s">
        <v>142</v>
      </c>
      <c r="C2" s="67" t="s">
        <v>230</v>
      </c>
    </row>
    <row r="3" spans="2:21">
      <c r="B3" s="46" t="s">
        <v>144</v>
      </c>
      <c r="C3" s="67" t="s">
        <v>231</v>
      </c>
    </row>
    <row r="4" spans="2:21">
      <c r="B4" s="46" t="s">
        <v>145</v>
      </c>
      <c r="C4" s="67">
        <v>8801</v>
      </c>
    </row>
    <row r="6" spans="2:21" ht="26.25" customHeight="1">
      <c r="B6" s="154" t="s">
        <v>171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6"/>
    </row>
    <row r="7" spans="2:21" ht="26.25" customHeight="1">
      <c r="B7" s="154" t="s">
        <v>88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6"/>
    </row>
    <row r="8" spans="2:21" s="3" customFormat="1" ht="78.75">
      <c r="B8" s="21" t="s">
        <v>112</v>
      </c>
      <c r="C8" s="29" t="s">
        <v>44</v>
      </c>
      <c r="D8" s="29" t="s">
        <v>116</v>
      </c>
      <c r="E8" s="29" t="s">
        <v>187</v>
      </c>
      <c r="F8" s="29" t="s">
        <v>114</v>
      </c>
      <c r="G8" s="29" t="s">
        <v>64</v>
      </c>
      <c r="H8" s="29" t="s">
        <v>14</v>
      </c>
      <c r="I8" s="29" t="s">
        <v>65</v>
      </c>
      <c r="J8" s="29" t="s">
        <v>101</v>
      </c>
      <c r="K8" s="29" t="s">
        <v>17</v>
      </c>
      <c r="L8" s="29" t="s">
        <v>100</v>
      </c>
      <c r="M8" s="29" t="s">
        <v>16</v>
      </c>
      <c r="N8" s="29" t="s">
        <v>18</v>
      </c>
      <c r="O8" s="12" t="s">
        <v>205</v>
      </c>
      <c r="P8" s="29" t="s">
        <v>204</v>
      </c>
      <c r="Q8" s="29" t="s">
        <v>219</v>
      </c>
      <c r="R8" s="29" t="s">
        <v>60</v>
      </c>
      <c r="S8" s="12" t="s">
        <v>57</v>
      </c>
      <c r="T8" s="29" t="s">
        <v>146</v>
      </c>
      <c r="U8" s="13" t="s">
        <v>148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212</v>
      </c>
      <c r="P9" s="31"/>
      <c r="Q9" s="15" t="s">
        <v>208</v>
      </c>
      <c r="R9" s="31" t="s">
        <v>208</v>
      </c>
      <c r="S9" s="15" t="s">
        <v>19</v>
      </c>
      <c r="T9" s="31" t="s">
        <v>208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110</v>
      </c>
      <c r="R10" s="18" t="s">
        <v>111</v>
      </c>
      <c r="S10" s="18" t="s">
        <v>149</v>
      </c>
      <c r="T10" s="18" t="s">
        <v>188</v>
      </c>
      <c r="U10" s="19" t="s">
        <v>214</v>
      </c>
    </row>
    <row r="11" spans="2:21" s="4" customFormat="1" ht="18" customHeight="1">
      <c r="B11" s="68" t="s">
        <v>31</v>
      </c>
      <c r="C11" s="69"/>
      <c r="D11" s="69"/>
      <c r="E11" s="69"/>
      <c r="F11" s="69"/>
      <c r="G11" s="69"/>
      <c r="H11" s="69"/>
      <c r="I11" s="69"/>
      <c r="J11" s="69"/>
      <c r="K11" s="77">
        <v>4.6380396073651893</v>
      </c>
      <c r="L11" s="69"/>
      <c r="M11" s="69"/>
      <c r="N11" s="90">
        <v>5.6340685603539102E-2</v>
      </c>
      <c r="O11" s="77"/>
      <c r="P11" s="79"/>
      <c r="Q11" s="77">
        <v>3514.2452106930009</v>
      </c>
      <c r="R11" s="77">
        <f>R12+R258</f>
        <v>1454592.4458727047</v>
      </c>
      <c r="S11" s="69"/>
      <c r="T11" s="78">
        <f>IFERROR(R11/$R$11,0)</f>
        <v>1</v>
      </c>
      <c r="U11" s="78">
        <f>R11/'סכום נכסי הקרן'!$C$42</f>
        <v>7.4093913068910069E-2</v>
      </c>
    </row>
    <row r="12" spans="2:21">
      <c r="B12" s="70" t="s">
        <v>197</v>
      </c>
      <c r="C12" s="71"/>
      <c r="D12" s="71"/>
      <c r="E12" s="71"/>
      <c r="F12" s="71"/>
      <c r="G12" s="71"/>
      <c r="H12" s="71"/>
      <c r="I12" s="71"/>
      <c r="J12" s="71"/>
      <c r="K12" s="80">
        <v>4.4041942132323397</v>
      </c>
      <c r="L12" s="71"/>
      <c r="M12" s="71"/>
      <c r="N12" s="91">
        <v>4.0957552132262612E-2</v>
      </c>
      <c r="O12" s="80"/>
      <c r="P12" s="82"/>
      <c r="Q12" s="80">
        <v>3514.2452106930004</v>
      </c>
      <c r="R12" s="80">
        <f>R13+R168+R252</f>
        <v>850163.80694918823</v>
      </c>
      <c r="S12" s="71"/>
      <c r="T12" s="81">
        <f t="shared" ref="T12:T75" si="0">IFERROR(R12/$R$11,0)</f>
        <v>0.58446873511646735</v>
      </c>
      <c r="U12" s="81">
        <f>R12/'סכום נכסי הקרן'!$C$42</f>
        <v>4.3305575651215358E-2</v>
      </c>
    </row>
    <row r="13" spans="2:21">
      <c r="B13" s="89" t="s">
        <v>30</v>
      </c>
      <c r="C13" s="71"/>
      <c r="D13" s="71"/>
      <c r="E13" s="71"/>
      <c r="F13" s="71"/>
      <c r="G13" s="71"/>
      <c r="H13" s="71"/>
      <c r="I13" s="71"/>
      <c r="J13" s="71"/>
      <c r="K13" s="80">
        <v>4.485923659227498</v>
      </c>
      <c r="L13" s="71"/>
      <c r="M13" s="71"/>
      <c r="N13" s="91">
        <v>3.7329302977125486E-2</v>
      </c>
      <c r="O13" s="80"/>
      <c r="P13" s="82"/>
      <c r="Q13" s="80">
        <v>2938.2006329720007</v>
      </c>
      <c r="R13" s="80">
        <f>SUM(R14:R166)</f>
        <v>716699.66910615016</v>
      </c>
      <c r="S13" s="71"/>
      <c r="T13" s="81">
        <f t="shared" si="0"/>
        <v>0.49271510459148254</v>
      </c>
      <c r="U13" s="81">
        <f>R13/'סכום נכסי הקרן'!$C$42</f>
        <v>3.6507190127340244E-2</v>
      </c>
    </row>
    <row r="14" spans="2:21">
      <c r="B14" s="76" t="s">
        <v>281</v>
      </c>
      <c r="C14" s="73">
        <v>6040372</v>
      </c>
      <c r="D14" s="86" t="s">
        <v>117</v>
      </c>
      <c r="E14" s="86" t="s">
        <v>26</v>
      </c>
      <c r="F14" s="73" t="s">
        <v>282</v>
      </c>
      <c r="G14" s="86" t="s">
        <v>283</v>
      </c>
      <c r="H14" s="73" t="s">
        <v>284</v>
      </c>
      <c r="I14" s="73" t="s">
        <v>128</v>
      </c>
      <c r="J14" s="73"/>
      <c r="K14" s="73">
        <v>1.7300002052678032</v>
      </c>
      <c r="L14" s="86" t="s">
        <v>130</v>
      </c>
      <c r="M14" s="87">
        <v>8.3000000000000001E-3</v>
      </c>
      <c r="N14" s="87">
        <v>2.4500072320524563E-2</v>
      </c>
      <c r="O14" s="83">
        <v>9.5143000000000019E-2</v>
      </c>
      <c r="P14" s="85">
        <v>108.5</v>
      </c>
      <c r="Q14" s="73"/>
      <c r="R14" s="83">
        <v>1.0370500000000002E-4</v>
      </c>
      <c r="S14" s="84">
        <v>3.1277532170725107E-11</v>
      </c>
      <c r="T14" s="84">
        <f t="shared" si="0"/>
        <v>7.1294884209150856E-11</v>
      </c>
      <c r="U14" s="84">
        <f>R14/'סכום נכסי הקרן'!$C$42</f>
        <v>5.2825169528508326E-12</v>
      </c>
    </row>
    <row r="15" spans="2:21">
      <c r="B15" s="76" t="s">
        <v>285</v>
      </c>
      <c r="C15" s="73">
        <v>2310217</v>
      </c>
      <c r="D15" s="86" t="s">
        <v>117</v>
      </c>
      <c r="E15" s="86" t="s">
        <v>26</v>
      </c>
      <c r="F15" s="73" t="s">
        <v>286</v>
      </c>
      <c r="G15" s="86" t="s">
        <v>283</v>
      </c>
      <c r="H15" s="73" t="s">
        <v>284</v>
      </c>
      <c r="I15" s="73" t="s">
        <v>128</v>
      </c>
      <c r="J15" s="73"/>
      <c r="K15" s="85">
        <v>1</v>
      </c>
      <c r="L15" s="86" t="s">
        <v>130</v>
      </c>
      <c r="M15" s="87">
        <v>8.6E-3</v>
      </c>
      <c r="N15" s="87">
        <v>2.7200160525913467E-2</v>
      </c>
      <c r="O15" s="83">
        <v>4.7571000000000009E-2</v>
      </c>
      <c r="P15" s="85">
        <v>110.38</v>
      </c>
      <c r="Q15" s="73"/>
      <c r="R15" s="83">
        <v>5.2328000000000011E-5</v>
      </c>
      <c r="S15" s="84">
        <v>1.9018122606543426E-11</v>
      </c>
      <c r="T15" s="84">
        <f t="shared" si="0"/>
        <v>3.5974337793707595E-11</v>
      </c>
      <c r="U15" s="84">
        <f>R15/'סכום נכסי הקרן'!$C$42</f>
        <v>2.6654794571985766E-12</v>
      </c>
    </row>
    <row r="16" spans="2:21">
      <c r="B16" s="76" t="s">
        <v>287</v>
      </c>
      <c r="C16" s="73">
        <v>2310282</v>
      </c>
      <c r="D16" s="86" t="s">
        <v>117</v>
      </c>
      <c r="E16" s="86" t="s">
        <v>26</v>
      </c>
      <c r="F16" s="73" t="s">
        <v>286</v>
      </c>
      <c r="G16" s="86" t="s">
        <v>283</v>
      </c>
      <c r="H16" s="73" t="s">
        <v>284</v>
      </c>
      <c r="I16" s="73" t="s">
        <v>128</v>
      </c>
      <c r="J16" s="73"/>
      <c r="K16" s="83">
        <v>2.7199999999996973</v>
      </c>
      <c r="L16" s="86" t="s">
        <v>130</v>
      </c>
      <c r="M16" s="87">
        <v>3.8E-3</v>
      </c>
      <c r="N16" s="87">
        <v>2.389999999999827E-2</v>
      </c>
      <c r="O16" s="83">
        <v>4450597.6542070005</v>
      </c>
      <c r="P16" s="85">
        <v>104.01</v>
      </c>
      <c r="Q16" s="73"/>
      <c r="R16" s="83">
        <v>4629.0663423200003</v>
      </c>
      <c r="S16" s="84">
        <v>1.4835325514023336E-3</v>
      </c>
      <c r="T16" s="84">
        <f t="shared" si="0"/>
        <v>3.1823802986565919E-3</v>
      </c>
      <c r="U16" s="84">
        <f>R16/'סכום נכסי הקרן'!$C$42</f>
        <v>2.3579500920087356E-4</v>
      </c>
    </row>
    <row r="17" spans="2:21">
      <c r="B17" s="76" t="s">
        <v>288</v>
      </c>
      <c r="C17" s="73">
        <v>2310381</v>
      </c>
      <c r="D17" s="86" t="s">
        <v>117</v>
      </c>
      <c r="E17" s="86" t="s">
        <v>26</v>
      </c>
      <c r="F17" s="73" t="s">
        <v>286</v>
      </c>
      <c r="G17" s="86" t="s">
        <v>283</v>
      </c>
      <c r="H17" s="73" t="s">
        <v>284</v>
      </c>
      <c r="I17" s="73" t="s">
        <v>128</v>
      </c>
      <c r="J17" s="73"/>
      <c r="K17" s="83">
        <v>6.7100000000013633</v>
      </c>
      <c r="L17" s="86" t="s">
        <v>130</v>
      </c>
      <c r="M17" s="87">
        <v>2E-3</v>
      </c>
      <c r="N17" s="87">
        <v>2.4000000000005999E-2</v>
      </c>
      <c r="O17" s="83">
        <v>692080.14413600008</v>
      </c>
      <c r="P17" s="85">
        <v>96.35</v>
      </c>
      <c r="Q17" s="73"/>
      <c r="R17" s="83">
        <v>666.81920557900003</v>
      </c>
      <c r="S17" s="84">
        <v>7.2211130926574387E-4</v>
      </c>
      <c r="T17" s="84">
        <f t="shared" si="0"/>
        <v>4.5842339376300816E-4</v>
      </c>
      <c r="U17" s="84">
        <f>R17/'סכום נכסי הקרן'!$C$42</f>
        <v>3.3966383086231058E-5</v>
      </c>
    </row>
    <row r="18" spans="2:21">
      <c r="B18" s="76" t="s">
        <v>289</v>
      </c>
      <c r="C18" s="73">
        <v>1158476</v>
      </c>
      <c r="D18" s="86" t="s">
        <v>117</v>
      </c>
      <c r="E18" s="86" t="s">
        <v>26</v>
      </c>
      <c r="F18" s="73" t="s">
        <v>290</v>
      </c>
      <c r="G18" s="86" t="s">
        <v>126</v>
      </c>
      <c r="H18" s="73" t="s">
        <v>291</v>
      </c>
      <c r="I18" s="73" t="s">
        <v>292</v>
      </c>
      <c r="J18" s="73"/>
      <c r="K18" s="83">
        <v>12.159999999999524</v>
      </c>
      <c r="L18" s="86" t="s">
        <v>130</v>
      </c>
      <c r="M18" s="87">
        <v>2.07E-2</v>
      </c>
      <c r="N18" s="87">
        <v>2.6899999999999046E-2</v>
      </c>
      <c r="O18" s="83">
        <v>12458074.457588002</v>
      </c>
      <c r="P18" s="85">
        <v>102.43</v>
      </c>
      <c r="Q18" s="73"/>
      <c r="R18" s="83">
        <v>12760.806009738002</v>
      </c>
      <c r="S18" s="84">
        <v>3.657947340814875E-3</v>
      </c>
      <c r="T18" s="84">
        <f t="shared" si="0"/>
        <v>8.772770713848967E-3</v>
      </c>
      <c r="U18" s="84">
        <f>R18/'סכום נכסי הקרן'!$C$42</f>
        <v>6.5000891064540542E-4</v>
      </c>
    </row>
    <row r="19" spans="2:21">
      <c r="B19" s="76" t="s">
        <v>293</v>
      </c>
      <c r="C19" s="73">
        <v>1145564</v>
      </c>
      <c r="D19" s="86" t="s">
        <v>117</v>
      </c>
      <c r="E19" s="86" t="s">
        <v>26</v>
      </c>
      <c r="F19" s="73" t="s">
        <v>294</v>
      </c>
      <c r="G19" s="86" t="s">
        <v>295</v>
      </c>
      <c r="H19" s="73" t="s">
        <v>284</v>
      </c>
      <c r="I19" s="73" t="s">
        <v>128</v>
      </c>
      <c r="J19" s="73"/>
      <c r="K19" s="85">
        <v>2.1300002722132607</v>
      </c>
      <c r="L19" s="86" t="s">
        <v>130</v>
      </c>
      <c r="M19" s="87">
        <v>8.3000000000000001E-3</v>
      </c>
      <c r="N19" s="87">
        <v>2.3399935649935651E-2</v>
      </c>
      <c r="O19" s="83">
        <v>8.562800000000001E-2</v>
      </c>
      <c r="P19" s="85">
        <v>109</v>
      </c>
      <c r="Q19" s="73"/>
      <c r="R19" s="83">
        <v>9.3240000000000022E-5</v>
      </c>
      <c r="S19" s="84">
        <v>6.2126717666470917E-11</v>
      </c>
      <c r="T19" s="84">
        <f t="shared" si="0"/>
        <v>6.410042913708333E-11</v>
      </c>
      <c r="U19" s="84">
        <f>R19/'סכום נכסי הקרן'!$C$42</f>
        <v>4.7494516241628818E-12</v>
      </c>
    </row>
    <row r="20" spans="2:21">
      <c r="B20" s="76" t="s">
        <v>296</v>
      </c>
      <c r="C20" s="73">
        <v>6620496</v>
      </c>
      <c r="D20" s="86" t="s">
        <v>117</v>
      </c>
      <c r="E20" s="86" t="s">
        <v>26</v>
      </c>
      <c r="F20" s="73" t="s">
        <v>297</v>
      </c>
      <c r="G20" s="86" t="s">
        <v>283</v>
      </c>
      <c r="H20" s="73" t="s">
        <v>284</v>
      </c>
      <c r="I20" s="73" t="s">
        <v>128</v>
      </c>
      <c r="J20" s="73"/>
      <c r="K20" s="85">
        <v>4.04</v>
      </c>
      <c r="L20" s="86" t="s">
        <v>130</v>
      </c>
      <c r="M20" s="87">
        <v>1E-3</v>
      </c>
      <c r="N20" s="87">
        <v>2.3800132268883743E-2</v>
      </c>
      <c r="O20" s="83">
        <v>4.2814000000000005E-2</v>
      </c>
      <c r="P20" s="85">
        <v>99.07</v>
      </c>
      <c r="Q20" s="73"/>
      <c r="R20" s="83">
        <v>4.2338000000000007E-5</v>
      </c>
      <c r="S20" s="84">
        <v>1.442576985509403E-11</v>
      </c>
      <c r="T20" s="84">
        <f t="shared" si="0"/>
        <v>2.9106434671877239E-11</v>
      </c>
      <c r="U20" s="84">
        <f>R20/'סכום נכסי הקרן'!$C$42</f>
        <v>2.1566096403239819E-12</v>
      </c>
    </row>
    <row r="21" spans="2:21">
      <c r="B21" s="76" t="s">
        <v>298</v>
      </c>
      <c r="C21" s="73">
        <v>1199850</v>
      </c>
      <c r="D21" s="86" t="s">
        <v>117</v>
      </c>
      <c r="E21" s="86" t="s">
        <v>26</v>
      </c>
      <c r="F21" s="73" t="s">
        <v>297</v>
      </c>
      <c r="G21" s="86" t="s">
        <v>283</v>
      </c>
      <c r="H21" s="73" t="s">
        <v>284</v>
      </c>
      <c r="I21" s="73" t="s">
        <v>128</v>
      </c>
      <c r="J21" s="73"/>
      <c r="K21" s="85">
        <v>2.5299999999999998</v>
      </c>
      <c r="L21" s="86" t="s">
        <v>130</v>
      </c>
      <c r="M21" s="87">
        <v>6.0000000000000001E-3</v>
      </c>
      <c r="N21" s="116">
        <v>2.35E-2</v>
      </c>
      <c r="O21" s="83">
        <v>0.10798700000000001</v>
      </c>
      <c r="P21" s="85">
        <v>107.75</v>
      </c>
      <c r="Q21" s="73"/>
      <c r="R21" s="83">
        <v>1.1607400000000003E-4</v>
      </c>
      <c r="S21" s="84">
        <v>9.7104280433960671E-11</v>
      </c>
      <c r="T21" s="84">
        <f t="shared" si="0"/>
        <v>7.9798296993327009E-11</v>
      </c>
      <c r="U21" s="84">
        <f>R21/'סכום נכסי הקרן'!$C$42</f>
        <v>5.9125680804706388E-12</v>
      </c>
    </row>
    <row r="22" spans="2:21">
      <c r="B22" s="76" t="s">
        <v>299</v>
      </c>
      <c r="C22" s="73">
        <v>1199868</v>
      </c>
      <c r="D22" s="86" t="s">
        <v>117</v>
      </c>
      <c r="E22" s="86" t="s">
        <v>26</v>
      </c>
      <c r="F22" s="73" t="s">
        <v>297</v>
      </c>
      <c r="G22" s="86" t="s">
        <v>283</v>
      </c>
      <c r="H22" s="73" t="s">
        <v>284</v>
      </c>
      <c r="I22" s="73" t="s">
        <v>128</v>
      </c>
      <c r="J22" s="73"/>
      <c r="K22" s="85">
        <v>3.47</v>
      </c>
      <c r="L22" s="86" t="s">
        <v>130</v>
      </c>
      <c r="M22" s="87">
        <v>1.7500000000000002E-2</v>
      </c>
      <c r="N22" s="116">
        <v>2.4299999999999999E-2</v>
      </c>
      <c r="O22" s="83">
        <v>0.16602400000000003</v>
      </c>
      <c r="P22" s="85">
        <v>109.67</v>
      </c>
      <c r="Q22" s="73"/>
      <c r="R22" s="83">
        <v>1.8172200000000005E-4</v>
      </c>
      <c r="S22" s="84">
        <v>5.0280809709095716E-11</v>
      </c>
      <c r="T22" s="84">
        <f t="shared" si="0"/>
        <v>1.2492983894947508E-10</v>
      </c>
      <c r="U22" s="84">
        <f>R22/'סכום נכסי הקרן'!$C$42</f>
        <v>9.2565406268353421E-12</v>
      </c>
    </row>
    <row r="23" spans="2:21">
      <c r="B23" s="76" t="s">
        <v>300</v>
      </c>
      <c r="C23" s="73">
        <v>6000210</v>
      </c>
      <c r="D23" s="86" t="s">
        <v>117</v>
      </c>
      <c r="E23" s="86" t="s">
        <v>26</v>
      </c>
      <c r="F23" s="73" t="s">
        <v>301</v>
      </c>
      <c r="G23" s="86" t="s">
        <v>302</v>
      </c>
      <c r="H23" s="73" t="s">
        <v>303</v>
      </c>
      <c r="I23" s="73" t="s">
        <v>128</v>
      </c>
      <c r="J23" s="73"/>
      <c r="K23" s="83">
        <v>4.2000000000001361</v>
      </c>
      <c r="L23" s="86" t="s">
        <v>130</v>
      </c>
      <c r="M23" s="87">
        <v>3.85E-2</v>
      </c>
      <c r="N23" s="87">
        <v>2.5200000000000607E-2</v>
      </c>
      <c r="O23" s="83">
        <v>9701740.7972580027</v>
      </c>
      <c r="P23" s="85">
        <v>120.55</v>
      </c>
      <c r="Q23" s="73"/>
      <c r="R23" s="83">
        <v>11695.448614652003</v>
      </c>
      <c r="S23" s="84">
        <v>3.7565332831793713E-3</v>
      </c>
      <c r="T23" s="84">
        <f t="shared" si="0"/>
        <v>8.0403611663438426E-3</v>
      </c>
      <c r="U23" s="84">
        <f>R23/'סכום נכסי הקרן'!$C$42</f>
        <v>5.9574182130172108E-4</v>
      </c>
    </row>
    <row r="24" spans="2:21">
      <c r="B24" s="76" t="s">
        <v>304</v>
      </c>
      <c r="C24" s="73">
        <v>6000236</v>
      </c>
      <c r="D24" s="86" t="s">
        <v>117</v>
      </c>
      <c r="E24" s="86" t="s">
        <v>26</v>
      </c>
      <c r="F24" s="73" t="s">
        <v>301</v>
      </c>
      <c r="G24" s="86" t="s">
        <v>302</v>
      </c>
      <c r="H24" s="73" t="s">
        <v>303</v>
      </c>
      <c r="I24" s="73" t="s">
        <v>128</v>
      </c>
      <c r="J24" s="73"/>
      <c r="K24" s="83">
        <v>1.8600000000000376</v>
      </c>
      <c r="L24" s="86" t="s">
        <v>130</v>
      </c>
      <c r="M24" s="87">
        <v>4.4999999999999998E-2</v>
      </c>
      <c r="N24" s="87">
        <v>2.6300000000001437E-2</v>
      </c>
      <c r="O24" s="83">
        <v>4082869.717114001</v>
      </c>
      <c r="P24" s="85">
        <v>117.23</v>
      </c>
      <c r="Q24" s="73"/>
      <c r="R24" s="83">
        <v>4786.3480819370006</v>
      </c>
      <c r="S24" s="84">
        <v>1.381399332415695E-3</v>
      </c>
      <c r="T24" s="84">
        <f t="shared" si="0"/>
        <v>3.2905080014115971E-3</v>
      </c>
      <c r="U24" s="84">
        <f>R24/'סכום נכסי הקרן'!$C$42</f>
        <v>2.438066138091439E-4</v>
      </c>
    </row>
    <row r="25" spans="2:21">
      <c r="B25" s="76" t="s">
        <v>305</v>
      </c>
      <c r="C25" s="73">
        <v>6000285</v>
      </c>
      <c r="D25" s="86" t="s">
        <v>117</v>
      </c>
      <c r="E25" s="86" t="s">
        <v>26</v>
      </c>
      <c r="F25" s="73" t="s">
        <v>301</v>
      </c>
      <c r="G25" s="86" t="s">
        <v>302</v>
      </c>
      <c r="H25" s="73" t="s">
        <v>303</v>
      </c>
      <c r="I25" s="73" t="s">
        <v>128</v>
      </c>
      <c r="J25" s="73"/>
      <c r="K25" s="83">
        <v>6.6600000000000534</v>
      </c>
      <c r="L25" s="86" t="s">
        <v>130</v>
      </c>
      <c r="M25" s="87">
        <v>2.3900000000000001E-2</v>
      </c>
      <c r="N25" s="87">
        <v>2.8200000000000093E-2</v>
      </c>
      <c r="O25" s="83">
        <v>14365120.479134001</v>
      </c>
      <c r="P25" s="85">
        <v>108.05</v>
      </c>
      <c r="Q25" s="73"/>
      <c r="R25" s="83">
        <v>15521.512315473001</v>
      </c>
      <c r="S25" s="84">
        <v>3.6936420211146504E-3</v>
      </c>
      <c r="T25" s="84">
        <f t="shared" si="0"/>
        <v>1.0670694983680212E-2</v>
      </c>
      <c r="U25" s="84">
        <f>R25/'סכום נכסי הקרן'!$C$42</f>
        <v>7.9063354650565638E-4</v>
      </c>
    </row>
    <row r="26" spans="2:21">
      <c r="B26" s="76" t="s">
        <v>306</v>
      </c>
      <c r="C26" s="73">
        <v>6000384</v>
      </c>
      <c r="D26" s="86" t="s">
        <v>117</v>
      </c>
      <c r="E26" s="86" t="s">
        <v>26</v>
      </c>
      <c r="F26" s="73" t="s">
        <v>301</v>
      </c>
      <c r="G26" s="86" t="s">
        <v>302</v>
      </c>
      <c r="H26" s="73" t="s">
        <v>303</v>
      </c>
      <c r="I26" s="73" t="s">
        <v>128</v>
      </c>
      <c r="J26" s="73"/>
      <c r="K26" s="83">
        <v>3.7499999999994906</v>
      </c>
      <c r="L26" s="86" t="s">
        <v>130</v>
      </c>
      <c r="M26" s="87">
        <v>0.01</v>
      </c>
      <c r="N26" s="87">
        <v>2.3699999999993684E-2</v>
      </c>
      <c r="O26" s="83">
        <v>1410961.1857210002</v>
      </c>
      <c r="P26" s="85">
        <v>104.44</v>
      </c>
      <c r="Q26" s="73"/>
      <c r="R26" s="83">
        <v>1473.6077882890004</v>
      </c>
      <c r="S26" s="84">
        <v>1.1740975682122854E-3</v>
      </c>
      <c r="T26" s="84">
        <f t="shared" si="0"/>
        <v>1.0130726255799349E-3</v>
      </c>
      <c r="U26" s="84">
        <f>R26/'סכום נכסי הקרן'!$C$42</f>
        <v>7.5062515052212178E-5</v>
      </c>
    </row>
    <row r="27" spans="2:21">
      <c r="B27" s="76" t="s">
        <v>307</v>
      </c>
      <c r="C27" s="73">
        <v>6000392</v>
      </c>
      <c r="D27" s="86" t="s">
        <v>117</v>
      </c>
      <c r="E27" s="86" t="s">
        <v>26</v>
      </c>
      <c r="F27" s="73" t="s">
        <v>301</v>
      </c>
      <c r="G27" s="86" t="s">
        <v>302</v>
      </c>
      <c r="H27" s="73" t="s">
        <v>303</v>
      </c>
      <c r="I27" s="73" t="s">
        <v>128</v>
      </c>
      <c r="J27" s="73"/>
      <c r="K27" s="83">
        <v>11.639999999999668</v>
      </c>
      <c r="L27" s="86" t="s">
        <v>130</v>
      </c>
      <c r="M27" s="87">
        <v>1.2500000000000001E-2</v>
      </c>
      <c r="N27" s="87">
        <v>2.8999999999998388E-2</v>
      </c>
      <c r="O27" s="83">
        <v>6137417.9792980012</v>
      </c>
      <c r="P27" s="85">
        <v>91.1</v>
      </c>
      <c r="Q27" s="73"/>
      <c r="R27" s="83">
        <v>5591.1875589810015</v>
      </c>
      <c r="S27" s="84">
        <v>1.4300105570086135E-3</v>
      </c>
      <c r="T27" s="84">
        <f t="shared" si="0"/>
        <v>3.843817266372839E-3</v>
      </c>
      <c r="U27" s="84">
        <f>R27/'סכום נכסי הקרן'!$C$42</f>
        <v>2.8480346238740465E-4</v>
      </c>
    </row>
    <row r="28" spans="2:21">
      <c r="B28" s="76" t="s">
        <v>308</v>
      </c>
      <c r="C28" s="73">
        <v>1196781</v>
      </c>
      <c r="D28" s="86" t="s">
        <v>117</v>
      </c>
      <c r="E28" s="86" t="s">
        <v>26</v>
      </c>
      <c r="F28" s="73" t="s">
        <v>301</v>
      </c>
      <c r="G28" s="86" t="s">
        <v>302</v>
      </c>
      <c r="H28" s="73" t="s">
        <v>303</v>
      </c>
      <c r="I28" s="73" t="s">
        <v>128</v>
      </c>
      <c r="J28" s="73"/>
      <c r="K28" s="83">
        <v>8.4299999999954771</v>
      </c>
      <c r="L28" s="86" t="s">
        <v>130</v>
      </c>
      <c r="M28" s="87">
        <v>0.03</v>
      </c>
      <c r="N28" s="87">
        <v>2.8899999999989441E-2</v>
      </c>
      <c r="O28" s="83">
        <v>745206.17867100006</v>
      </c>
      <c r="P28" s="85">
        <v>102.99</v>
      </c>
      <c r="Q28" s="73"/>
      <c r="R28" s="83">
        <v>767.48784742900023</v>
      </c>
      <c r="S28" s="84">
        <v>6.6916254684727563E-4</v>
      </c>
      <c r="T28" s="84">
        <f t="shared" si="0"/>
        <v>5.2763084918163057E-4</v>
      </c>
      <c r="U28" s="84">
        <f>R28/'סכום נכסי הקרן'!$C$42</f>
        <v>3.9094234271738932E-5</v>
      </c>
    </row>
    <row r="29" spans="2:21">
      <c r="B29" s="76" t="s">
        <v>309</v>
      </c>
      <c r="C29" s="73">
        <v>1196799</v>
      </c>
      <c r="D29" s="86" t="s">
        <v>117</v>
      </c>
      <c r="E29" s="86" t="s">
        <v>26</v>
      </c>
      <c r="F29" s="73" t="s">
        <v>301</v>
      </c>
      <c r="G29" s="86" t="s">
        <v>302</v>
      </c>
      <c r="H29" s="73" t="s">
        <v>303</v>
      </c>
      <c r="I29" s="73" t="s">
        <v>128</v>
      </c>
      <c r="J29" s="73"/>
      <c r="K29" s="83">
        <v>11.159999999999258</v>
      </c>
      <c r="L29" s="86" t="s">
        <v>130</v>
      </c>
      <c r="M29" s="87">
        <v>3.2000000000000001E-2</v>
      </c>
      <c r="N29" s="87">
        <v>2.9199999999997908E-2</v>
      </c>
      <c r="O29" s="83">
        <v>4913875.2643050011</v>
      </c>
      <c r="P29" s="85">
        <v>105.31</v>
      </c>
      <c r="Q29" s="73"/>
      <c r="R29" s="83">
        <v>5174.8023471990009</v>
      </c>
      <c r="S29" s="84">
        <v>3.6035570550586758E-3</v>
      </c>
      <c r="T29" s="84">
        <f t="shared" si="0"/>
        <v>3.557561681199506E-3</v>
      </c>
      <c r="U29" s="84">
        <f>R29/'סכום נכסי הקרן'!$C$42</f>
        <v>2.6359366594408173E-4</v>
      </c>
    </row>
    <row r="30" spans="2:21">
      <c r="B30" s="76" t="s">
        <v>310</v>
      </c>
      <c r="C30" s="73">
        <v>1147503</v>
      </c>
      <c r="D30" s="86" t="s">
        <v>117</v>
      </c>
      <c r="E30" s="86" t="s">
        <v>26</v>
      </c>
      <c r="F30" s="73" t="s">
        <v>311</v>
      </c>
      <c r="G30" s="86" t="s">
        <v>126</v>
      </c>
      <c r="H30" s="73" t="s">
        <v>303</v>
      </c>
      <c r="I30" s="73" t="s">
        <v>128</v>
      </c>
      <c r="J30" s="73"/>
      <c r="K30" s="83">
        <v>6.2400000000007969</v>
      </c>
      <c r="L30" s="86" t="s">
        <v>130</v>
      </c>
      <c r="M30" s="87">
        <v>2.6499999999999999E-2</v>
      </c>
      <c r="N30" s="87">
        <v>2.6500000000005731E-2</v>
      </c>
      <c r="O30" s="83">
        <v>1469737.1616390003</v>
      </c>
      <c r="P30" s="85">
        <v>112.76</v>
      </c>
      <c r="Q30" s="73"/>
      <c r="R30" s="83">
        <v>1657.2756575570002</v>
      </c>
      <c r="S30" s="84">
        <v>9.827837173658142E-4</v>
      </c>
      <c r="T30" s="84">
        <f t="shared" si="0"/>
        <v>1.1393402064333509E-3</v>
      </c>
      <c r="U30" s="84">
        <f>R30/'סכום נכסי הקרן'!$C$42</f>
        <v>8.4418174211386748E-5</v>
      </c>
    </row>
    <row r="31" spans="2:21">
      <c r="B31" s="76" t="s">
        <v>312</v>
      </c>
      <c r="C31" s="73">
        <v>1134436</v>
      </c>
      <c r="D31" s="86" t="s">
        <v>117</v>
      </c>
      <c r="E31" s="86" t="s">
        <v>26</v>
      </c>
      <c r="F31" s="73" t="s">
        <v>313</v>
      </c>
      <c r="G31" s="86" t="s">
        <v>295</v>
      </c>
      <c r="H31" s="73" t="s">
        <v>314</v>
      </c>
      <c r="I31" s="73" t="s">
        <v>292</v>
      </c>
      <c r="J31" s="73"/>
      <c r="K31" s="83">
        <v>1</v>
      </c>
      <c r="L31" s="86" t="s">
        <v>130</v>
      </c>
      <c r="M31" s="87">
        <v>6.5000000000000006E-3</v>
      </c>
      <c r="N31" s="87">
        <v>2.5500000000008197E-2</v>
      </c>
      <c r="O31" s="83">
        <v>556189.13790700014</v>
      </c>
      <c r="P31" s="85">
        <v>109.23</v>
      </c>
      <c r="Q31" s="83">
        <v>2.2293376050000004</v>
      </c>
      <c r="R31" s="83">
        <v>609.75473439000007</v>
      </c>
      <c r="S31" s="84">
        <v>5.0943460530549606E-4</v>
      </c>
      <c r="T31" s="84">
        <f t="shared" si="0"/>
        <v>4.1919283722401601E-4</v>
      </c>
      <c r="U31" s="84">
        <f>R31/'סכום נכסי הקרן'!$C$42</f>
        <v>3.105963764038601E-5</v>
      </c>
    </row>
    <row r="32" spans="2:21">
      <c r="B32" s="76" t="s">
        <v>315</v>
      </c>
      <c r="C32" s="73">
        <v>1138650</v>
      </c>
      <c r="D32" s="86" t="s">
        <v>117</v>
      </c>
      <c r="E32" s="86" t="s">
        <v>26</v>
      </c>
      <c r="F32" s="73" t="s">
        <v>313</v>
      </c>
      <c r="G32" s="86" t="s">
        <v>295</v>
      </c>
      <c r="H32" s="73" t="s">
        <v>303</v>
      </c>
      <c r="I32" s="73" t="s">
        <v>128</v>
      </c>
      <c r="J32" s="73"/>
      <c r="K32" s="83">
        <v>3.3500000000000321</v>
      </c>
      <c r="L32" s="86" t="s">
        <v>130</v>
      </c>
      <c r="M32" s="87">
        <v>1.34E-2</v>
      </c>
      <c r="N32" s="87">
        <v>2.9999999999999995E-2</v>
      </c>
      <c r="O32" s="83">
        <v>17494047.951924004</v>
      </c>
      <c r="P32" s="85">
        <v>107.07</v>
      </c>
      <c r="Q32" s="73"/>
      <c r="R32" s="83">
        <v>18730.877189564006</v>
      </c>
      <c r="S32" s="84">
        <v>5.6570333868144231E-3</v>
      </c>
      <c r="T32" s="84">
        <f t="shared" si="0"/>
        <v>1.2877062054537298E-2</v>
      </c>
      <c r="U32" s="84">
        <f>R32/'סכום נכסי הקרן'!$C$42</f>
        <v>9.5411191645184714E-4</v>
      </c>
    </row>
    <row r="33" spans="2:21">
      <c r="B33" s="76" t="s">
        <v>316</v>
      </c>
      <c r="C33" s="73">
        <v>1156603</v>
      </c>
      <c r="D33" s="86" t="s">
        <v>117</v>
      </c>
      <c r="E33" s="86" t="s">
        <v>26</v>
      </c>
      <c r="F33" s="73" t="s">
        <v>313</v>
      </c>
      <c r="G33" s="86" t="s">
        <v>295</v>
      </c>
      <c r="H33" s="73" t="s">
        <v>303</v>
      </c>
      <c r="I33" s="73" t="s">
        <v>128</v>
      </c>
      <c r="J33" s="73"/>
      <c r="K33" s="83">
        <v>3.3300000000000969</v>
      </c>
      <c r="L33" s="86" t="s">
        <v>130</v>
      </c>
      <c r="M33" s="87">
        <v>1.77E-2</v>
      </c>
      <c r="N33" s="87">
        <v>3.0100000000000716E-2</v>
      </c>
      <c r="O33" s="83">
        <v>10297831.344424002</v>
      </c>
      <c r="P33" s="85">
        <v>107.4</v>
      </c>
      <c r="Q33" s="73"/>
      <c r="R33" s="83">
        <v>11059.870738621003</v>
      </c>
      <c r="S33" s="84">
        <v>3.7353176657770695E-3</v>
      </c>
      <c r="T33" s="84">
        <f t="shared" si="0"/>
        <v>7.6034154927743115E-3</v>
      </c>
      <c r="U33" s="84">
        <f>R33/'סכום נכסי הקרן'!$C$42</f>
        <v>5.633668065484239E-4</v>
      </c>
    </row>
    <row r="34" spans="2:21">
      <c r="B34" s="76" t="s">
        <v>317</v>
      </c>
      <c r="C34" s="73">
        <v>1156611</v>
      </c>
      <c r="D34" s="86" t="s">
        <v>117</v>
      </c>
      <c r="E34" s="86" t="s">
        <v>26</v>
      </c>
      <c r="F34" s="73" t="s">
        <v>313</v>
      </c>
      <c r="G34" s="86" t="s">
        <v>295</v>
      </c>
      <c r="H34" s="73" t="s">
        <v>303</v>
      </c>
      <c r="I34" s="73" t="s">
        <v>128</v>
      </c>
      <c r="J34" s="73"/>
      <c r="K34" s="83">
        <v>6.3300000000000196</v>
      </c>
      <c r="L34" s="86" t="s">
        <v>130</v>
      </c>
      <c r="M34" s="87">
        <v>2.4799999999999999E-2</v>
      </c>
      <c r="N34" s="87">
        <v>3.1400000000000379E-2</v>
      </c>
      <c r="O34" s="83">
        <v>19363057.190423001</v>
      </c>
      <c r="P34" s="85">
        <v>107.59</v>
      </c>
      <c r="Q34" s="73"/>
      <c r="R34" s="83">
        <v>20832.713388123</v>
      </c>
      <c r="S34" s="84">
        <v>5.8774065759565211E-3</v>
      </c>
      <c r="T34" s="84">
        <f t="shared" si="0"/>
        <v>1.4322027759207906E-2</v>
      </c>
      <c r="U34" s="84">
        <f>R34/'סכום נכסי הקרן'!$C$42</f>
        <v>1.0611750797612674E-3</v>
      </c>
    </row>
    <row r="35" spans="2:21">
      <c r="B35" s="76" t="s">
        <v>318</v>
      </c>
      <c r="C35" s="73">
        <v>1178672</v>
      </c>
      <c r="D35" s="86" t="s">
        <v>117</v>
      </c>
      <c r="E35" s="86" t="s">
        <v>26</v>
      </c>
      <c r="F35" s="73" t="s">
        <v>313</v>
      </c>
      <c r="G35" s="86" t="s">
        <v>295</v>
      </c>
      <c r="H35" s="73" t="s">
        <v>314</v>
      </c>
      <c r="I35" s="73" t="s">
        <v>292</v>
      </c>
      <c r="J35" s="73"/>
      <c r="K35" s="83">
        <v>7.6900000000000395</v>
      </c>
      <c r="L35" s="86" t="s">
        <v>130</v>
      </c>
      <c r="M35" s="87">
        <v>9.0000000000000011E-3</v>
      </c>
      <c r="N35" s="87">
        <v>3.2000000000000417E-2</v>
      </c>
      <c r="O35" s="83">
        <v>10349749.887649002</v>
      </c>
      <c r="P35" s="85">
        <v>92.19</v>
      </c>
      <c r="Q35" s="73"/>
      <c r="R35" s="83">
        <v>9541.4347601980026</v>
      </c>
      <c r="S35" s="84">
        <v>5.4369466460577774E-3</v>
      </c>
      <c r="T35" s="84">
        <f t="shared" si="0"/>
        <v>6.5595244821125649E-3</v>
      </c>
      <c r="U35" s="84">
        <f>R35/'סכום נכסי הקרן'!$C$42</f>
        <v>4.8602083675103574E-4</v>
      </c>
    </row>
    <row r="36" spans="2:21">
      <c r="B36" s="76" t="s">
        <v>319</v>
      </c>
      <c r="C36" s="73">
        <v>1178680</v>
      </c>
      <c r="D36" s="86" t="s">
        <v>117</v>
      </c>
      <c r="E36" s="86" t="s">
        <v>26</v>
      </c>
      <c r="F36" s="73" t="s">
        <v>313</v>
      </c>
      <c r="G36" s="86" t="s">
        <v>295</v>
      </c>
      <c r="H36" s="73" t="s">
        <v>314</v>
      </c>
      <c r="I36" s="73" t="s">
        <v>292</v>
      </c>
      <c r="J36" s="73"/>
      <c r="K36" s="83">
        <v>11.179999999999817</v>
      </c>
      <c r="L36" s="86" t="s">
        <v>130</v>
      </c>
      <c r="M36" s="87">
        <v>1.6899999999999998E-2</v>
      </c>
      <c r="N36" s="87">
        <v>3.319999999999973E-2</v>
      </c>
      <c r="O36" s="83">
        <v>12943844.983843002</v>
      </c>
      <c r="P36" s="85">
        <v>92.05</v>
      </c>
      <c r="Q36" s="73"/>
      <c r="R36" s="83">
        <v>11914.808611351002</v>
      </c>
      <c r="S36" s="84">
        <v>4.8335623616338873E-3</v>
      </c>
      <c r="T36" s="84">
        <f t="shared" si="0"/>
        <v>8.1911662920829565E-3</v>
      </c>
      <c r="U36" s="84">
        <f>R36/'סכום נכסי הקרן'!$C$42</f>
        <v>6.06915563178581E-4</v>
      </c>
    </row>
    <row r="37" spans="2:21">
      <c r="B37" s="76" t="s">
        <v>320</v>
      </c>
      <c r="C37" s="73">
        <v>1133149</v>
      </c>
      <c r="D37" s="86" t="s">
        <v>117</v>
      </c>
      <c r="E37" s="86" t="s">
        <v>26</v>
      </c>
      <c r="F37" s="73" t="s">
        <v>321</v>
      </c>
      <c r="G37" s="86" t="s">
        <v>295</v>
      </c>
      <c r="H37" s="73" t="s">
        <v>322</v>
      </c>
      <c r="I37" s="73" t="s">
        <v>128</v>
      </c>
      <c r="J37" s="73"/>
      <c r="K37" s="83">
        <v>2.5200000000001532</v>
      </c>
      <c r="L37" s="86" t="s">
        <v>130</v>
      </c>
      <c r="M37" s="87">
        <v>3.2000000000000001E-2</v>
      </c>
      <c r="N37" s="87">
        <v>2.9900000000000655E-2</v>
      </c>
      <c r="O37" s="83">
        <v>6243604.4570890013</v>
      </c>
      <c r="P37" s="85">
        <v>112.5</v>
      </c>
      <c r="Q37" s="73"/>
      <c r="R37" s="83">
        <v>7024.0550118460014</v>
      </c>
      <c r="S37" s="84">
        <v>4.4506711623068154E-3</v>
      </c>
      <c r="T37" s="84">
        <f t="shared" si="0"/>
        <v>4.8288818161927229E-3</v>
      </c>
      <c r="U37" s="84">
        <f>R37/'סכום נכסי הקרן'!$C$42</f>
        <v>3.5779074950902416E-4</v>
      </c>
    </row>
    <row r="38" spans="2:21">
      <c r="B38" s="76" t="s">
        <v>323</v>
      </c>
      <c r="C38" s="73">
        <v>1158609</v>
      </c>
      <c r="D38" s="86" t="s">
        <v>117</v>
      </c>
      <c r="E38" s="86" t="s">
        <v>26</v>
      </c>
      <c r="F38" s="73" t="s">
        <v>321</v>
      </c>
      <c r="G38" s="86" t="s">
        <v>295</v>
      </c>
      <c r="H38" s="73" t="s">
        <v>322</v>
      </c>
      <c r="I38" s="73" t="s">
        <v>128</v>
      </c>
      <c r="J38" s="73"/>
      <c r="K38" s="83">
        <v>4.2900000000000489</v>
      </c>
      <c r="L38" s="86" t="s">
        <v>130</v>
      </c>
      <c r="M38" s="87">
        <v>1.1399999999999999E-2</v>
      </c>
      <c r="N38" s="87">
        <v>3.1000000000000867E-2</v>
      </c>
      <c r="O38" s="83">
        <v>6802268.2281920006</v>
      </c>
      <c r="P38" s="85">
        <v>100.96</v>
      </c>
      <c r="Q38" s="83">
        <v>85.040091422000017</v>
      </c>
      <c r="R38" s="83">
        <v>6952.6102025540004</v>
      </c>
      <c r="S38" s="84">
        <v>2.8786784450806463E-3</v>
      </c>
      <c r="T38" s="84">
        <f t="shared" si="0"/>
        <v>4.7797650965956152E-3</v>
      </c>
      <c r="U38" s="84">
        <f>R38/'סכום נכסי הקרן'!$C$42</f>
        <v>3.5415149955696603E-4</v>
      </c>
    </row>
    <row r="39" spans="2:21">
      <c r="B39" s="76" t="s">
        <v>324</v>
      </c>
      <c r="C39" s="73">
        <v>1172782</v>
      </c>
      <c r="D39" s="86" t="s">
        <v>117</v>
      </c>
      <c r="E39" s="86" t="s">
        <v>26</v>
      </c>
      <c r="F39" s="73" t="s">
        <v>321</v>
      </c>
      <c r="G39" s="86" t="s">
        <v>295</v>
      </c>
      <c r="H39" s="73" t="s">
        <v>322</v>
      </c>
      <c r="I39" s="73" t="s">
        <v>128</v>
      </c>
      <c r="J39" s="73"/>
      <c r="K39" s="83">
        <v>6.5</v>
      </c>
      <c r="L39" s="86" t="s">
        <v>130</v>
      </c>
      <c r="M39" s="87">
        <v>9.1999999999999998E-3</v>
      </c>
      <c r="N39" s="87">
        <v>3.2900000000000602E-2</v>
      </c>
      <c r="O39" s="83">
        <v>9693816.9701460022</v>
      </c>
      <c r="P39" s="85">
        <v>96.51</v>
      </c>
      <c r="Q39" s="73"/>
      <c r="R39" s="83">
        <v>9355.5030232360004</v>
      </c>
      <c r="S39" s="84">
        <v>4.843246990348298E-3</v>
      </c>
      <c r="T39" s="84">
        <f t="shared" si="0"/>
        <v>6.431700542500085E-3</v>
      </c>
      <c r="U39" s="84">
        <f>R39/'סכום נכסי הקרן'!$C$42</f>
        <v>4.7654986088126303E-4</v>
      </c>
    </row>
    <row r="40" spans="2:21">
      <c r="B40" s="76" t="s">
        <v>325</v>
      </c>
      <c r="C40" s="73">
        <v>1133487</v>
      </c>
      <c r="D40" s="86" t="s">
        <v>117</v>
      </c>
      <c r="E40" s="86" t="s">
        <v>26</v>
      </c>
      <c r="F40" s="73" t="s">
        <v>326</v>
      </c>
      <c r="G40" s="86" t="s">
        <v>295</v>
      </c>
      <c r="H40" s="73" t="s">
        <v>327</v>
      </c>
      <c r="I40" s="73" t="s">
        <v>292</v>
      </c>
      <c r="J40" s="73"/>
      <c r="K40" s="83">
        <v>2.6100000000001082</v>
      </c>
      <c r="L40" s="86" t="s">
        <v>130</v>
      </c>
      <c r="M40" s="87">
        <v>2.3399999999999997E-2</v>
      </c>
      <c r="N40" s="87">
        <v>3.1400000000000337E-2</v>
      </c>
      <c r="O40" s="83">
        <v>4751060.4431030005</v>
      </c>
      <c r="P40" s="85">
        <v>110.3</v>
      </c>
      <c r="Q40" s="73"/>
      <c r="R40" s="83">
        <v>5240.4192742630012</v>
      </c>
      <c r="S40" s="84">
        <v>1.8350934328707951E-3</v>
      </c>
      <c r="T40" s="84">
        <f t="shared" si="0"/>
        <v>3.6026718612022848E-3</v>
      </c>
      <c r="U40" s="84">
        <f>R40/'סכום נכסי הקרן'!$C$42</f>
        <v>2.6693605569973053E-4</v>
      </c>
    </row>
    <row r="41" spans="2:21">
      <c r="B41" s="76" t="s">
        <v>328</v>
      </c>
      <c r="C41" s="73">
        <v>1160944</v>
      </c>
      <c r="D41" s="86" t="s">
        <v>117</v>
      </c>
      <c r="E41" s="86" t="s">
        <v>26</v>
      </c>
      <c r="F41" s="73" t="s">
        <v>326</v>
      </c>
      <c r="G41" s="86" t="s">
        <v>295</v>
      </c>
      <c r="H41" s="73" t="s">
        <v>327</v>
      </c>
      <c r="I41" s="73" t="s">
        <v>292</v>
      </c>
      <c r="J41" s="73"/>
      <c r="K41" s="83">
        <v>5.8899999999998549</v>
      </c>
      <c r="L41" s="86" t="s">
        <v>130</v>
      </c>
      <c r="M41" s="87">
        <v>6.5000000000000006E-3</v>
      </c>
      <c r="N41" s="87">
        <v>3.1799999999998919E-2</v>
      </c>
      <c r="O41" s="83">
        <v>13741695.422252001</v>
      </c>
      <c r="P41" s="85">
        <v>95.32</v>
      </c>
      <c r="Q41" s="73"/>
      <c r="R41" s="83">
        <v>13098.583985319001</v>
      </c>
      <c r="S41" s="84">
        <v>6.4373224458637111E-3</v>
      </c>
      <c r="T41" s="84">
        <f t="shared" si="0"/>
        <v>9.0049855700029477E-3</v>
      </c>
      <c r="U41" s="84">
        <f>R41/'סכום נכסי הקרן'!$C$42</f>
        <v>6.6721461801058808E-4</v>
      </c>
    </row>
    <row r="42" spans="2:21">
      <c r="B42" s="76" t="s">
        <v>329</v>
      </c>
      <c r="C42" s="73">
        <v>1195999</v>
      </c>
      <c r="D42" s="86" t="s">
        <v>117</v>
      </c>
      <c r="E42" s="86" t="s">
        <v>26</v>
      </c>
      <c r="F42" s="73" t="s">
        <v>326</v>
      </c>
      <c r="G42" s="86" t="s">
        <v>295</v>
      </c>
      <c r="H42" s="73" t="s">
        <v>327</v>
      </c>
      <c r="I42" s="73" t="s">
        <v>292</v>
      </c>
      <c r="J42" s="73"/>
      <c r="K42" s="83">
        <v>8.7999999999943235</v>
      </c>
      <c r="L42" s="86" t="s">
        <v>130</v>
      </c>
      <c r="M42" s="87">
        <v>2.64E-2</v>
      </c>
      <c r="N42" s="87">
        <v>3.0299999999979295E-2</v>
      </c>
      <c r="O42" s="83">
        <v>601776.67935000011</v>
      </c>
      <c r="P42" s="85">
        <v>99.52</v>
      </c>
      <c r="Q42" s="73"/>
      <c r="R42" s="83">
        <v>598.88818030800007</v>
      </c>
      <c r="S42" s="84">
        <v>2.0059222645000003E-3</v>
      </c>
      <c r="T42" s="84">
        <f t="shared" si="0"/>
        <v>4.1172232263910049E-4</v>
      </c>
      <c r="U42" s="84">
        <f>R42/'סכום נכסי הקרן'!$C$42</f>
        <v>3.0506117982151256E-5</v>
      </c>
    </row>
    <row r="43" spans="2:21">
      <c r="B43" s="76" t="s">
        <v>330</v>
      </c>
      <c r="C43" s="73">
        <v>1138924</v>
      </c>
      <c r="D43" s="86" t="s">
        <v>117</v>
      </c>
      <c r="E43" s="86" t="s">
        <v>26</v>
      </c>
      <c r="F43" s="73" t="s">
        <v>331</v>
      </c>
      <c r="G43" s="86" t="s">
        <v>295</v>
      </c>
      <c r="H43" s="73" t="s">
        <v>322</v>
      </c>
      <c r="I43" s="73" t="s">
        <v>128</v>
      </c>
      <c r="J43" s="73"/>
      <c r="K43" s="83">
        <v>2.2600000000008937</v>
      </c>
      <c r="L43" s="86" t="s">
        <v>130</v>
      </c>
      <c r="M43" s="87">
        <v>1.34E-2</v>
      </c>
      <c r="N43" s="87">
        <v>2.9600000000007697E-2</v>
      </c>
      <c r="O43" s="83">
        <v>1475799.0365220003</v>
      </c>
      <c r="P43" s="85">
        <v>109.14</v>
      </c>
      <c r="Q43" s="73"/>
      <c r="R43" s="83">
        <v>1610.6869509560004</v>
      </c>
      <c r="S43" s="84">
        <v>2.767903951715871E-3</v>
      </c>
      <c r="T43" s="84">
        <f t="shared" si="0"/>
        <v>1.1073115053815946E-3</v>
      </c>
      <c r="U43" s="84">
        <f>R43/'סכום נכסי הקרן'!$C$42</f>
        <v>8.2045042419947822E-5</v>
      </c>
    </row>
    <row r="44" spans="2:21">
      <c r="B44" s="76" t="s">
        <v>332</v>
      </c>
      <c r="C44" s="73">
        <v>1151117</v>
      </c>
      <c r="D44" s="86" t="s">
        <v>117</v>
      </c>
      <c r="E44" s="86" t="s">
        <v>26</v>
      </c>
      <c r="F44" s="73" t="s">
        <v>331</v>
      </c>
      <c r="G44" s="86" t="s">
        <v>295</v>
      </c>
      <c r="H44" s="73" t="s">
        <v>327</v>
      </c>
      <c r="I44" s="73" t="s">
        <v>292</v>
      </c>
      <c r="J44" s="73"/>
      <c r="K44" s="83">
        <v>3.5899999999997192</v>
      </c>
      <c r="L44" s="86" t="s">
        <v>130</v>
      </c>
      <c r="M44" s="87">
        <v>1.8200000000000001E-2</v>
      </c>
      <c r="N44" s="87">
        <v>2.9599999999998124E-2</v>
      </c>
      <c r="O44" s="83">
        <v>3968895.3100360008</v>
      </c>
      <c r="P44" s="85">
        <v>107.72</v>
      </c>
      <c r="Q44" s="73"/>
      <c r="R44" s="83">
        <v>4275.2940792800009</v>
      </c>
      <c r="S44" s="84">
        <v>7.4348107998411482E-3</v>
      </c>
      <c r="T44" s="84">
        <f t="shared" si="0"/>
        <v>2.9391697251081031E-3</v>
      </c>
      <c r="U44" s="84">
        <f>R44/'סכום נכסי הקרן'!$C$42</f>
        <v>2.1777458610693209E-4</v>
      </c>
    </row>
    <row r="45" spans="2:21">
      <c r="B45" s="76" t="s">
        <v>333</v>
      </c>
      <c r="C45" s="73">
        <v>1161512</v>
      </c>
      <c r="D45" s="86" t="s">
        <v>117</v>
      </c>
      <c r="E45" s="86" t="s">
        <v>26</v>
      </c>
      <c r="F45" s="73" t="s">
        <v>331</v>
      </c>
      <c r="G45" s="86" t="s">
        <v>295</v>
      </c>
      <c r="H45" s="73" t="s">
        <v>327</v>
      </c>
      <c r="I45" s="73" t="s">
        <v>292</v>
      </c>
      <c r="J45" s="73"/>
      <c r="K45" s="83">
        <v>2.0300000000001628</v>
      </c>
      <c r="L45" s="86" t="s">
        <v>130</v>
      </c>
      <c r="M45" s="87">
        <v>2E-3</v>
      </c>
      <c r="N45" s="87">
        <v>2.8900000000003076E-2</v>
      </c>
      <c r="O45" s="83">
        <v>3168795.9926930005</v>
      </c>
      <c r="P45" s="85">
        <v>104.5</v>
      </c>
      <c r="Q45" s="73"/>
      <c r="R45" s="83">
        <v>3311.3919104820006</v>
      </c>
      <c r="S45" s="84">
        <v>9.602412099069698E-3</v>
      </c>
      <c r="T45" s="84">
        <f t="shared" si="0"/>
        <v>2.2765083923526643E-3</v>
      </c>
      <c r="U45" s="84">
        <f>R45/'סכום נכסי הקרן'!$C$42</f>
        <v>1.686754149236225E-4</v>
      </c>
    </row>
    <row r="46" spans="2:21">
      <c r="B46" s="76" t="s">
        <v>334</v>
      </c>
      <c r="C46" s="73">
        <v>7590128</v>
      </c>
      <c r="D46" s="86" t="s">
        <v>117</v>
      </c>
      <c r="E46" s="86" t="s">
        <v>26</v>
      </c>
      <c r="F46" s="73" t="s">
        <v>335</v>
      </c>
      <c r="G46" s="86" t="s">
        <v>295</v>
      </c>
      <c r="H46" s="73" t="s">
        <v>327</v>
      </c>
      <c r="I46" s="73" t="s">
        <v>292</v>
      </c>
      <c r="J46" s="73"/>
      <c r="K46" s="83">
        <v>1.4600000000002342</v>
      </c>
      <c r="L46" s="86" t="s">
        <v>130</v>
      </c>
      <c r="M46" s="87">
        <v>4.7500000000000001E-2</v>
      </c>
      <c r="N46" s="87">
        <v>3.2700000000001173E-2</v>
      </c>
      <c r="O46" s="83">
        <v>1545955.2635510003</v>
      </c>
      <c r="P46" s="85">
        <v>137.97999999999999</v>
      </c>
      <c r="Q46" s="83"/>
      <c r="R46" s="83">
        <v>2133.1090745250003</v>
      </c>
      <c r="S46" s="84">
        <v>1.1977699589319905E-3</v>
      </c>
      <c r="T46" s="84">
        <f t="shared" si="0"/>
        <v>1.4664651123258167E-3</v>
      </c>
      <c r="U46" s="84">
        <f>R46/'סכום נכסי הקרן'!$C$42</f>
        <v>1.086561385512585E-4</v>
      </c>
    </row>
    <row r="47" spans="2:21">
      <c r="B47" s="76" t="s">
        <v>336</v>
      </c>
      <c r="C47" s="73">
        <v>7590219</v>
      </c>
      <c r="D47" s="86" t="s">
        <v>117</v>
      </c>
      <c r="E47" s="86" t="s">
        <v>26</v>
      </c>
      <c r="F47" s="73" t="s">
        <v>335</v>
      </c>
      <c r="G47" s="86" t="s">
        <v>295</v>
      </c>
      <c r="H47" s="73" t="s">
        <v>327</v>
      </c>
      <c r="I47" s="73" t="s">
        <v>292</v>
      </c>
      <c r="J47" s="73"/>
      <c r="K47" s="83">
        <v>4.2799999999998217</v>
      </c>
      <c r="L47" s="86" t="s">
        <v>130</v>
      </c>
      <c r="M47" s="87">
        <v>5.0000000000000001E-3</v>
      </c>
      <c r="N47" s="87">
        <v>3.1499999999999265E-2</v>
      </c>
      <c r="O47" s="83">
        <v>3391905.6451330008</v>
      </c>
      <c r="P47" s="85">
        <v>99.19</v>
      </c>
      <c r="Q47" s="73"/>
      <c r="R47" s="83">
        <v>3364.4310517950003</v>
      </c>
      <c r="S47" s="84">
        <v>1.9003689984099822E-3</v>
      </c>
      <c r="T47" s="84">
        <f t="shared" si="0"/>
        <v>2.3129716240045911E-3</v>
      </c>
      <c r="U47" s="84">
        <f>R47/'סכום נכסי הקרן'!$C$42</f>
        <v>1.7137711843985193E-4</v>
      </c>
    </row>
    <row r="48" spans="2:21">
      <c r="B48" s="76" t="s">
        <v>337</v>
      </c>
      <c r="C48" s="73">
        <v>7590284</v>
      </c>
      <c r="D48" s="86" t="s">
        <v>117</v>
      </c>
      <c r="E48" s="86" t="s">
        <v>26</v>
      </c>
      <c r="F48" s="73" t="s">
        <v>335</v>
      </c>
      <c r="G48" s="86" t="s">
        <v>295</v>
      </c>
      <c r="H48" s="73" t="s">
        <v>327</v>
      </c>
      <c r="I48" s="73" t="s">
        <v>292</v>
      </c>
      <c r="J48" s="73"/>
      <c r="K48" s="83">
        <v>6.0999999999997341</v>
      </c>
      <c r="L48" s="86" t="s">
        <v>130</v>
      </c>
      <c r="M48" s="87">
        <v>5.8999999999999999E-3</v>
      </c>
      <c r="N48" s="87">
        <v>3.369999999999846E-2</v>
      </c>
      <c r="O48" s="83">
        <v>10273846.724729002</v>
      </c>
      <c r="P48" s="85">
        <v>91.47</v>
      </c>
      <c r="Q48" s="73"/>
      <c r="R48" s="83">
        <v>9397.4870835850015</v>
      </c>
      <c r="S48" s="84">
        <v>9.3450004090695343E-3</v>
      </c>
      <c r="T48" s="84">
        <f t="shared" si="0"/>
        <v>6.4605636515229093E-3</v>
      </c>
      <c r="U48" s="84">
        <f>R48/'סכום נכסי הקרן'!$C$42</f>
        <v>4.7868844157209866E-4</v>
      </c>
    </row>
    <row r="49" spans="2:21">
      <c r="B49" s="76" t="s">
        <v>338</v>
      </c>
      <c r="C49" s="73">
        <v>7670284</v>
      </c>
      <c r="D49" s="86" t="s">
        <v>117</v>
      </c>
      <c r="E49" s="86" t="s">
        <v>26</v>
      </c>
      <c r="F49" s="73" t="s">
        <v>339</v>
      </c>
      <c r="G49" s="86" t="s">
        <v>340</v>
      </c>
      <c r="H49" s="73" t="s">
        <v>322</v>
      </c>
      <c r="I49" s="73" t="s">
        <v>128</v>
      </c>
      <c r="J49" s="73"/>
      <c r="K49" s="83">
        <v>5.2800000000009426</v>
      </c>
      <c r="L49" s="86" t="s">
        <v>130</v>
      </c>
      <c r="M49" s="87">
        <v>4.4000000000000003E-3</v>
      </c>
      <c r="N49" s="87">
        <v>2.7400000000003796E-2</v>
      </c>
      <c r="O49" s="83">
        <v>2187927.0015780004</v>
      </c>
      <c r="P49" s="85">
        <v>98.69</v>
      </c>
      <c r="Q49" s="73"/>
      <c r="R49" s="83">
        <v>2159.2652574570006</v>
      </c>
      <c r="S49" s="84">
        <v>2.8909983801121645E-3</v>
      </c>
      <c r="T49" s="84">
        <f t="shared" si="0"/>
        <v>1.4844469071620379E-3</v>
      </c>
      <c r="U49" s="84">
        <f>R49/'סכום נכסי הקרן'!$C$42</f>
        <v>1.0998848009467645E-4</v>
      </c>
    </row>
    <row r="50" spans="2:21">
      <c r="B50" s="76" t="s">
        <v>341</v>
      </c>
      <c r="C50" s="73">
        <v>6130207</v>
      </c>
      <c r="D50" s="86" t="s">
        <v>117</v>
      </c>
      <c r="E50" s="86" t="s">
        <v>26</v>
      </c>
      <c r="F50" s="73" t="s">
        <v>342</v>
      </c>
      <c r="G50" s="86" t="s">
        <v>295</v>
      </c>
      <c r="H50" s="73" t="s">
        <v>322</v>
      </c>
      <c r="I50" s="73" t="s">
        <v>128</v>
      </c>
      <c r="J50" s="73"/>
      <c r="K50" s="83">
        <v>3.0600000000002137</v>
      </c>
      <c r="L50" s="86" t="s">
        <v>130</v>
      </c>
      <c r="M50" s="87">
        <v>1.5800000000000002E-2</v>
      </c>
      <c r="N50" s="87">
        <v>2.9400000000002504E-2</v>
      </c>
      <c r="O50" s="83">
        <v>3963062.7111160005</v>
      </c>
      <c r="P50" s="85">
        <v>108.57</v>
      </c>
      <c r="Q50" s="73"/>
      <c r="R50" s="83">
        <v>4302.6972781180011</v>
      </c>
      <c r="S50" s="84">
        <v>8.5199320551351491E-3</v>
      </c>
      <c r="T50" s="84">
        <f t="shared" si="0"/>
        <v>2.9580088156834425E-3</v>
      </c>
      <c r="U50" s="84">
        <f>R50/'סכום נכסי הקרן'!$C$42</f>
        <v>2.1917044804631861E-4</v>
      </c>
    </row>
    <row r="51" spans="2:21">
      <c r="B51" s="76" t="s">
        <v>343</v>
      </c>
      <c r="C51" s="73">
        <v>6130280</v>
      </c>
      <c r="D51" s="86" t="s">
        <v>117</v>
      </c>
      <c r="E51" s="86" t="s">
        <v>26</v>
      </c>
      <c r="F51" s="73" t="s">
        <v>342</v>
      </c>
      <c r="G51" s="86" t="s">
        <v>295</v>
      </c>
      <c r="H51" s="73" t="s">
        <v>322</v>
      </c>
      <c r="I51" s="73" t="s">
        <v>128</v>
      </c>
      <c r="J51" s="73"/>
      <c r="K51" s="83">
        <v>5.4899999999991183</v>
      </c>
      <c r="L51" s="86" t="s">
        <v>130</v>
      </c>
      <c r="M51" s="87">
        <v>8.3999999999999995E-3</v>
      </c>
      <c r="N51" s="87">
        <v>3.0099999999994496E-2</v>
      </c>
      <c r="O51" s="83">
        <v>3189481.1022520005</v>
      </c>
      <c r="P51" s="85">
        <v>98.55</v>
      </c>
      <c r="Q51" s="73"/>
      <c r="R51" s="83">
        <v>3143.2335159730005</v>
      </c>
      <c r="S51" s="84">
        <v>3.8853466953977346E-3</v>
      </c>
      <c r="T51" s="84">
        <f t="shared" si="0"/>
        <v>2.1609032309302073E-3</v>
      </c>
      <c r="U51" s="84">
        <f>R51/'סכום נכסי הקרן'!$C$42</f>
        <v>1.601097761428697E-4</v>
      </c>
    </row>
    <row r="52" spans="2:21">
      <c r="B52" s="76" t="s">
        <v>344</v>
      </c>
      <c r="C52" s="73">
        <v>6040398</v>
      </c>
      <c r="D52" s="86" t="s">
        <v>117</v>
      </c>
      <c r="E52" s="86" t="s">
        <v>26</v>
      </c>
      <c r="F52" s="73" t="s">
        <v>282</v>
      </c>
      <c r="G52" s="86" t="s">
        <v>283</v>
      </c>
      <c r="H52" s="73" t="s">
        <v>327</v>
      </c>
      <c r="I52" s="73" t="s">
        <v>292</v>
      </c>
      <c r="J52" s="73"/>
      <c r="K52" s="83">
        <v>4.5200000000006328</v>
      </c>
      <c r="L52" s="86" t="s">
        <v>130</v>
      </c>
      <c r="M52" s="87">
        <v>2.7799999999999998E-2</v>
      </c>
      <c r="N52" s="87">
        <v>3.350000000000445E-2</v>
      </c>
      <c r="O52" s="83">
        <v>55.562108000000009</v>
      </c>
      <c r="P52" s="85">
        <v>5460000</v>
      </c>
      <c r="Q52" s="73"/>
      <c r="R52" s="83">
        <v>3033.6913075790003</v>
      </c>
      <c r="S52" s="84">
        <v>1.3286013390722145E-2</v>
      </c>
      <c r="T52" s="84">
        <f t="shared" si="0"/>
        <v>2.0855953955947375E-3</v>
      </c>
      <c r="U52" s="84">
        <f>R52/'סכום נכסי הקרן'!$C$42</f>
        <v>1.5452992393811559E-4</v>
      </c>
    </row>
    <row r="53" spans="2:21">
      <c r="B53" s="76" t="s">
        <v>345</v>
      </c>
      <c r="C53" s="73">
        <v>6040430</v>
      </c>
      <c r="D53" s="86" t="s">
        <v>117</v>
      </c>
      <c r="E53" s="86" t="s">
        <v>26</v>
      </c>
      <c r="F53" s="73" t="s">
        <v>282</v>
      </c>
      <c r="G53" s="86" t="s">
        <v>283</v>
      </c>
      <c r="H53" s="73" t="s">
        <v>327</v>
      </c>
      <c r="I53" s="73" t="s">
        <v>292</v>
      </c>
      <c r="J53" s="73"/>
      <c r="K53" s="83">
        <v>1.4000000000000676</v>
      </c>
      <c r="L53" s="86" t="s">
        <v>130</v>
      </c>
      <c r="M53" s="87">
        <v>2.4199999999999999E-2</v>
      </c>
      <c r="N53" s="87">
        <v>3.560000000000129E-2</v>
      </c>
      <c r="O53" s="83">
        <v>213.44380600000005</v>
      </c>
      <c r="P53" s="85">
        <v>5556939</v>
      </c>
      <c r="Q53" s="73"/>
      <c r="R53" s="83">
        <v>11860.942273208</v>
      </c>
      <c r="S53" s="84">
        <v>7.4053292856399418E-3</v>
      </c>
      <c r="T53" s="84">
        <f t="shared" si="0"/>
        <v>8.1541343809824664E-3</v>
      </c>
      <c r="U53" s="84">
        <f>R53/'סכום נכסי הקרן'!$C$42</f>
        <v>6.0417172397672571E-4</v>
      </c>
    </row>
    <row r="54" spans="2:21">
      <c r="B54" s="76" t="s">
        <v>346</v>
      </c>
      <c r="C54" s="73">
        <v>6040471</v>
      </c>
      <c r="D54" s="86" t="s">
        <v>117</v>
      </c>
      <c r="E54" s="86" t="s">
        <v>26</v>
      </c>
      <c r="F54" s="73" t="s">
        <v>282</v>
      </c>
      <c r="G54" s="86" t="s">
        <v>283</v>
      </c>
      <c r="H54" s="73" t="s">
        <v>327</v>
      </c>
      <c r="I54" s="73" t="s">
        <v>292</v>
      </c>
      <c r="J54" s="73"/>
      <c r="K54" s="83">
        <v>1.010000000000167</v>
      </c>
      <c r="L54" s="86" t="s">
        <v>130</v>
      </c>
      <c r="M54" s="87">
        <v>1.95E-2</v>
      </c>
      <c r="N54" s="87">
        <v>3.5600000000004899E-2</v>
      </c>
      <c r="O54" s="83">
        <v>52.499629000000006</v>
      </c>
      <c r="P54" s="85">
        <v>5397000</v>
      </c>
      <c r="Q54" s="83">
        <v>104.08178574600002</v>
      </c>
      <c r="R54" s="83">
        <v>2937.4867904510006</v>
      </c>
      <c r="S54" s="84">
        <v>2.1152999315040897E-3</v>
      </c>
      <c r="T54" s="84">
        <f t="shared" si="0"/>
        <v>2.0194569267741598E-3</v>
      </c>
      <c r="U54" s="84">
        <f>R54/'סכום נכסי הקרן'!$C$42</f>
        <v>1.4962946597881288E-4</v>
      </c>
    </row>
    <row r="55" spans="2:21">
      <c r="B55" s="76" t="s">
        <v>347</v>
      </c>
      <c r="C55" s="73">
        <v>6040620</v>
      </c>
      <c r="D55" s="86" t="s">
        <v>117</v>
      </c>
      <c r="E55" s="86" t="s">
        <v>26</v>
      </c>
      <c r="F55" s="73" t="s">
        <v>282</v>
      </c>
      <c r="G55" s="86" t="s">
        <v>283</v>
      </c>
      <c r="H55" s="73" t="s">
        <v>322</v>
      </c>
      <c r="I55" s="73" t="s">
        <v>128</v>
      </c>
      <c r="J55" s="73"/>
      <c r="K55" s="83">
        <v>4.3399999999998231</v>
      </c>
      <c r="L55" s="86" t="s">
        <v>130</v>
      </c>
      <c r="M55" s="87">
        <v>1.4999999999999999E-2</v>
      </c>
      <c r="N55" s="87">
        <v>3.7999999999998639E-2</v>
      </c>
      <c r="O55" s="83">
        <v>180.46747600000003</v>
      </c>
      <c r="P55" s="85">
        <v>4910638</v>
      </c>
      <c r="Q55" s="73"/>
      <c r="R55" s="83">
        <v>8862.104478684003</v>
      </c>
      <c r="S55" s="84">
        <v>6.4273622052852782E-3</v>
      </c>
      <c r="T55" s="84">
        <f t="shared" si="0"/>
        <v>6.0925000015155792E-3</v>
      </c>
      <c r="U55" s="84">
        <f>R55/'סכום נכסי הקרן'!$C$42</f>
        <v>4.5141716548462976E-4</v>
      </c>
    </row>
    <row r="56" spans="2:21">
      <c r="B56" s="76" t="s">
        <v>348</v>
      </c>
      <c r="C56" s="73">
        <v>2260446</v>
      </c>
      <c r="D56" s="86" t="s">
        <v>117</v>
      </c>
      <c r="E56" s="86" t="s">
        <v>26</v>
      </c>
      <c r="F56" s="73" t="s">
        <v>349</v>
      </c>
      <c r="G56" s="86" t="s">
        <v>295</v>
      </c>
      <c r="H56" s="73" t="s">
        <v>322</v>
      </c>
      <c r="I56" s="73" t="s">
        <v>128</v>
      </c>
      <c r="J56" s="73"/>
      <c r="K56" s="83">
        <v>2.6000000000025483</v>
      </c>
      <c r="L56" s="86" t="s">
        <v>130</v>
      </c>
      <c r="M56" s="87">
        <v>3.7000000000000005E-2</v>
      </c>
      <c r="N56" s="87">
        <v>3.0500000000020705E-2</v>
      </c>
      <c r="O56" s="83">
        <v>274499.16879199998</v>
      </c>
      <c r="P56" s="85">
        <v>114.36</v>
      </c>
      <c r="Q56" s="73"/>
      <c r="R56" s="83">
        <v>313.91726146700006</v>
      </c>
      <c r="S56" s="84">
        <v>7.301850824273455E-4</v>
      </c>
      <c r="T56" s="84">
        <f t="shared" si="0"/>
        <v>2.1581114514771226E-4</v>
      </c>
      <c r="U56" s="84">
        <f>R56/'סכום נכסי הקרן'!$C$42</f>
        <v>1.5990292227876525E-5</v>
      </c>
    </row>
    <row r="57" spans="2:21">
      <c r="B57" s="76" t="s">
        <v>350</v>
      </c>
      <c r="C57" s="73">
        <v>2260495</v>
      </c>
      <c r="D57" s="86" t="s">
        <v>117</v>
      </c>
      <c r="E57" s="86" t="s">
        <v>26</v>
      </c>
      <c r="F57" s="73" t="s">
        <v>349</v>
      </c>
      <c r="G57" s="86" t="s">
        <v>295</v>
      </c>
      <c r="H57" s="73" t="s">
        <v>322</v>
      </c>
      <c r="I57" s="73" t="s">
        <v>128</v>
      </c>
      <c r="J57" s="73"/>
      <c r="K57" s="83">
        <v>4.0800000000012471</v>
      </c>
      <c r="L57" s="86" t="s">
        <v>130</v>
      </c>
      <c r="M57" s="87">
        <v>2.81E-2</v>
      </c>
      <c r="N57" s="87">
        <v>3.1200000000006067E-2</v>
      </c>
      <c r="O57" s="83">
        <v>1058780.255223</v>
      </c>
      <c r="P57" s="85">
        <v>112.12</v>
      </c>
      <c r="Q57" s="73"/>
      <c r="R57" s="83">
        <v>1187.1044601190001</v>
      </c>
      <c r="S57" s="84">
        <v>7.9310404240638904E-4</v>
      </c>
      <c r="T57" s="84">
        <f t="shared" si="0"/>
        <v>8.1610795070971153E-4</v>
      </c>
      <c r="U57" s="84">
        <f>R57/'סכום נכסי הקרן'!$C$42</f>
        <v>6.0468631554731713E-5</v>
      </c>
    </row>
    <row r="58" spans="2:21">
      <c r="B58" s="76" t="s">
        <v>351</v>
      </c>
      <c r="C58" s="73">
        <v>2260545</v>
      </c>
      <c r="D58" s="86" t="s">
        <v>117</v>
      </c>
      <c r="E58" s="86" t="s">
        <v>26</v>
      </c>
      <c r="F58" s="73" t="s">
        <v>349</v>
      </c>
      <c r="G58" s="86" t="s">
        <v>295</v>
      </c>
      <c r="H58" s="73" t="s">
        <v>327</v>
      </c>
      <c r="I58" s="73" t="s">
        <v>292</v>
      </c>
      <c r="J58" s="73"/>
      <c r="K58" s="83">
        <v>2.7199999999985534</v>
      </c>
      <c r="L58" s="86" t="s">
        <v>130</v>
      </c>
      <c r="M58" s="87">
        <v>2.4E-2</v>
      </c>
      <c r="N58" s="87">
        <v>2.9400000000007229E-2</v>
      </c>
      <c r="O58" s="83">
        <v>231401.508092</v>
      </c>
      <c r="P58" s="85">
        <v>110.4</v>
      </c>
      <c r="Q58" s="83">
        <v>21.067745811999998</v>
      </c>
      <c r="R58" s="83">
        <v>276.53501022000006</v>
      </c>
      <c r="S58" s="84">
        <v>4.2850816610973873E-4</v>
      </c>
      <c r="T58" s="84">
        <f t="shared" si="0"/>
        <v>1.9011167767620895E-4</v>
      </c>
      <c r="U58" s="84">
        <f>R58/'סכום נכסי הקרן'!$C$42</f>
        <v>1.4086118119125677E-5</v>
      </c>
    </row>
    <row r="59" spans="2:21">
      <c r="B59" s="76" t="s">
        <v>352</v>
      </c>
      <c r="C59" s="73">
        <v>2260552</v>
      </c>
      <c r="D59" s="86" t="s">
        <v>117</v>
      </c>
      <c r="E59" s="86" t="s">
        <v>26</v>
      </c>
      <c r="F59" s="73" t="s">
        <v>349</v>
      </c>
      <c r="G59" s="86" t="s">
        <v>295</v>
      </c>
      <c r="H59" s="73" t="s">
        <v>322</v>
      </c>
      <c r="I59" s="73" t="s">
        <v>128</v>
      </c>
      <c r="J59" s="73"/>
      <c r="K59" s="83">
        <v>3.8700000000000321</v>
      </c>
      <c r="L59" s="86" t="s">
        <v>130</v>
      </c>
      <c r="M59" s="87">
        <v>2.6000000000000002E-2</v>
      </c>
      <c r="N59" s="87">
        <v>2.9300000000000173E-2</v>
      </c>
      <c r="O59" s="83">
        <v>3603059.2731950004</v>
      </c>
      <c r="P59" s="85">
        <v>111.25</v>
      </c>
      <c r="Q59" s="73"/>
      <c r="R59" s="83">
        <v>4008.4033110010005</v>
      </c>
      <c r="S59" s="84">
        <v>7.3494624622537988E-3</v>
      </c>
      <c r="T59" s="84">
        <f t="shared" si="0"/>
        <v>2.7556882495674575E-3</v>
      </c>
      <c r="U59" s="84">
        <f>R59/'סכום נכסי הקרן'!$C$42</f>
        <v>2.0417972560846817E-4</v>
      </c>
    </row>
    <row r="60" spans="2:21">
      <c r="B60" s="76" t="s">
        <v>353</v>
      </c>
      <c r="C60" s="73">
        <v>2260636</v>
      </c>
      <c r="D60" s="86" t="s">
        <v>117</v>
      </c>
      <c r="E60" s="86" t="s">
        <v>26</v>
      </c>
      <c r="F60" s="73" t="s">
        <v>349</v>
      </c>
      <c r="G60" s="86" t="s">
        <v>295</v>
      </c>
      <c r="H60" s="73" t="s">
        <v>322</v>
      </c>
      <c r="I60" s="73" t="s">
        <v>128</v>
      </c>
      <c r="J60" s="73"/>
      <c r="K60" s="83">
        <v>6.8200000000001717</v>
      </c>
      <c r="L60" s="86" t="s">
        <v>130</v>
      </c>
      <c r="M60" s="87">
        <v>3.4999999999999996E-3</v>
      </c>
      <c r="N60" s="87">
        <v>3.3000000000000737E-2</v>
      </c>
      <c r="O60" s="83">
        <v>18494226.891559005</v>
      </c>
      <c r="P60" s="85">
        <v>88.99</v>
      </c>
      <c r="Q60" s="83">
        <v>1095.0462882710003</v>
      </c>
      <c r="R60" s="83">
        <v>17553.058799139006</v>
      </c>
      <c r="S60" s="84">
        <v>6.6845613987953556E-3</v>
      </c>
      <c r="T60" s="84">
        <f t="shared" si="0"/>
        <v>1.2067338070498354E-2</v>
      </c>
      <c r="U60" s="84">
        <f>R60/'סכום נכסי הקרן'!$C$42</f>
        <v>8.9411629796865401E-4</v>
      </c>
    </row>
    <row r="61" spans="2:21">
      <c r="B61" s="76" t="s">
        <v>354</v>
      </c>
      <c r="C61" s="73">
        <v>3230125</v>
      </c>
      <c r="D61" s="86" t="s">
        <v>117</v>
      </c>
      <c r="E61" s="86" t="s">
        <v>26</v>
      </c>
      <c r="F61" s="73" t="s">
        <v>355</v>
      </c>
      <c r="G61" s="86" t="s">
        <v>295</v>
      </c>
      <c r="H61" s="73" t="s">
        <v>327</v>
      </c>
      <c r="I61" s="73" t="s">
        <v>292</v>
      </c>
      <c r="J61" s="73"/>
      <c r="K61" s="85">
        <v>3.0000094189130064E-2</v>
      </c>
      <c r="L61" s="86" t="s">
        <v>130</v>
      </c>
      <c r="M61" s="87">
        <v>4.9000000000000002E-2</v>
      </c>
      <c r="N61" s="87">
        <v>5.040013386600848E-2</v>
      </c>
      <c r="O61" s="83">
        <v>8.1823000000000021E-2</v>
      </c>
      <c r="P61" s="85">
        <v>117.36</v>
      </c>
      <c r="Q61" s="73"/>
      <c r="R61" s="83">
        <v>9.5618000000000019E-5</v>
      </c>
      <c r="S61" s="84">
        <v>6.1519824547863363E-10</v>
      </c>
      <c r="T61" s="84">
        <f t="shared" si="0"/>
        <v>6.5735251321639141E-11</v>
      </c>
      <c r="U61" s="84">
        <f>R61/'סכום נכסי הקרן'!$C$42</f>
        <v>4.8705819969884858E-12</v>
      </c>
    </row>
    <row r="62" spans="2:21">
      <c r="B62" s="76" t="s">
        <v>356</v>
      </c>
      <c r="C62" s="73">
        <v>3230265</v>
      </c>
      <c r="D62" s="86" t="s">
        <v>117</v>
      </c>
      <c r="E62" s="86" t="s">
        <v>26</v>
      </c>
      <c r="F62" s="73" t="s">
        <v>355</v>
      </c>
      <c r="G62" s="86" t="s">
        <v>295</v>
      </c>
      <c r="H62" s="73" t="s">
        <v>327</v>
      </c>
      <c r="I62" s="73" t="s">
        <v>292</v>
      </c>
      <c r="J62" s="73"/>
      <c r="K62" s="83">
        <v>3.2699999999997886</v>
      </c>
      <c r="L62" s="86" t="s">
        <v>130</v>
      </c>
      <c r="M62" s="87">
        <v>2.35E-2</v>
      </c>
      <c r="N62" s="87">
        <v>2.8499999999998797E-2</v>
      </c>
      <c r="O62" s="83">
        <v>6582642.9478790015</v>
      </c>
      <c r="P62" s="85">
        <v>110.9</v>
      </c>
      <c r="Q62" s="83">
        <v>174.358980583</v>
      </c>
      <c r="R62" s="83">
        <v>7474.5100096540009</v>
      </c>
      <c r="S62" s="84">
        <v>7.0084083836074867E-3</v>
      </c>
      <c r="T62" s="84">
        <f t="shared" si="0"/>
        <v>5.1385596225680631E-3</v>
      </c>
      <c r="U62" s="84">
        <f>R62/'סכום נכסי הקרן'!$C$42</f>
        <v>3.8073598997396938E-4</v>
      </c>
    </row>
    <row r="63" spans="2:21">
      <c r="B63" s="76" t="s">
        <v>357</v>
      </c>
      <c r="C63" s="73">
        <v>3230190</v>
      </c>
      <c r="D63" s="86" t="s">
        <v>117</v>
      </c>
      <c r="E63" s="86" t="s">
        <v>26</v>
      </c>
      <c r="F63" s="73" t="s">
        <v>355</v>
      </c>
      <c r="G63" s="86" t="s">
        <v>295</v>
      </c>
      <c r="H63" s="73" t="s">
        <v>327</v>
      </c>
      <c r="I63" s="73" t="s">
        <v>292</v>
      </c>
      <c r="J63" s="73"/>
      <c r="K63" s="83">
        <v>1.7199999999998739</v>
      </c>
      <c r="L63" s="86" t="s">
        <v>130</v>
      </c>
      <c r="M63" s="87">
        <v>1.7600000000000001E-2</v>
      </c>
      <c r="N63" s="87">
        <v>2.9599999999996213E-2</v>
      </c>
      <c r="O63" s="83">
        <v>2850955.2543120002</v>
      </c>
      <c r="P63" s="85">
        <v>111.29</v>
      </c>
      <c r="Q63" s="73"/>
      <c r="R63" s="83">
        <v>3172.8281466700005</v>
      </c>
      <c r="S63" s="84">
        <v>2.1346017014099786E-3</v>
      </c>
      <c r="T63" s="84">
        <f t="shared" si="0"/>
        <v>2.1812488822368485E-3</v>
      </c>
      <c r="U63" s="84">
        <f>R63/'סכום נכסי הקרן'!$C$42</f>
        <v>1.6161726506211429E-4</v>
      </c>
    </row>
    <row r="64" spans="2:21">
      <c r="B64" s="76" t="s">
        <v>358</v>
      </c>
      <c r="C64" s="73">
        <v>3230232</v>
      </c>
      <c r="D64" s="86" t="s">
        <v>117</v>
      </c>
      <c r="E64" s="86" t="s">
        <v>26</v>
      </c>
      <c r="F64" s="73" t="s">
        <v>355</v>
      </c>
      <c r="G64" s="86" t="s">
        <v>295</v>
      </c>
      <c r="H64" s="73" t="s">
        <v>327</v>
      </c>
      <c r="I64" s="73" t="s">
        <v>292</v>
      </c>
      <c r="J64" s="73"/>
      <c r="K64" s="83">
        <v>2.4100000000001014</v>
      </c>
      <c r="L64" s="86" t="s">
        <v>130</v>
      </c>
      <c r="M64" s="87">
        <v>2.1499999999999998E-2</v>
      </c>
      <c r="N64" s="87">
        <v>2.9300000000000454E-2</v>
      </c>
      <c r="O64" s="83">
        <v>4483275.5417140005</v>
      </c>
      <c r="P64" s="85">
        <v>112.3</v>
      </c>
      <c r="Q64" s="73"/>
      <c r="R64" s="83">
        <v>5034.7186424890015</v>
      </c>
      <c r="S64" s="84">
        <v>3.6709242303054712E-3</v>
      </c>
      <c r="T64" s="84">
        <f t="shared" si="0"/>
        <v>3.4612572454742439E-3</v>
      </c>
      <c r="U64" s="84">
        <f>R64/'סכום נכסי הקרן'!$C$42</f>
        <v>2.5645809345530376E-4</v>
      </c>
    </row>
    <row r="65" spans="2:21">
      <c r="B65" s="76" t="s">
        <v>359</v>
      </c>
      <c r="C65" s="73">
        <v>3230273</v>
      </c>
      <c r="D65" s="86" t="s">
        <v>117</v>
      </c>
      <c r="E65" s="86" t="s">
        <v>26</v>
      </c>
      <c r="F65" s="73" t="s">
        <v>355</v>
      </c>
      <c r="G65" s="86" t="s">
        <v>295</v>
      </c>
      <c r="H65" s="73" t="s">
        <v>327</v>
      </c>
      <c r="I65" s="73" t="s">
        <v>292</v>
      </c>
      <c r="J65" s="73"/>
      <c r="K65" s="83">
        <v>4.219999999999934</v>
      </c>
      <c r="L65" s="86" t="s">
        <v>130</v>
      </c>
      <c r="M65" s="87">
        <v>2.2499999999999999E-2</v>
      </c>
      <c r="N65" s="87">
        <v>3.0899999999999549E-2</v>
      </c>
      <c r="O65" s="83">
        <v>9398268.7320270017</v>
      </c>
      <c r="P65" s="85">
        <v>109.55</v>
      </c>
      <c r="Q65" s="73"/>
      <c r="R65" s="83">
        <v>10295.802993094001</v>
      </c>
      <c r="S65" s="84">
        <v>6.9512527414454326E-3</v>
      </c>
      <c r="T65" s="84">
        <f t="shared" si="0"/>
        <v>7.07813588768975E-3</v>
      </c>
      <c r="U65" s="84">
        <f>R65/'סכום נכסי הקרן'!$C$42</f>
        <v>5.2444678515241696E-4</v>
      </c>
    </row>
    <row r="66" spans="2:21">
      <c r="B66" s="76" t="s">
        <v>360</v>
      </c>
      <c r="C66" s="73">
        <v>3230372</v>
      </c>
      <c r="D66" s="86" t="s">
        <v>117</v>
      </c>
      <c r="E66" s="86" t="s">
        <v>26</v>
      </c>
      <c r="F66" s="73" t="s">
        <v>355</v>
      </c>
      <c r="G66" s="86" t="s">
        <v>295</v>
      </c>
      <c r="H66" s="73" t="s">
        <v>327</v>
      </c>
      <c r="I66" s="73" t="s">
        <v>292</v>
      </c>
      <c r="J66" s="73"/>
      <c r="K66" s="83">
        <v>4.4300000000005477</v>
      </c>
      <c r="L66" s="86" t="s">
        <v>130</v>
      </c>
      <c r="M66" s="87">
        <v>6.5000000000000006E-3</v>
      </c>
      <c r="N66" s="87">
        <v>2.6800000000004008E-2</v>
      </c>
      <c r="O66" s="83">
        <v>3335372.9323610007</v>
      </c>
      <c r="P66" s="85">
        <v>101.81</v>
      </c>
      <c r="Q66" s="73"/>
      <c r="R66" s="83">
        <v>3395.7433790980003</v>
      </c>
      <c r="S66" s="84">
        <v>6.6229304263812653E-3</v>
      </c>
      <c r="T66" s="84">
        <f t="shared" si="0"/>
        <v>2.3344981535777694E-3</v>
      </c>
      <c r="U66" s="84">
        <f>R66/'סכום נכסי הקרן'!$C$42</f>
        <v>1.7297210325072229E-4</v>
      </c>
    </row>
    <row r="67" spans="2:21">
      <c r="B67" s="76" t="s">
        <v>361</v>
      </c>
      <c r="C67" s="73">
        <v>3230398</v>
      </c>
      <c r="D67" s="86" t="s">
        <v>117</v>
      </c>
      <c r="E67" s="86" t="s">
        <v>26</v>
      </c>
      <c r="F67" s="73" t="s">
        <v>355</v>
      </c>
      <c r="G67" s="86" t="s">
        <v>295</v>
      </c>
      <c r="H67" s="73" t="s">
        <v>327</v>
      </c>
      <c r="I67" s="73" t="s">
        <v>292</v>
      </c>
      <c r="J67" s="73"/>
      <c r="K67" s="83">
        <v>5.1700000000343085</v>
      </c>
      <c r="L67" s="86" t="s">
        <v>130</v>
      </c>
      <c r="M67" s="87">
        <v>1.43E-2</v>
      </c>
      <c r="N67" s="87">
        <v>3.080000000024688E-2</v>
      </c>
      <c r="O67" s="83">
        <v>53613.196780000006</v>
      </c>
      <c r="P67" s="85">
        <v>102.75</v>
      </c>
      <c r="Q67" s="73"/>
      <c r="R67" s="83">
        <v>55.087558683000012</v>
      </c>
      <c r="S67" s="84">
        <v>1.332600834658978E-4</v>
      </c>
      <c r="T67" s="84">
        <f t="shared" si="0"/>
        <v>3.787147309839726E-5</v>
      </c>
      <c r="U67" s="84">
        <f>R67/'סכום נכסי הקרן'!$C$42</f>
        <v>2.8060456355442131E-6</v>
      </c>
    </row>
    <row r="68" spans="2:21">
      <c r="B68" s="76" t="s">
        <v>362</v>
      </c>
      <c r="C68" s="73">
        <v>3230422</v>
      </c>
      <c r="D68" s="86" t="s">
        <v>117</v>
      </c>
      <c r="E68" s="86" t="s">
        <v>26</v>
      </c>
      <c r="F68" s="73" t="s">
        <v>355</v>
      </c>
      <c r="G68" s="86" t="s">
        <v>295</v>
      </c>
      <c r="H68" s="73" t="s">
        <v>327</v>
      </c>
      <c r="I68" s="73" t="s">
        <v>292</v>
      </c>
      <c r="J68" s="73"/>
      <c r="K68" s="83">
        <v>5.9899999999997124</v>
      </c>
      <c r="L68" s="86" t="s">
        <v>130</v>
      </c>
      <c r="M68" s="87">
        <v>2.5000000000000001E-3</v>
      </c>
      <c r="N68" s="87">
        <v>3.1099999999998448E-2</v>
      </c>
      <c r="O68" s="83">
        <v>7829544.7202470014</v>
      </c>
      <c r="P68" s="85">
        <v>92.21</v>
      </c>
      <c r="Q68" s="73"/>
      <c r="R68" s="83">
        <v>7219.6230767920006</v>
      </c>
      <c r="S68" s="84">
        <v>6.0337878617145293E-3</v>
      </c>
      <c r="T68" s="84">
        <f t="shared" si="0"/>
        <v>4.9633305172710959E-3</v>
      </c>
      <c r="U68" s="84">
        <f>R68/'סכום נכסי הקרן'!$C$42</f>
        <v>3.6775257987895307E-4</v>
      </c>
    </row>
    <row r="69" spans="2:21">
      <c r="B69" s="76" t="s">
        <v>363</v>
      </c>
      <c r="C69" s="73">
        <v>1194638</v>
      </c>
      <c r="D69" s="86" t="s">
        <v>117</v>
      </c>
      <c r="E69" s="86" t="s">
        <v>26</v>
      </c>
      <c r="F69" s="73" t="s">
        <v>355</v>
      </c>
      <c r="G69" s="86" t="s">
        <v>295</v>
      </c>
      <c r="H69" s="73" t="s">
        <v>327</v>
      </c>
      <c r="I69" s="73" t="s">
        <v>292</v>
      </c>
      <c r="J69" s="73"/>
      <c r="K69" s="83">
        <v>6.7299999999998423</v>
      </c>
      <c r="L69" s="86" t="s">
        <v>130</v>
      </c>
      <c r="M69" s="87">
        <v>3.61E-2</v>
      </c>
      <c r="N69" s="87">
        <v>3.3500000000000377E-2</v>
      </c>
      <c r="O69" s="83">
        <v>5091417.4617990013</v>
      </c>
      <c r="P69" s="85">
        <v>104.99</v>
      </c>
      <c r="Q69" s="73"/>
      <c r="R69" s="83">
        <v>5345.4794083080014</v>
      </c>
      <c r="S69" s="84">
        <v>1.108195854846953E-2</v>
      </c>
      <c r="T69" s="84">
        <f t="shared" si="0"/>
        <v>3.6748983699698098E-3</v>
      </c>
      <c r="U69" s="84">
        <f>R69/'סכום נכסי הקרן'!$C$42</f>
        <v>2.7228760036162241E-4</v>
      </c>
    </row>
    <row r="70" spans="2:21">
      <c r="B70" s="76" t="s">
        <v>364</v>
      </c>
      <c r="C70" s="73">
        <v>1199876</v>
      </c>
      <c r="D70" s="86" t="s">
        <v>117</v>
      </c>
      <c r="E70" s="86" t="s">
        <v>26</v>
      </c>
      <c r="F70" s="73" t="s">
        <v>297</v>
      </c>
      <c r="G70" s="86" t="s">
        <v>283</v>
      </c>
      <c r="H70" s="73" t="s">
        <v>322</v>
      </c>
      <c r="I70" s="73" t="s">
        <v>128</v>
      </c>
      <c r="J70" s="73"/>
      <c r="K70" s="85">
        <v>0.25</v>
      </c>
      <c r="L70" s="86" t="s">
        <v>130</v>
      </c>
      <c r="M70" s="87">
        <v>1.5900000000000001E-2</v>
      </c>
      <c r="N70" s="116">
        <v>6.3100000000000003E-2</v>
      </c>
      <c r="O70" s="83">
        <v>170.67848300000003</v>
      </c>
      <c r="P70" s="85">
        <v>5566402</v>
      </c>
      <c r="Q70" s="73"/>
      <c r="R70" s="83">
        <v>9500.6506717670018</v>
      </c>
      <c r="S70" s="84">
        <v>1.1401368269873081E-2</v>
      </c>
      <c r="T70" s="84">
        <f t="shared" si="0"/>
        <v>6.5314863271319565E-3</v>
      </c>
      <c r="U70" s="84">
        <f>R70/'סכום נכסי הקרן'!$C$42</f>
        <v>4.8394338013328989E-4</v>
      </c>
    </row>
    <row r="71" spans="2:21">
      <c r="B71" s="76" t="s">
        <v>365</v>
      </c>
      <c r="C71" s="73">
        <v>1199884</v>
      </c>
      <c r="D71" s="86" t="s">
        <v>117</v>
      </c>
      <c r="E71" s="86" t="s">
        <v>26</v>
      </c>
      <c r="F71" s="73" t="s">
        <v>297</v>
      </c>
      <c r="G71" s="86" t="s">
        <v>283</v>
      </c>
      <c r="H71" s="73" t="s">
        <v>322</v>
      </c>
      <c r="I71" s="73" t="s">
        <v>128</v>
      </c>
      <c r="J71" s="73"/>
      <c r="K71" s="85">
        <v>1.49</v>
      </c>
      <c r="L71" s="86" t="s">
        <v>130</v>
      </c>
      <c r="M71" s="87">
        <v>2.0199999999999999E-2</v>
      </c>
      <c r="N71" s="116">
        <v>3.3799999999999997E-2</v>
      </c>
      <c r="O71" s="83">
        <v>125.12411700000003</v>
      </c>
      <c r="P71" s="127">
        <v>5510000</v>
      </c>
      <c r="Q71" s="73"/>
      <c r="R71" s="83">
        <v>6894.338397759002</v>
      </c>
      <c r="S71" s="84">
        <v>5.9455508196721322E-3</v>
      </c>
      <c r="T71" s="84">
        <f t="shared" si="0"/>
        <v>4.7397045250174106E-3</v>
      </c>
      <c r="U71" s="84">
        <f>R71/'סכום נכסי הקרן'!$C$42</f>
        <v>3.5118325504895974E-4</v>
      </c>
    </row>
    <row r="72" spans="2:21">
      <c r="B72" s="76" t="s">
        <v>366</v>
      </c>
      <c r="C72" s="73">
        <v>1199892</v>
      </c>
      <c r="D72" s="86" t="s">
        <v>117</v>
      </c>
      <c r="E72" s="86" t="s">
        <v>26</v>
      </c>
      <c r="F72" s="73" t="s">
        <v>297</v>
      </c>
      <c r="G72" s="86" t="s">
        <v>283</v>
      </c>
      <c r="H72" s="73" t="s">
        <v>322</v>
      </c>
      <c r="I72" s="73" t="s">
        <v>128</v>
      </c>
      <c r="J72" s="73"/>
      <c r="K72" s="85">
        <v>2.56</v>
      </c>
      <c r="L72" s="86" t="s">
        <v>130</v>
      </c>
      <c r="M72" s="87">
        <v>2.5899999999999999E-2</v>
      </c>
      <c r="N72" s="116">
        <v>3.6600000000000001E-2</v>
      </c>
      <c r="O72" s="83">
        <v>276.44336099999998</v>
      </c>
      <c r="P72" s="85">
        <v>5459551</v>
      </c>
      <c r="Q72" s="73"/>
      <c r="R72" s="83">
        <v>15092.565478171002</v>
      </c>
      <c r="S72" s="84">
        <v>1.3087315296122708E-2</v>
      </c>
      <c r="T72" s="84">
        <f t="shared" si="0"/>
        <v>1.0375803559955923E-2</v>
      </c>
      <c r="U72" s="84">
        <f>R72/'סכום נכסי הקרן'!$C$42</f>
        <v>7.6878388699146171E-4</v>
      </c>
    </row>
    <row r="73" spans="2:21">
      <c r="B73" s="76" t="s">
        <v>367</v>
      </c>
      <c r="C73" s="73">
        <v>6620462</v>
      </c>
      <c r="D73" s="86" t="s">
        <v>117</v>
      </c>
      <c r="E73" s="86" t="s">
        <v>26</v>
      </c>
      <c r="F73" s="73" t="s">
        <v>297</v>
      </c>
      <c r="G73" s="86" t="s">
        <v>283</v>
      </c>
      <c r="H73" s="73" t="s">
        <v>322</v>
      </c>
      <c r="I73" s="73" t="s">
        <v>128</v>
      </c>
      <c r="J73" s="73"/>
      <c r="K73" s="83">
        <v>2.7999999999999021</v>
      </c>
      <c r="L73" s="86" t="s">
        <v>130</v>
      </c>
      <c r="M73" s="87">
        <v>2.9700000000000001E-2</v>
      </c>
      <c r="N73" s="87">
        <v>2.9099999999998575E-2</v>
      </c>
      <c r="O73" s="83">
        <v>109.26485400000001</v>
      </c>
      <c r="P73" s="85">
        <v>5593655</v>
      </c>
      <c r="Q73" s="73"/>
      <c r="R73" s="83">
        <v>6111.8990005570004</v>
      </c>
      <c r="S73" s="84">
        <v>7.8046324285714298E-3</v>
      </c>
      <c r="T73" s="84">
        <f t="shared" si="0"/>
        <v>4.201794817441166E-3</v>
      </c>
      <c r="U73" s="84">
        <f>R73/'סכום נכסי הקרן'!$C$42</f>
        <v>3.113274199368826E-4</v>
      </c>
    </row>
    <row r="74" spans="2:21">
      <c r="B74" s="76" t="s">
        <v>368</v>
      </c>
      <c r="C74" s="73">
        <v>6620553</v>
      </c>
      <c r="D74" s="86" t="s">
        <v>117</v>
      </c>
      <c r="E74" s="86" t="s">
        <v>26</v>
      </c>
      <c r="F74" s="73" t="s">
        <v>297</v>
      </c>
      <c r="G74" s="86" t="s">
        <v>283</v>
      </c>
      <c r="H74" s="73" t="s">
        <v>322</v>
      </c>
      <c r="I74" s="73" t="s">
        <v>128</v>
      </c>
      <c r="J74" s="73"/>
      <c r="K74" s="83">
        <v>4.3700000000000117</v>
      </c>
      <c r="L74" s="86" t="s">
        <v>130</v>
      </c>
      <c r="M74" s="87">
        <v>8.3999999999999995E-3</v>
      </c>
      <c r="N74" s="87">
        <v>3.4499999999998261E-2</v>
      </c>
      <c r="O74" s="83">
        <v>70.710438000000011</v>
      </c>
      <c r="P74" s="85">
        <v>4859428</v>
      </c>
      <c r="Q74" s="73"/>
      <c r="R74" s="83">
        <v>3436.1228027080006</v>
      </c>
      <c r="S74" s="84">
        <v>8.89103960769521E-3</v>
      </c>
      <c r="T74" s="84">
        <f t="shared" si="0"/>
        <v>2.3622581104815561E-3</v>
      </c>
      <c r="U74" s="84">
        <f>R74/'סכום נכסי הקרן'!$C$42</f>
        <v>1.7502894708434818E-4</v>
      </c>
    </row>
    <row r="75" spans="2:21">
      <c r="B75" s="76" t="s">
        <v>369</v>
      </c>
      <c r="C75" s="73">
        <v>1191329</v>
      </c>
      <c r="D75" s="86" t="s">
        <v>117</v>
      </c>
      <c r="E75" s="86" t="s">
        <v>26</v>
      </c>
      <c r="F75" s="73" t="s">
        <v>297</v>
      </c>
      <c r="G75" s="86" t="s">
        <v>283</v>
      </c>
      <c r="H75" s="73" t="s">
        <v>322</v>
      </c>
      <c r="I75" s="73" t="s">
        <v>128</v>
      </c>
      <c r="J75" s="73"/>
      <c r="K75" s="83">
        <v>4.7300000000001168</v>
      </c>
      <c r="L75" s="86" t="s">
        <v>130</v>
      </c>
      <c r="M75" s="87">
        <v>3.0899999999999997E-2</v>
      </c>
      <c r="N75" s="87">
        <v>3.5200000000000543E-2</v>
      </c>
      <c r="O75" s="83">
        <v>168.21756300000004</v>
      </c>
      <c r="P75" s="85">
        <v>5195474</v>
      </c>
      <c r="Q75" s="73"/>
      <c r="R75" s="83">
        <v>8739.6992974260029</v>
      </c>
      <c r="S75" s="84">
        <v>8.8535559473684224E-3</v>
      </c>
      <c r="T75" s="84">
        <f t="shared" si="0"/>
        <v>6.008349158023083E-3</v>
      </c>
      <c r="U75" s="84">
        <f>R75/'סכום נכסי הקרן'!$C$42</f>
        <v>4.4518210020222132E-4</v>
      </c>
    </row>
    <row r="76" spans="2:21">
      <c r="B76" s="76" t="s">
        <v>370</v>
      </c>
      <c r="C76" s="73">
        <v>1157569</v>
      </c>
      <c r="D76" s="86" t="s">
        <v>117</v>
      </c>
      <c r="E76" s="86" t="s">
        <v>26</v>
      </c>
      <c r="F76" s="73" t="s">
        <v>371</v>
      </c>
      <c r="G76" s="86" t="s">
        <v>295</v>
      </c>
      <c r="H76" s="73" t="s">
        <v>327</v>
      </c>
      <c r="I76" s="73" t="s">
        <v>292</v>
      </c>
      <c r="J76" s="73"/>
      <c r="K76" s="83">
        <v>2.9699999999998892</v>
      </c>
      <c r="L76" s="86" t="s">
        <v>130</v>
      </c>
      <c r="M76" s="87">
        <v>1.4199999999999999E-2</v>
      </c>
      <c r="N76" s="87">
        <v>2.9599999999996372E-2</v>
      </c>
      <c r="O76" s="83">
        <v>2876543.0755830007</v>
      </c>
      <c r="P76" s="85">
        <v>107.02</v>
      </c>
      <c r="Q76" s="73"/>
      <c r="R76" s="83">
        <v>3078.4764036219999</v>
      </c>
      <c r="S76" s="84">
        <v>2.9876882235341713E-3</v>
      </c>
      <c r="T76" s="84">
        <f t="shared" ref="T76:T139" si="1">IFERROR(R76/$R$11,0)</f>
        <v>2.1163841544461076E-3</v>
      </c>
      <c r="U76" s="84">
        <f>R76/'סכום נכסי הקרן'!$C$42</f>
        <v>1.5681118355994865E-4</v>
      </c>
    </row>
    <row r="77" spans="2:21">
      <c r="B77" s="76" t="s">
        <v>372</v>
      </c>
      <c r="C77" s="73">
        <v>1129899</v>
      </c>
      <c r="D77" s="86" t="s">
        <v>117</v>
      </c>
      <c r="E77" s="86" t="s">
        <v>26</v>
      </c>
      <c r="F77" s="73" t="s">
        <v>373</v>
      </c>
      <c r="G77" s="86" t="s">
        <v>295</v>
      </c>
      <c r="H77" s="73" t="s">
        <v>327</v>
      </c>
      <c r="I77" s="73" t="s">
        <v>292</v>
      </c>
      <c r="J77" s="73"/>
      <c r="K77" s="83">
        <v>0.96999999998777353</v>
      </c>
      <c r="L77" s="86" t="s">
        <v>130</v>
      </c>
      <c r="M77" s="87">
        <v>0.04</v>
      </c>
      <c r="N77" s="87">
        <v>3.0099999999966664E-2</v>
      </c>
      <c r="O77" s="83">
        <v>40075.230906000004</v>
      </c>
      <c r="P77" s="85">
        <v>112.25</v>
      </c>
      <c r="Q77" s="73"/>
      <c r="R77" s="83">
        <v>44.984447514999999</v>
      </c>
      <c r="S77" s="84">
        <v>4.9225870263537401E-4</v>
      </c>
      <c r="T77" s="84">
        <f t="shared" si="1"/>
        <v>3.0925808560768991E-5</v>
      </c>
      <c r="U77" s="84">
        <f>R77/'סכום נכסי הקרן'!$C$42</f>
        <v>2.2914141710873723E-6</v>
      </c>
    </row>
    <row r="78" spans="2:21">
      <c r="B78" s="76" t="s">
        <v>374</v>
      </c>
      <c r="C78" s="73">
        <v>1136753</v>
      </c>
      <c r="D78" s="86" t="s">
        <v>117</v>
      </c>
      <c r="E78" s="86" t="s">
        <v>26</v>
      </c>
      <c r="F78" s="73" t="s">
        <v>373</v>
      </c>
      <c r="G78" s="86" t="s">
        <v>295</v>
      </c>
      <c r="H78" s="73" t="s">
        <v>327</v>
      </c>
      <c r="I78" s="73" t="s">
        <v>292</v>
      </c>
      <c r="J78" s="73"/>
      <c r="K78" s="83">
        <v>2.9200000000000443</v>
      </c>
      <c r="L78" s="86" t="s">
        <v>130</v>
      </c>
      <c r="M78" s="87">
        <v>0.04</v>
      </c>
      <c r="N78" s="87">
        <v>2.8800000000000051E-2</v>
      </c>
      <c r="O78" s="83">
        <v>7005730.3591820011</v>
      </c>
      <c r="P78" s="85">
        <v>115.78</v>
      </c>
      <c r="Q78" s="73"/>
      <c r="R78" s="83">
        <v>8111.234993342001</v>
      </c>
      <c r="S78" s="84">
        <v>7.7361653010616779E-3</v>
      </c>
      <c r="T78" s="84">
        <f t="shared" si="1"/>
        <v>5.5762939071744887E-3</v>
      </c>
      <c r="U78" s="84">
        <f>R78/'סכום נכסי הקרן'!$C$42</f>
        <v>4.1316943600487946E-4</v>
      </c>
    </row>
    <row r="79" spans="2:21">
      <c r="B79" s="76" t="s">
        <v>375</v>
      </c>
      <c r="C79" s="73">
        <v>1138544</v>
      </c>
      <c r="D79" s="86" t="s">
        <v>117</v>
      </c>
      <c r="E79" s="86" t="s">
        <v>26</v>
      </c>
      <c r="F79" s="73" t="s">
        <v>373</v>
      </c>
      <c r="G79" s="86" t="s">
        <v>295</v>
      </c>
      <c r="H79" s="73" t="s">
        <v>327</v>
      </c>
      <c r="I79" s="73" t="s">
        <v>292</v>
      </c>
      <c r="J79" s="73"/>
      <c r="K79" s="83">
        <v>4.270000000000052</v>
      </c>
      <c r="L79" s="86" t="s">
        <v>130</v>
      </c>
      <c r="M79" s="87">
        <v>3.5000000000000003E-2</v>
      </c>
      <c r="N79" s="87">
        <v>3.1200000000001112E-2</v>
      </c>
      <c r="O79" s="83">
        <v>2183220.0114270006</v>
      </c>
      <c r="P79" s="85">
        <v>115.14</v>
      </c>
      <c r="Q79" s="73"/>
      <c r="R79" s="83">
        <v>2513.7596315810006</v>
      </c>
      <c r="S79" s="84">
        <v>2.4763952748236427E-3</v>
      </c>
      <c r="T79" s="84">
        <f t="shared" si="1"/>
        <v>1.7281539160426702E-3</v>
      </c>
      <c r="U79" s="84">
        <f>R79/'סכום נכסי הקרן'!$C$42</f>
        <v>1.2804568602496212E-4</v>
      </c>
    </row>
    <row r="80" spans="2:21">
      <c r="B80" s="76" t="s">
        <v>376</v>
      </c>
      <c r="C80" s="73">
        <v>1171271</v>
      </c>
      <c r="D80" s="86" t="s">
        <v>117</v>
      </c>
      <c r="E80" s="86" t="s">
        <v>26</v>
      </c>
      <c r="F80" s="73" t="s">
        <v>373</v>
      </c>
      <c r="G80" s="86" t="s">
        <v>295</v>
      </c>
      <c r="H80" s="73" t="s">
        <v>327</v>
      </c>
      <c r="I80" s="73" t="s">
        <v>292</v>
      </c>
      <c r="J80" s="73"/>
      <c r="K80" s="83">
        <v>6.8199999999996805</v>
      </c>
      <c r="L80" s="86" t="s">
        <v>130</v>
      </c>
      <c r="M80" s="87">
        <v>2.5000000000000001E-2</v>
      </c>
      <c r="N80" s="87">
        <v>3.1799999999998281E-2</v>
      </c>
      <c r="O80" s="83">
        <v>3815219.0290510003</v>
      </c>
      <c r="P80" s="85">
        <v>106.56</v>
      </c>
      <c r="Q80" s="73"/>
      <c r="R80" s="83">
        <v>4065.4972140650002</v>
      </c>
      <c r="S80" s="84">
        <v>6.4391498388769947E-3</v>
      </c>
      <c r="T80" s="84">
        <f t="shared" si="1"/>
        <v>2.7949390398668292E-3</v>
      </c>
      <c r="U80" s="84">
        <f>R80/'סכום נכסי הקרן'!$C$42</f>
        <v>2.0708797025279581E-4</v>
      </c>
    </row>
    <row r="81" spans="2:21">
      <c r="B81" s="76" t="s">
        <v>377</v>
      </c>
      <c r="C81" s="73">
        <v>1410307</v>
      </c>
      <c r="D81" s="86" t="s">
        <v>117</v>
      </c>
      <c r="E81" s="86" t="s">
        <v>26</v>
      </c>
      <c r="F81" s="73" t="s">
        <v>378</v>
      </c>
      <c r="G81" s="86" t="s">
        <v>126</v>
      </c>
      <c r="H81" s="73" t="s">
        <v>327</v>
      </c>
      <c r="I81" s="73" t="s">
        <v>292</v>
      </c>
      <c r="J81" s="73"/>
      <c r="K81" s="83">
        <v>1.4500000000000814</v>
      </c>
      <c r="L81" s="86" t="s">
        <v>130</v>
      </c>
      <c r="M81" s="87">
        <v>1.8000000000000002E-2</v>
      </c>
      <c r="N81" s="87">
        <v>3.2900000000004231E-2</v>
      </c>
      <c r="O81" s="83">
        <v>2245253.4639740004</v>
      </c>
      <c r="P81" s="85">
        <v>109.59</v>
      </c>
      <c r="Q81" s="73"/>
      <c r="R81" s="83">
        <v>2460.5732833240004</v>
      </c>
      <c r="S81" s="84">
        <v>2.5129907053210235E-3</v>
      </c>
      <c r="T81" s="84">
        <f t="shared" si="1"/>
        <v>1.6915894828862131E-3</v>
      </c>
      <c r="U81" s="84">
        <f>R81/'סכום נכסי הקרן'!$C$42</f>
        <v>1.2533648409325361E-4</v>
      </c>
    </row>
    <row r="82" spans="2:21">
      <c r="B82" s="76" t="s">
        <v>379</v>
      </c>
      <c r="C82" s="73">
        <v>1192749</v>
      </c>
      <c r="D82" s="86" t="s">
        <v>117</v>
      </c>
      <c r="E82" s="86" t="s">
        <v>26</v>
      </c>
      <c r="F82" s="73" t="s">
        <v>378</v>
      </c>
      <c r="G82" s="86" t="s">
        <v>126</v>
      </c>
      <c r="H82" s="73" t="s">
        <v>327</v>
      </c>
      <c r="I82" s="73" t="s">
        <v>292</v>
      </c>
      <c r="J82" s="73"/>
      <c r="K82" s="83">
        <v>3.939999999998987</v>
      </c>
      <c r="L82" s="86" t="s">
        <v>130</v>
      </c>
      <c r="M82" s="87">
        <v>2.2000000000000002E-2</v>
      </c>
      <c r="N82" s="87">
        <v>3.0799999999992399E-2</v>
      </c>
      <c r="O82" s="83">
        <v>1744280.6735230002</v>
      </c>
      <c r="P82" s="85">
        <v>99.64</v>
      </c>
      <c r="Q82" s="73"/>
      <c r="R82" s="83">
        <v>1738.0012371040004</v>
      </c>
      <c r="S82" s="84">
        <v>6.3734723863700755E-3</v>
      </c>
      <c r="T82" s="84">
        <f t="shared" si="1"/>
        <v>1.1948372494546128E-3</v>
      </c>
      <c r="U82" s="84">
        <f>R82/'סכום נכסי הקרן'!$C$42</f>
        <v>8.8530167292585703E-5</v>
      </c>
    </row>
    <row r="83" spans="2:21">
      <c r="B83" s="76" t="s">
        <v>380</v>
      </c>
      <c r="C83" s="73">
        <v>1110915</v>
      </c>
      <c r="D83" s="86" t="s">
        <v>117</v>
      </c>
      <c r="E83" s="86" t="s">
        <v>26</v>
      </c>
      <c r="F83" s="73" t="s">
        <v>381</v>
      </c>
      <c r="G83" s="86" t="s">
        <v>382</v>
      </c>
      <c r="H83" s="73" t="s">
        <v>383</v>
      </c>
      <c r="I83" s="73" t="s">
        <v>292</v>
      </c>
      <c r="J83" s="73"/>
      <c r="K83" s="83">
        <v>5.6299999999999608</v>
      </c>
      <c r="L83" s="86" t="s">
        <v>130</v>
      </c>
      <c r="M83" s="87">
        <v>5.1500000000000004E-2</v>
      </c>
      <c r="N83" s="87">
        <v>3.259999999999981E-2</v>
      </c>
      <c r="O83" s="83">
        <v>11390795.276071003</v>
      </c>
      <c r="P83" s="85">
        <v>151.19999999999999</v>
      </c>
      <c r="Q83" s="73"/>
      <c r="R83" s="83">
        <v>17222.881972782005</v>
      </c>
      <c r="S83" s="84">
        <v>3.6422918897833583E-3</v>
      </c>
      <c r="T83" s="84">
        <f t="shared" si="1"/>
        <v>1.1840348835614141E-2</v>
      </c>
      <c r="U83" s="84">
        <f>R83/'סכום נכסי הקרן'!$C$42</f>
        <v>8.7729777733156465E-4</v>
      </c>
    </row>
    <row r="84" spans="2:21">
      <c r="B84" s="76" t="s">
        <v>384</v>
      </c>
      <c r="C84" s="73">
        <v>2300184</v>
      </c>
      <c r="D84" s="86" t="s">
        <v>117</v>
      </c>
      <c r="E84" s="86" t="s">
        <v>26</v>
      </c>
      <c r="F84" s="73" t="s">
        <v>385</v>
      </c>
      <c r="G84" s="86" t="s">
        <v>154</v>
      </c>
      <c r="H84" s="73" t="s">
        <v>386</v>
      </c>
      <c r="I84" s="73" t="s">
        <v>128</v>
      </c>
      <c r="J84" s="73"/>
      <c r="K84" s="83">
        <v>1.1500000000000001</v>
      </c>
      <c r="L84" s="86" t="s">
        <v>130</v>
      </c>
      <c r="M84" s="87">
        <v>2.2000000000000002E-2</v>
      </c>
      <c r="N84" s="87">
        <v>2.7499999999958211E-2</v>
      </c>
      <c r="O84" s="83">
        <v>214341.54073400007</v>
      </c>
      <c r="P84" s="85">
        <v>111.64</v>
      </c>
      <c r="Q84" s="73"/>
      <c r="R84" s="83">
        <v>239.29091120000007</v>
      </c>
      <c r="S84" s="84">
        <v>2.7011641291505738E-4</v>
      </c>
      <c r="T84" s="84">
        <f t="shared" si="1"/>
        <v>1.6450718679240347E-4</v>
      </c>
      <c r="U84" s="84">
        <f>R84/'סכום נכסי הקרן'!$C$42</f>
        <v>1.2188981197407292E-5</v>
      </c>
    </row>
    <row r="85" spans="2:21">
      <c r="B85" s="76" t="s">
        <v>387</v>
      </c>
      <c r="C85" s="73">
        <v>2300242</v>
      </c>
      <c r="D85" s="86" t="s">
        <v>117</v>
      </c>
      <c r="E85" s="86" t="s">
        <v>26</v>
      </c>
      <c r="F85" s="73" t="s">
        <v>385</v>
      </c>
      <c r="G85" s="86" t="s">
        <v>154</v>
      </c>
      <c r="H85" s="73" t="s">
        <v>386</v>
      </c>
      <c r="I85" s="73" t="s">
        <v>128</v>
      </c>
      <c r="J85" s="73"/>
      <c r="K85" s="83">
        <v>4.4500000000005482</v>
      </c>
      <c r="L85" s="86" t="s">
        <v>130</v>
      </c>
      <c r="M85" s="87">
        <v>1.7000000000000001E-2</v>
      </c>
      <c r="N85" s="87">
        <v>2.5900000000005492E-2</v>
      </c>
      <c r="O85" s="83">
        <v>1716422.9805870003</v>
      </c>
      <c r="P85" s="85">
        <v>106.1</v>
      </c>
      <c r="Q85" s="73"/>
      <c r="R85" s="83">
        <v>1821.1248187000003</v>
      </c>
      <c r="S85" s="84">
        <v>1.3523234223527466E-3</v>
      </c>
      <c r="T85" s="84">
        <f t="shared" si="1"/>
        <v>1.2519828656248719E-3</v>
      </c>
      <c r="U85" s="84">
        <f>R85/'סכום נכסי הקרן'!$C$42</f>
        <v>9.2764309609374185E-5</v>
      </c>
    </row>
    <row r="86" spans="2:21">
      <c r="B86" s="76" t="s">
        <v>388</v>
      </c>
      <c r="C86" s="73">
        <v>2300317</v>
      </c>
      <c r="D86" s="86" t="s">
        <v>117</v>
      </c>
      <c r="E86" s="86" t="s">
        <v>26</v>
      </c>
      <c r="F86" s="73" t="s">
        <v>385</v>
      </c>
      <c r="G86" s="86" t="s">
        <v>154</v>
      </c>
      <c r="H86" s="73" t="s">
        <v>386</v>
      </c>
      <c r="I86" s="73" t="s">
        <v>128</v>
      </c>
      <c r="J86" s="73"/>
      <c r="K86" s="83">
        <v>9.3200000000013237</v>
      </c>
      <c r="L86" s="86" t="s">
        <v>130</v>
      </c>
      <c r="M86" s="87">
        <v>5.7999999999999996E-3</v>
      </c>
      <c r="N86" s="87">
        <v>2.9300000000009045E-2</v>
      </c>
      <c r="O86" s="83">
        <v>895672.04101200018</v>
      </c>
      <c r="P86" s="85">
        <v>87.7</v>
      </c>
      <c r="Q86" s="73"/>
      <c r="R86" s="83">
        <v>785.50440375300013</v>
      </c>
      <c r="S86" s="84">
        <v>1.8723689771407909E-3</v>
      </c>
      <c r="T86" s="84">
        <f t="shared" si="1"/>
        <v>5.400168315061783E-4</v>
      </c>
      <c r="U86" s="84">
        <f>R86/'סכום נכסי הקרן'!$C$42</f>
        <v>4.0011960169367029E-5</v>
      </c>
    </row>
    <row r="87" spans="2:21">
      <c r="B87" s="76" t="s">
        <v>389</v>
      </c>
      <c r="C87" s="73">
        <v>1136084</v>
      </c>
      <c r="D87" s="86" t="s">
        <v>117</v>
      </c>
      <c r="E87" s="86" t="s">
        <v>26</v>
      </c>
      <c r="F87" s="73" t="s">
        <v>331</v>
      </c>
      <c r="G87" s="86" t="s">
        <v>295</v>
      </c>
      <c r="H87" s="73" t="s">
        <v>386</v>
      </c>
      <c r="I87" s="73" t="s">
        <v>128</v>
      </c>
      <c r="J87" s="73"/>
      <c r="K87" s="85">
        <v>1.0899993005928503</v>
      </c>
      <c r="L87" s="86" t="s">
        <v>130</v>
      </c>
      <c r="M87" s="87">
        <v>2.5000000000000001E-2</v>
      </c>
      <c r="N87" s="87">
        <v>2.8699959800341696E-2</v>
      </c>
      <c r="O87" s="83">
        <v>0.10656000000000003</v>
      </c>
      <c r="P87" s="85">
        <v>112.16</v>
      </c>
      <c r="Q87" s="73"/>
      <c r="R87" s="83">
        <v>1.1940400000000002E-4</v>
      </c>
      <c r="S87" s="84">
        <v>2.2628310499688336E-10</v>
      </c>
      <c r="T87" s="84">
        <f t="shared" si="1"/>
        <v>8.2087598033937121E-11</v>
      </c>
      <c r="U87" s="84">
        <f>R87/'סכום נכסי הקרן'!$C$42</f>
        <v>6.0821913527621701E-12</v>
      </c>
    </row>
    <row r="88" spans="2:21">
      <c r="B88" s="76" t="s">
        <v>390</v>
      </c>
      <c r="C88" s="73">
        <v>1141050</v>
      </c>
      <c r="D88" s="86" t="s">
        <v>117</v>
      </c>
      <c r="E88" s="86" t="s">
        <v>26</v>
      </c>
      <c r="F88" s="73" t="s">
        <v>331</v>
      </c>
      <c r="G88" s="86" t="s">
        <v>295</v>
      </c>
      <c r="H88" s="73" t="s">
        <v>386</v>
      </c>
      <c r="I88" s="73" t="s">
        <v>128</v>
      </c>
      <c r="J88" s="73"/>
      <c r="K88" s="83">
        <v>1.9399999999997473</v>
      </c>
      <c r="L88" s="86" t="s">
        <v>130</v>
      </c>
      <c r="M88" s="87">
        <v>1.95E-2</v>
      </c>
      <c r="N88" s="87">
        <v>3.2099999999995459E-2</v>
      </c>
      <c r="O88" s="83">
        <v>2374389.3033930003</v>
      </c>
      <c r="P88" s="85">
        <v>110.25</v>
      </c>
      <c r="Q88" s="73"/>
      <c r="R88" s="83">
        <v>2617.7642883390008</v>
      </c>
      <c r="S88" s="84">
        <v>4.1723471515888169E-3</v>
      </c>
      <c r="T88" s="84">
        <f t="shared" si="1"/>
        <v>1.7996548076175615E-3</v>
      </c>
      <c r="U88" s="84">
        <f>R88/'סכום נכסי הקרן'!$C$42</f>
        <v>1.3334346686966168E-4</v>
      </c>
    </row>
    <row r="89" spans="2:21">
      <c r="B89" s="76" t="s">
        <v>391</v>
      </c>
      <c r="C89" s="73">
        <v>1162221</v>
      </c>
      <c r="D89" s="86" t="s">
        <v>117</v>
      </c>
      <c r="E89" s="86" t="s">
        <v>26</v>
      </c>
      <c r="F89" s="73" t="s">
        <v>331</v>
      </c>
      <c r="G89" s="86" t="s">
        <v>295</v>
      </c>
      <c r="H89" s="73" t="s">
        <v>386</v>
      </c>
      <c r="I89" s="73" t="s">
        <v>128</v>
      </c>
      <c r="J89" s="73"/>
      <c r="K89" s="83">
        <v>5.1499999999999995</v>
      </c>
      <c r="L89" s="86" t="s">
        <v>130</v>
      </c>
      <c r="M89" s="87">
        <v>1.1699999999999999E-2</v>
      </c>
      <c r="N89" s="87">
        <v>3.9199999999999992E-2</v>
      </c>
      <c r="O89" s="83">
        <v>630400.83883000014</v>
      </c>
      <c r="P89" s="85">
        <v>96.51</v>
      </c>
      <c r="Q89" s="73"/>
      <c r="R89" s="83">
        <v>608.3998782000001</v>
      </c>
      <c r="S89" s="84">
        <v>8.7390523390630255E-4</v>
      </c>
      <c r="T89" s="84">
        <f t="shared" si="1"/>
        <v>4.1826140368478358E-4</v>
      </c>
      <c r="U89" s="84">
        <f>R89/'סכום נכסי הקרן'!$C$42</f>
        <v>3.0990624084700659E-5</v>
      </c>
    </row>
    <row r="90" spans="2:21">
      <c r="B90" s="76" t="s">
        <v>392</v>
      </c>
      <c r="C90" s="73">
        <v>1156231</v>
      </c>
      <c r="D90" s="86" t="s">
        <v>117</v>
      </c>
      <c r="E90" s="86" t="s">
        <v>26</v>
      </c>
      <c r="F90" s="73" t="s">
        <v>331</v>
      </c>
      <c r="G90" s="86" t="s">
        <v>295</v>
      </c>
      <c r="H90" s="73" t="s">
        <v>386</v>
      </c>
      <c r="I90" s="73" t="s">
        <v>128</v>
      </c>
      <c r="J90" s="73"/>
      <c r="K90" s="83">
        <v>3.5000000000002061</v>
      </c>
      <c r="L90" s="86" t="s">
        <v>130</v>
      </c>
      <c r="M90" s="87">
        <v>3.3500000000000002E-2</v>
      </c>
      <c r="N90" s="87">
        <v>3.3800000000001072E-2</v>
      </c>
      <c r="O90" s="83">
        <v>2169911.667835</v>
      </c>
      <c r="P90" s="85">
        <v>111.29</v>
      </c>
      <c r="Q90" s="73"/>
      <c r="R90" s="83">
        <v>2414.8947537230006</v>
      </c>
      <c r="S90" s="84">
        <v>3.256025148933952E-3</v>
      </c>
      <c r="T90" s="84">
        <f t="shared" si="1"/>
        <v>1.660186508306901E-3</v>
      </c>
      <c r="U90" s="84">
        <f>R90/'סכום נכסי הקרן'!$C$42</f>
        <v>1.2300971482466887E-4</v>
      </c>
    </row>
    <row r="91" spans="2:21">
      <c r="B91" s="76" t="s">
        <v>393</v>
      </c>
      <c r="C91" s="73">
        <v>1174226</v>
      </c>
      <c r="D91" s="86" t="s">
        <v>117</v>
      </c>
      <c r="E91" s="86" t="s">
        <v>26</v>
      </c>
      <c r="F91" s="73" t="s">
        <v>331</v>
      </c>
      <c r="G91" s="86" t="s">
        <v>295</v>
      </c>
      <c r="H91" s="73" t="s">
        <v>386</v>
      </c>
      <c r="I91" s="73" t="s">
        <v>128</v>
      </c>
      <c r="J91" s="73"/>
      <c r="K91" s="83">
        <v>5.1600000000002515</v>
      </c>
      <c r="L91" s="86" t="s">
        <v>130</v>
      </c>
      <c r="M91" s="87">
        <v>1.3300000000000001E-2</v>
      </c>
      <c r="N91" s="87">
        <v>3.9200000000001324E-2</v>
      </c>
      <c r="O91" s="83">
        <v>9838220.4129120018</v>
      </c>
      <c r="P91" s="85">
        <v>97.5</v>
      </c>
      <c r="Q91" s="83">
        <v>72.748440253000012</v>
      </c>
      <c r="R91" s="83">
        <v>9665.0133646660015</v>
      </c>
      <c r="S91" s="84">
        <v>8.284817189820633E-3</v>
      </c>
      <c r="T91" s="84">
        <f t="shared" si="1"/>
        <v>6.6444820280001735E-3</v>
      </c>
      <c r="U91" s="84">
        <f>R91/'סכום נכסי הקרן'!$C$42</f>
        <v>4.9231567377058013E-4</v>
      </c>
    </row>
    <row r="92" spans="2:21">
      <c r="B92" s="76" t="s">
        <v>394</v>
      </c>
      <c r="C92" s="73">
        <v>1186188</v>
      </c>
      <c r="D92" s="86" t="s">
        <v>117</v>
      </c>
      <c r="E92" s="86" t="s">
        <v>26</v>
      </c>
      <c r="F92" s="73" t="s">
        <v>331</v>
      </c>
      <c r="G92" s="86" t="s">
        <v>295</v>
      </c>
      <c r="H92" s="73" t="s">
        <v>383</v>
      </c>
      <c r="I92" s="73" t="s">
        <v>292</v>
      </c>
      <c r="J92" s="73"/>
      <c r="K92" s="83">
        <v>5.7499999999994484</v>
      </c>
      <c r="L92" s="86" t="s">
        <v>130</v>
      </c>
      <c r="M92" s="87">
        <v>1.8700000000000001E-2</v>
      </c>
      <c r="N92" s="87">
        <v>4.0399999999996557E-2</v>
      </c>
      <c r="O92" s="83">
        <v>5241908.2086760011</v>
      </c>
      <c r="P92" s="85">
        <v>95.22</v>
      </c>
      <c r="Q92" s="73"/>
      <c r="R92" s="83">
        <v>4991.3449993930008</v>
      </c>
      <c r="S92" s="84">
        <v>9.3748654573725006E-3</v>
      </c>
      <c r="T92" s="84">
        <f t="shared" si="1"/>
        <v>3.4314388291755275E-3</v>
      </c>
      <c r="U92" s="84">
        <f>R92/'סכום נכסי הקרן'!$C$42</f>
        <v>2.542487303102141E-4</v>
      </c>
    </row>
    <row r="93" spans="2:21">
      <c r="B93" s="76" t="s">
        <v>395</v>
      </c>
      <c r="C93" s="73">
        <v>1185537</v>
      </c>
      <c r="D93" s="86" t="s">
        <v>117</v>
      </c>
      <c r="E93" s="86" t="s">
        <v>26</v>
      </c>
      <c r="F93" s="73" t="s">
        <v>396</v>
      </c>
      <c r="G93" s="86" t="s">
        <v>283</v>
      </c>
      <c r="H93" s="73" t="s">
        <v>386</v>
      </c>
      <c r="I93" s="73" t="s">
        <v>128</v>
      </c>
      <c r="J93" s="73"/>
      <c r="K93" s="83">
        <v>4.3900000000000823</v>
      </c>
      <c r="L93" s="86" t="s">
        <v>130</v>
      </c>
      <c r="M93" s="87">
        <v>1.09E-2</v>
      </c>
      <c r="N93" s="87">
        <v>3.700000000000065E-2</v>
      </c>
      <c r="O93" s="83">
        <v>221.37343700000002</v>
      </c>
      <c r="P93" s="85">
        <v>4827766</v>
      </c>
      <c r="Q93" s="73"/>
      <c r="R93" s="83">
        <v>10687.391862849003</v>
      </c>
      <c r="S93" s="84">
        <v>1.2190838537364393E-2</v>
      </c>
      <c r="T93" s="84">
        <f t="shared" si="1"/>
        <v>7.3473445384469463E-3</v>
      </c>
      <c r="U93" s="84">
        <f>R93/'סכום נכסי הקרן'!$C$42</f>
        <v>5.4439350751901922E-4</v>
      </c>
    </row>
    <row r="94" spans="2:21">
      <c r="B94" s="76" t="s">
        <v>397</v>
      </c>
      <c r="C94" s="73">
        <v>1189497</v>
      </c>
      <c r="D94" s="86" t="s">
        <v>117</v>
      </c>
      <c r="E94" s="86" t="s">
        <v>26</v>
      </c>
      <c r="F94" s="73" t="s">
        <v>396</v>
      </c>
      <c r="G94" s="86" t="s">
        <v>283</v>
      </c>
      <c r="H94" s="73" t="s">
        <v>386</v>
      </c>
      <c r="I94" s="73" t="s">
        <v>128</v>
      </c>
      <c r="J94" s="73"/>
      <c r="K94" s="83">
        <v>5.0299999999998422</v>
      </c>
      <c r="L94" s="86" t="s">
        <v>130</v>
      </c>
      <c r="M94" s="87">
        <v>2.9900000000000003E-2</v>
      </c>
      <c r="N94" s="87">
        <v>3.3999999999998504E-2</v>
      </c>
      <c r="O94" s="83">
        <v>181.670593</v>
      </c>
      <c r="P94" s="85">
        <v>5169986</v>
      </c>
      <c r="Q94" s="73"/>
      <c r="R94" s="83">
        <v>9392.344017716001</v>
      </c>
      <c r="S94" s="84">
        <v>1.1354412062499999E-2</v>
      </c>
      <c r="T94" s="84">
        <f t="shared" si="1"/>
        <v>6.4570279079656035E-3</v>
      </c>
      <c r="U94" s="84">
        <f>R94/'סכום נכסי הקרן'!$C$42</f>
        <v>4.7842646449632964E-4</v>
      </c>
    </row>
    <row r="95" spans="2:21">
      <c r="B95" s="76" t="s">
        <v>398</v>
      </c>
      <c r="C95" s="73">
        <v>1167030</v>
      </c>
      <c r="D95" s="86" t="s">
        <v>117</v>
      </c>
      <c r="E95" s="86" t="s">
        <v>26</v>
      </c>
      <c r="F95" s="73" t="s">
        <v>396</v>
      </c>
      <c r="G95" s="86" t="s">
        <v>283</v>
      </c>
      <c r="H95" s="73" t="s">
        <v>386</v>
      </c>
      <c r="I95" s="73" t="s">
        <v>128</v>
      </c>
      <c r="J95" s="73"/>
      <c r="K95" s="83">
        <v>2.6699999999995767</v>
      </c>
      <c r="L95" s="86" t="s">
        <v>130</v>
      </c>
      <c r="M95" s="87">
        <v>2.3199999999999998E-2</v>
      </c>
      <c r="N95" s="87">
        <v>3.5899999999991536E-2</v>
      </c>
      <c r="O95" s="83">
        <v>26.140440000000002</v>
      </c>
      <c r="P95" s="85">
        <v>5423550</v>
      </c>
      <c r="Q95" s="73"/>
      <c r="R95" s="83">
        <v>1417.7397421800003</v>
      </c>
      <c r="S95" s="84">
        <v>4.3567400000000004E-3</v>
      </c>
      <c r="T95" s="84">
        <f t="shared" si="1"/>
        <v>9.7466458471080948E-4</v>
      </c>
      <c r="U95" s="84">
        <f>R95/'סכום נכסי הקרן'!$C$42</f>
        <v>7.2216713010908048E-5</v>
      </c>
    </row>
    <row r="96" spans="2:21">
      <c r="B96" s="76" t="s">
        <v>399</v>
      </c>
      <c r="C96" s="73">
        <v>7480197</v>
      </c>
      <c r="D96" s="86" t="s">
        <v>117</v>
      </c>
      <c r="E96" s="86" t="s">
        <v>26</v>
      </c>
      <c r="F96" s="73" t="s">
        <v>400</v>
      </c>
      <c r="G96" s="86" t="s">
        <v>283</v>
      </c>
      <c r="H96" s="73" t="s">
        <v>386</v>
      </c>
      <c r="I96" s="73" t="s">
        <v>128</v>
      </c>
      <c r="J96" s="73"/>
      <c r="K96" s="83">
        <v>2.0399999999999685</v>
      </c>
      <c r="L96" s="86" t="s">
        <v>130</v>
      </c>
      <c r="M96" s="87">
        <v>1.46E-2</v>
      </c>
      <c r="N96" s="87">
        <v>3.4599999999999922E-2</v>
      </c>
      <c r="O96" s="83">
        <v>235.26396400000002</v>
      </c>
      <c r="P96" s="85">
        <v>5387000</v>
      </c>
      <c r="Q96" s="73"/>
      <c r="R96" s="83">
        <v>12673.669973735001</v>
      </c>
      <c r="S96" s="84">
        <v>8.8335510081477865E-3</v>
      </c>
      <c r="T96" s="84">
        <f t="shared" si="1"/>
        <v>8.7128666243906153E-3</v>
      </c>
      <c r="U96" s="84">
        <f>R96/'סכום נכסי הקרן'!$C$42</f>
        <v>6.4557038224860607E-4</v>
      </c>
    </row>
    <row r="97" spans="2:21">
      <c r="B97" s="76" t="s">
        <v>401</v>
      </c>
      <c r="C97" s="73">
        <v>7480247</v>
      </c>
      <c r="D97" s="86" t="s">
        <v>117</v>
      </c>
      <c r="E97" s="86" t="s">
        <v>26</v>
      </c>
      <c r="F97" s="73" t="s">
        <v>400</v>
      </c>
      <c r="G97" s="86" t="s">
        <v>283</v>
      </c>
      <c r="H97" s="73" t="s">
        <v>386</v>
      </c>
      <c r="I97" s="73" t="s">
        <v>128</v>
      </c>
      <c r="J97" s="73"/>
      <c r="K97" s="83">
        <v>2.6799999999999855</v>
      </c>
      <c r="L97" s="86" t="s">
        <v>130</v>
      </c>
      <c r="M97" s="87">
        <v>2.4199999999999999E-2</v>
      </c>
      <c r="N97" s="87">
        <v>3.7999999999999277E-2</v>
      </c>
      <c r="O97" s="83">
        <v>257.30287100000004</v>
      </c>
      <c r="P97" s="85">
        <v>5405050</v>
      </c>
      <c r="Q97" s="73"/>
      <c r="R97" s="83">
        <v>13907.349376715003</v>
      </c>
      <c r="S97" s="84">
        <v>8.4963304385153888E-3</v>
      </c>
      <c r="T97" s="84">
        <f t="shared" si="1"/>
        <v>9.5609938138865279E-3</v>
      </c>
      <c r="U97" s="84">
        <f>R97/'סכום נכסי הקרן'!$C$42</f>
        <v>7.0841144449849524E-4</v>
      </c>
    </row>
    <row r="98" spans="2:21">
      <c r="B98" s="76" t="s">
        <v>402</v>
      </c>
      <c r="C98" s="73">
        <v>7480312</v>
      </c>
      <c r="D98" s="86" t="s">
        <v>117</v>
      </c>
      <c r="E98" s="86" t="s">
        <v>26</v>
      </c>
      <c r="F98" s="73" t="s">
        <v>400</v>
      </c>
      <c r="G98" s="86" t="s">
        <v>283</v>
      </c>
      <c r="H98" s="73" t="s">
        <v>386</v>
      </c>
      <c r="I98" s="73" t="s">
        <v>128</v>
      </c>
      <c r="J98" s="73"/>
      <c r="K98" s="83">
        <v>4.0700000000001193</v>
      </c>
      <c r="L98" s="86" t="s">
        <v>130</v>
      </c>
      <c r="M98" s="87">
        <v>2E-3</v>
      </c>
      <c r="N98" s="87">
        <v>3.7000000000000963E-2</v>
      </c>
      <c r="O98" s="83">
        <v>153.61610300000004</v>
      </c>
      <c r="P98" s="85">
        <v>4728999</v>
      </c>
      <c r="Q98" s="73"/>
      <c r="R98" s="83">
        <v>7264.5039569590008</v>
      </c>
      <c r="S98" s="84">
        <v>1.3402207555400458E-2</v>
      </c>
      <c r="T98" s="84">
        <f t="shared" si="1"/>
        <v>4.994185125580349E-3</v>
      </c>
      <c r="U98" s="84">
        <f>R98/'סכום נכסי הקרן'!$C$42</f>
        <v>3.7003871854479408E-4</v>
      </c>
    </row>
    <row r="99" spans="2:21">
      <c r="B99" s="76" t="s">
        <v>403</v>
      </c>
      <c r="C99" s="73">
        <v>1191246</v>
      </c>
      <c r="D99" s="86" t="s">
        <v>117</v>
      </c>
      <c r="E99" s="86" t="s">
        <v>26</v>
      </c>
      <c r="F99" s="73" t="s">
        <v>400</v>
      </c>
      <c r="G99" s="86" t="s">
        <v>283</v>
      </c>
      <c r="H99" s="73" t="s">
        <v>386</v>
      </c>
      <c r="I99" s="73" t="s">
        <v>128</v>
      </c>
      <c r="J99" s="73"/>
      <c r="K99" s="83">
        <v>4.7299999999998406</v>
      </c>
      <c r="L99" s="86" t="s">
        <v>130</v>
      </c>
      <c r="M99" s="87">
        <v>3.1699999999999999E-2</v>
      </c>
      <c r="N99" s="87">
        <v>3.5099999999998736E-2</v>
      </c>
      <c r="O99" s="83">
        <v>208.46727900000002</v>
      </c>
      <c r="P99" s="85">
        <v>5221114</v>
      </c>
      <c r="Q99" s="73"/>
      <c r="R99" s="83">
        <v>10884.314475638001</v>
      </c>
      <c r="S99" s="84">
        <v>1.2342645293072826E-2</v>
      </c>
      <c r="T99" s="84">
        <f t="shared" si="1"/>
        <v>7.4827244610828373E-3</v>
      </c>
      <c r="U99" s="84">
        <f>R99/'סכום נכסי הקרן'!$C$42</f>
        <v>5.544243357380787E-4</v>
      </c>
    </row>
    <row r="100" spans="2:21">
      <c r="B100" s="76" t="s">
        <v>404</v>
      </c>
      <c r="C100" s="73">
        <v>1126077</v>
      </c>
      <c r="D100" s="86" t="s">
        <v>117</v>
      </c>
      <c r="E100" s="86" t="s">
        <v>26</v>
      </c>
      <c r="F100" s="73" t="s">
        <v>405</v>
      </c>
      <c r="G100" s="86" t="s">
        <v>340</v>
      </c>
      <c r="H100" s="73" t="s">
        <v>383</v>
      </c>
      <c r="I100" s="73" t="s">
        <v>292</v>
      </c>
      <c r="J100" s="73"/>
      <c r="K100" s="83">
        <v>0.66000000000008308</v>
      </c>
      <c r="L100" s="86" t="s">
        <v>130</v>
      </c>
      <c r="M100" s="87">
        <v>3.85E-2</v>
      </c>
      <c r="N100" s="87">
        <v>2.4899999999998285E-2</v>
      </c>
      <c r="O100" s="83">
        <v>1434954.9267320002</v>
      </c>
      <c r="P100" s="85">
        <v>117.44</v>
      </c>
      <c r="Q100" s="73"/>
      <c r="R100" s="83">
        <v>1685.2111376210003</v>
      </c>
      <c r="S100" s="84">
        <v>5.7398197069280007E-3</v>
      </c>
      <c r="T100" s="84">
        <f t="shared" si="1"/>
        <v>1.1585452285295848E-3</v>
      </c>
      <c r="U100" s="84">
        <f>R100/'סכום נכסי הקרן'!$C$42</f>
        <v>8.5841149449071601E-5</v>
      </c>
    </row>
    <row r="101" spans="2:21">
      <c r="B101" s="76" t="s">
        <v>406</v>
      </c>
      <c r="C101" s="73">
        <v>6130223</v>
      </c>
      <c r="D101" s="86" t="s">
        <v>117</v>
      </c>
      <c r="E101" s="86" t="s">
        <v>26</v>
      </c>
      <c r="F101" s="73" t="s">
        <v>342</v>
      </c>
      <c r="G101" s="86" t="s">
        <v>295</v>
      </c>
      <c r="H101" s="73" t="s">
        <v>386</v>
      </c>
      <c r="I101" s="73" t="s">
        <v>128</v>
      </c>
      <c r="J101" s="73"/>
      <c r="K101" s="83">
        <v>4.1299999999996553</v>
      </c>
      <c r="L101" s="86" t="s">
        <v>130</v>
      </c>
      <c r="M101" s="87">
        <v>2.4E-2</v>
      </c>
      <c r="N101" s="87">
        <v>3.1399999999997867E-2</v>
      </c>
      <c r="O101" s="83">
        <v>4463696.6903560013</v>
      </c>
      <c r="P101" s="85">
        <v>109.47</v>
      </c>
      <c r="Q101" s="73"/>
      <c r="R101" s="83">
        <v>4886.4086924360008</v>
      </c>
      <c r="S101" s="84">
        <v>4.1416782723709437E-3</v>
      </c>
      <c r="T101" s="84">
        <f t="shared" si="1"/>
        <v>3.3592974487808001E-3</v>
      </c>
      <c r="U101" s="84">
        <f>R101/'סכום נכסי הקרן'!$C$42</f>
        <v>2.4890349314257595E-4</v>
      </c>
    </row>
    <row r="102" spans="2:21">
      <c r="B102" s="76" t="s">
        <v>407</v>
      </c>
      <c r="C102" s="73">
        <v>6130181</v>
      </c>
      <c r="D102" s="86" t="s">
        <v>117</v>
      </c>
      <c r="E102" s="86" t="s">
        <v>26</v>
      </c>
      <c r="F102" s="73" t="s">
        <v>342</v>
      </c>
      <c r="G102" s="86" t="s">
        <v>295</v>
      </c>
      <c r="H102" s="73" t="s">
        <v>386</v>
      </c>
      <c r="I102" s="73" t="s">
        <v>128</v>
      </c>
      <c r="J102" s="73"/>
      <c r="K102" s="83">
        <v>0.25000000000856804</v>
      </c>
      <c r="L102" s="86" t="s">
        <v>130</v>
      </c>
      <c r="M102" s="87">
        <v>3.4799999999999998E-2</v>
      </c>
      <c r="N102" s="87">
        <v>4.150000000018849E-2</v>
      </c>
      <c r="O102" s="83">
        <v>26164.202499000003</v>
      </c>
      <c r="P102" s="85">
        <v>111.52</v>
      </c>
      <c r="Q102" s="73"/>
      <c r="R102" s="83">
        <v>29.178320163000002</v>
      </c>
      <c r="S102" s="84">
        <v>2.0093265929666882E-4</v>
      </c>
      <c r="T102" s="84">
        <f t="shared" si="1"/>
        <v>2.0059447060784113E-5</v>
      </c>
      <c r="U102" s="84">
        <f>R102/'סכום נכסי הקרן'!$C$42</f>
        <v>1.4862829267321418E-6</v>
      </c>
    </row>
    <row r="103" spans="2:21">
      <c r="B103" s="76" t="s">
        <v>408</v>
      </c>
      <c r="C103" s="73">
        <v>6130348</v>
      </c>
      <c r="D103" s="86" t="s">
        <v>117</v>
      </c>
      <c r="E103" s="86" t="s">
        <v>26</v>
      </c>
      <c r="F103" s="73" t="s">
        <v>342</v>
      </c>
      <c r="G103" s="86" t="s">
        <v>295</v>
      </c>
      <c r="H103" s="73" t="s">
        <v>386</v>
      </c>
      <c r="I103" s="73" t="s">
        <v>128</v>
      </c>
      <c r="J103" s="73"/>
      <c r="K103" s="83">
        <v>6.2799999999993998</v>
      </c>
      <c r="L103" s="86" t="s">
        <v>130</v>
      </c>
      <c r="M103" s="87">
        <v>1.4999999999999999E-2</v>
      </c>
      <c r="N103" s="87">
        <v>3.3099999999994738E-2</v>
      </c>
      <c r="O103" s="83">
        <v>2689367.714071</v>
      </c>
      <c r="P103" s="85">
        <v>95.95</v>
      </c>
      <c r="Q103" s="83">
        <v>21.669871188000005</v>
      </c>
      <c r="R103" s="83">
        <v>2602.1181955270004</v>
      </c>
      <c r="S103" s="84">
        <v>1.0273549681506204E-2</v>
      </c>
      <c r="T103" s="84">
        <f t="shared" si="1"/>
        <v>1.7888984663094549E-3</v>
      </c>
      <c r="U103" s="84">
        <f>R103/'סכום נכסי הקרן'!$C$42</f>
        <v>1.325464874518393E-4</v>
      </c>
    </row>
    <row r="104" spans="2:21">
      <c r="B104" s="76" t="s">
        <v>409</v>
      </c>
      <c r="C104" s="73">
        <v>1136050</v>
      </c>
      <c r="D104" s="86" t="s">
        <v>117</v>
      </c>
      <c r="E104" s="86" t="s">
        <v>26</v>
      </c>
      <c r="F104" s="73" t="s">
        <v>410</v>
      </c>
      <c r="G104" s="86" t="s">
        <v>340</v>
      </c>
      <c r="H104" s="73" t="s">
        <v>386</v>
      </c>
      <c r="I104" s="73" t="s">
        <v>128</v>
      </c>
      <c r="J104" s="73"/>
      <c r="K104" s="83">
        <v>1.7999999999997065</v>
      </c>
      <c r="L104" s="86" t="s">
        <v>130</v>
      </c>
      <c r="M104" s="87">
        <v>2.4799999999999999E-2</v>
      </c>
      <c r="N104" s="87">
        <v>2.8599999999992569E-2</v>
      </c>
      <c r="O104" s="83">
        <v>1839295.1701160006</v>
      </c>
      <c r="P104" s="85">
        <v>111.24</v>
      </c>
      <c r="Q104" s="73"/>
      <c r="R104" s="83">
        <v>2046.0320280320004</v>
      </c>
      <c r="S104" s="84">
        <v>4.3432232793903193E-3</v>
      </c>
      <c r="T104" s="84">
        <f t="shared" si="1"/>
        <v>1.4066015768454323E-3</v>
      </c>
      <c r="U104" s="84">
        <f>R104/'סכום נכסי הקרן'!$C$42</f>
        <v>1.0422061495737727E-4</v>
      </c>
    </row>
    <row r="105" spans="2:21">
      <c r="B105" s="76" t="s">
        <v>411</v>
      </c>
      <c r="C105" s="73">
        <v>1147602</v>
      </c>
      <c r="D105" s="86" t="s">
        <v>117</v>
      </c>
      <c r="E105" s="86" t="s">
        <v>26</v>
      </c>
      <c r="F105" s="73" t="s">
        <v>412</v>
      </c>
      <c r="G105" s="86" t="s">
        <v>295</v>
      </c>
      <c r="H105" s="73" t="s">
        <v>383</v>
      </c>
      <c r="I105" s="73" t="s">
        <v>292</v>
      </c>
      <c r="J105" s="73"/>
      <c r="K105" s="83">
        <v>2.2400000000000002</v>
      </c>
      <c r="L105" s="86" t="s">
        <v>130</v>
      </c>
      <c r="M105" s="87">
        <v>1.3999999999999999E-2</v>
      </c>
      <c r="N105" s="87">
        <v>3.1600000000003549E-2</v>
      </c>
      <c r="O105" s="83">
        <v>2602236.3497400004</v>
      </c>
      <c r="P105" s="85">
        <v>107.61</v>
      </c>
      <c r="Q105" s="83">
        <v>20.656188599000004</v>
      </c>
      <c r="R105" s="83">
        <v>2820.9227190500005</v>
      </c>
      <c r="S105" s="84">
        <v>2.9284676454422692E-3</v>
      </c>
      <c r="T105" s="84">
        <f t="shared" si="1"/>
        <v>1.9393217165771443E-3</v>
      </c>
      <c r="U105" s="84">
        <f>R105/'סכום נכסי הקרן'!$C$42</f>
        <v>1.4369193468071639E-4</v>
      </c>
    </row>
    <row r="106" spans="2:21">
      <c r="B106" s="76" t="s">
        <v>413</v>
      </c>
      <c r="C106" s="73">
        <v>2310399</v>
      </c>
      <c r="D106" s="86" t="s">
        <v>117</v>
      </c>
      <c r="E106" s="86" t="s">
        <v>26</v>
      </c>
      <c r="F106" s="73" t="s">
        <v>286</v>
      </c>
      <c r="G106" s="86" t="s">
        <v>283</v>
      </c>
      <c r="H106" s="73" t="s">
        <v>386</v>
      </c>
      <c r="I106" s="73" t="s">
        <v>128</v>
      </c>
      <c r="J106" s="73"/>
      <c r="K106" s="83">
        <v>2.6800000000002053</v>
      </c>
      <c r="L106" s="86" t="s">
        <v>130</v>
      </c>
      <c r="M106" s="87">
        <v>1.89E-2</v>
      </c>
      <c r="N106" s="87">
        <v>3.27000000000022E-2</v>
      </c>
      <c r="O106" s="83">
        <v>104.67113600000002</v>
      </c>
      <c r="P106" s="85">
        <v>5395000</v>
      </c>
      <c r="Q106" s="73"/>
      <c r="R106" s="83">
        <v>5647.0075505880004</v>
      </c>
      <c r="S106" s="84">
        <v>1.3083892000000001E-2</v>
      </c>
      <c r="T106" s="84">
        <f t="shared" si="1"/>
        <v>3.8821922708391302E-3</v>
      </c>
      <c r="U106" s="84">
        <f>R106/'סכום נכסי הקרן'!$C$42</f>
        <v>2.8764681663234911E-4</v>
      </c>
    </row>
    <row r="107" spans="2:21">
      <c r="B107" s="76" t="s">
        <v>414</v>
      </c>
      <c r="C107" s="73">
        <v>1191675</v>
      </c>
      <c r="D107" s="86" t="s">
        <v>117</v>
      </c>
      <c r="E107" s="86" t="s">
        <v>26</v>
      </c>
      <c r="F107" s="73" t="s">
        <v>286</v>
      </c>
      <c r="G107" s="86" t="s">
        <v>283</v>
      </c>
      <c r="H107" s="73" t="s">
        <v>386</v>
      </c>
      <c r="I107" s="73" t="s">
        <v>128</v>
      </c>
      <c r="J107" s="73"/>
      <c r="K107" s="83">
        <v>4.3799999999999075</v>
      </c>
      <c r="L107" s="86" t="s">
        <v>130</v>
      </c>
      <c r="M107" s="87">
        <v>3.3099999999999997E-2</v>
      </c>
      <c r="N107" s="87">
        <v>3.5299999999998707E-2</v>
      </c>
      <c r="O107" s="83">
        <v>158.53794300000004</v>
      </c>
      <c r="P107" s="85">
        <v>5170870</v>
      </c>
      <c r="Q107" s="73"/>
      <c r="R107" s="83">
        <v>8197.790282402002</v>
      </c>
      <c r="S107" s="84">
        <v>1.1300730130444083E-2</v>
      </c>
      <c r="T107" s="84">
        <f t="shared" si="1"/>
        <v>5.6357987460079334E-3</v>
      </c>
      <c r="U107" s="84">
        <f>R107/'סכום נכסי הקרן'!$C$42</f>
        <v>4.1757838236058421E-4</v>
      </c>
    </row>
    <row r="108" spans="2:21">
      <c r="B108" s="76" t="s">
        <v>415</v>
      </c>
      <c r="C108" s="73">
        <v>2310266</v>
      </c>
      <c r="D108" s="86" t="s">
        <v>117</v>
      </c>
      <c r="E108" s="86" t="s">
        <v>26</v>
      </c>
      <c r="F108" s="73" t="s">
        <v>286</v>
      </c>
      <c r="G108" s="86" t="s">
        <v>283</v>
      </c>
      <c r="H108" s="73" t="s">
        <v>386</v>
      </c>
      <c r="I108" s="73" t="s">
        <v>128</v>
      </c>
      <c r="J108" s="73"/>
      <c r="K108" s="83">
        <v>6.000000000000677E-2</v>
      </c>
      <c r="L108" s="86" t="s">
        <v>130</v>
      </c>
      <c r="M108" s="87">
        <v>1.8200000000000001E-2</v>
      </c>
      <c r="N108" s="87">
        <v>8.7999999999993597E-2</v>
      </c>
      <c r="O108" s="83">
        <v>105.32738200000001</v>
      </c>
      <c r="P108" s="85">
        <v>5620000</v>
      </c>
      <c r="Q108" s="73"/>
      <c r="R108" s="83">
        <v>5919.3992863160001</v>
      </c>
      <c r="S108" s="84">
        <v>7.4116798254872992E-3</v>
      </c>
      <c r="T108" s="84">
        <f t="shared" si="1"/>
        <v>4.069455539324327E-3</v>
      </c>
      <c r="U108" s="84">
        <f>R108/'סכום נכסי הקרן'!$C$42</f>
        <v>3.0152188496849124E-4</v>
      </c>
    </row>
    <row r="109" spans="2:21">
      <c r="B109" s="76" t="s">
        <v>416</v>
      </c>
      <c r="C109" s="73">
        <v>2310290</v>
      </c>
      <c r="D109" s="86" t="s">
        <v>117</v>
      </c>
      <c r="E109" s="86" t="s">
        <v>26</v>
      </c>
      <c r="F109" s="73" t="s">
        <v>286</v>
      </c>
      <c r="G109" s="86" t="s">
        <v>283</v>
      </c>
      <c r="H109" s="73" t="s">
        <v>386</v>
      </c>
      <c r="I109" s="73" t="s">
        <v>128</v>
      </c>
      <c r="J109" s="73"/>
      <c r="K109" s="83">
        <v>1.2200000000000151</v>
      </c>
      <c r="L109" s="86" t="s">
        <v>130</v>
      </c>
      <c r="M109" s="87">
        <v>1.89E-2</v>
      </c>
      <c r="N109" s="87">
        <v>3.5700000000000634E-2</v>
      </c>
      <c r="O109" s="83">
        <v>169.09255600000003</v>
      </c>
      <c r="P109" s="85">
        <v>5452500</v>
      </c>
      <c r="Q109" s="73"/>
      <c r="R109" s="83">
        <v>9219.7718164130019</v>
      </c>
      <c r="S109" s="84">
        <v>7.7572509404532537E-3</v>
      </c>
      <c r="T109" s="84">
        <f t="shared" si="1"/>
        <v>6.3383883524030403E-3</v>
      </c>
      <c r="U109" s="84">
        <f>R109/'סכום נכסי הקרן'!$C$42</f>
        <v>4.6963599557994302E-4</v>
      </c>
    </row>
    <row r="110" spans="2:21">
      <c r="B110" s="76" t="s">
        <v>417</v>
      </c>
      <c r="C110" s="73">
        <v>1132927</v>
      </c>
      <c r="D110" s="86" t="s">
        <v>117</v>
      </c>
      <c r="E110" s="86" t="s">
        <v>26</v>
      </c>
      <c r="F110" s="73" t="s">
        <v>418</v>
      </c>
      <c r="G110" s="86" t="s">
        <v>295</v>
      </c>
      <c r="H110" s="73" t="s">
        <v>386</v>
      </c>
      <c r="I110" s="73" t="s">
        <v>128</v>
      </c>
      <c r="J110" s="73"/>
      <c r="K110" s="83">
        <v>0.78000000000095071</v>
      </c>
      <c r="L110" s="86" t="s">
        <v>130</v>
      </c>
      <c r="M110" s="87">
        <v>2.75E-2</v>
      </c>
      <c r="N110" s="87">
        <v>3.1700000000003448E-2</v>
      </c>
      <c r="O110" s="83">
        <v>409937.17704200005</v>
      </c>
      <c r="P110" s="85">
        <v>112.87</v>
      </c>
      <c r="Q110" s="73"/>
      <c r="R110" s="83">
        <v>462.69611115200013</v>
      </c>
      <c r="S110" s="84">
        <v>1.4826877383794844E-3</v>
      </c>
      <c r="T110" s="84">
        <f t="shared" si="1"/>
        <v>3.1809329992388253E-4</v>
      </c>
      <c r="U110" s="84">
        <f>R110/'סכום נכסי הקרן'!$C$42</f>
        <v>2.3568777312362889E-5</v>
      </c>
    </row>
    <row r="111" spans="2:21">
      <c r="B111" s="76" t="s">
        <v>419</v>
      </c>
      <c r="C111" s="73">
        <v>1138973</v>
      </c>
      <c r="D111" s="86" t="s">
        <v>117</v>
      </c>
      <c r="E111" s="86" t="s">
        <v>26</v>
      </c>
      <c r="F111" s="73" t="s">
        <v>418</v>
      </c>
      <c r="G111" s="86" t="s">
        <v>295</v>
      </c>
      <c r="H111" s="73" t="s">
        <v>386</v>
      </c>
      <c r="I111" s="73" t="s">
        <v>128</v>
      </c>
      <c r="J111" s="73"/>
      <c r="K111" s="83">
        <v>3.8400000000003391</v>
      </c>
      <c r="L111" s="86" t="s">
        <v>130</v>
      </c>
      <c r="M111" s="87">
        <v>1.9599999999999999E-2</v>
      </c>
      <c r="N111" s="87">
        <v>3.1200000000003506E-2</v>
      </c>
      <c r="O111" s="83">
        <v>3058872.8960699998</v>
      </c>
      <c r="P111" s="85">
        <v>108.21</v>
      </c>
      <c r="Q111" s="73"/>
      <c r="R111" s="83">
        <v>3310.0065977320005</v>
      </c>
      <c r="S111" s="84">
        <v>2.9103253694766147E-3</v>
      </c>
      <c r="T111" s="84">
        <f t="shared" si="1"/>
        <v>2.2755560206048726E-3</v>
      </c>
      <c r="U111" s="84">
        <f>R111/'סכום נכסי הקרן'!$C$42</f>
        <v>1.6860484997413235E-4</v>
      </c>
    </row>
    <row r="112" spans="2:21">
      <c r="B112" s="76" t="s">
        <v>420</v>
      </c>
      <c r="C112" s="73">
        <v>1167147</v>
      </c>
      <c r="D112" s="86" t="s">
        <v>117</v>
      </c>
      <c r="E112" s="86" t="s">
        <v>26</v>
      </c>
      <c r="F112" s="73" t="s">
        <v>418</v>
      </c>
      <c r="G112" s="86" t="s">
        <v>295</v>
      </c>
      <c r="H112" s="73" t="s">
        <v>386</v>
      </c>
      <c r="I112" s="73" t="s">
        <v>128</v>
      </c>
      <c r="J112" s="73"/>
      <c r="K112" s="83">
        <v>6.0700000000003627</v>
      </c>
      <c r="L112" s="86" t="s">
        <v>130</v>
      </c>
      <c r="M112" s="87">
        <v>1.5800000000000002E-2</v>
      </c>
      <c r="N112" s="87">
        <v>3.2800000000001751E-2</v>
      </c>
      <c r="O112" s="83">
        <v>7021668.7522900011</v>
      </c>
      <c r="P112" s="85">
        <v>100.66</v>
      </c>
      <c r="Q112" s="73"/>
      <c r="R112" s="83">
        <v>7068.0117246920008</v>
      </c>
      <c r="S112" s="84">
        <v>5.9137321663591839E-3</v>
      </c>
      <c r="T112" s="84">
        <f t="shared" si="1"/>
        <v>4.8591010799945685E-3</v>
      </c>
      <c r="U112" s="84">
        <f>R112/'סכום נכסי הקרן'!$C$42</f>
        <v>3.6002981301416461E-4</v>
      </c>
    </row>
    <row r="113" spans="2:21">
      <c r="B113" s="76" t="s">
        <v>421</v>
      </c>
      <c r="C113" s="73">
        <v>1135417</v>
      </c>
      <c r="D113" s="86" t="s">
        <v>117</v>
      </c>
      <c r="E113" s="86" t="s">
        <v>26</v>
      </c>
      <c r="F113" s="73" t="s">
        <v>422</v>
      </c>
      <c r="G113" s="86" t="s">
        <v>340</v>
      </c>
      <c r="H113" s="73" t="s">
        <v>386</v>
      </c>
      <c r="I113" s="73" t="s">
        <v>128</v>
      </c>
      <c r="J113" s="73"/>
      <c r="K113" s="83">
        <v>2.9800000000011329</v>
      </c>
      <c r="L113" s="86" t="s">
        <v>130</v>
      </c>
      <c r="M113" s="87">
        <v>2.2499999999999999E-2</v>
      </c>
      <c r="N113" s="87">
        <v>2.4800000000011327E-2</v>
      </c>
      <c r="O113" s="83">
        <v>968067.96381700027</v>
      </c>
      <c r="P113" s="85">
        <v>113.07</v>
      </c>
      <c r="Q113" s="73"/>
      <c r="R113" s="83">
        <v>1094.5944053620003</v>
      </c>
      <c r="S113" s="84">
        <v>2.3662424456004413E-3</v>
      </c>
      <c r="T113" s="84">
        <f t="shared" si="1"/>
        <v>7.5250934271508738E-4</v>
      </c>
      <c r="U113" s="84">
        <f>R113/'סכום נכסי הקרן'!$C$42</f>
        <v>5.5756361822674333E-5</v>
      </c>
    </row>
    <row r="114" spans="2:21">
      <c r="B114" s="76" t="s">
        <v>423</v>
      </c>
      <c r="C114" s="73">
        <v>1140607</v>
      </c>
      <c r="D114" s="86" t="s">
        <v>117</v>
      </c>
      <c r="E114" s="86" t="s">
        <v>26</v>
      </c>
      <c r="F114" s="73" t="s">
        <v>371</v>
      </c>
      <c r="G114" s="86" t="s">
        <v>295</v>
      </c>
      <c r="H114" s="73" t="s">
        <v>383</v>
      </c>
      <c r="I114" s="73" t="s">
        <v>292</v>
      </c>
      <c r="J114" s="73"/>
      <c r="K114" s="83">
        <v>2.1699999999999742</v>
      </c>
      <c r="L114" s="86" t="s">
        <v>130</v>
      </c>
      <c r="M114" s="87">
        <v>2.1499999999999998E-2</v>
      </c>
      <c r="N114" s="87">
        <v>3.47999999999992E-2</v>
      </c>
      <c r="O114" s="83">
        <v>7712624.9331480013</v>
      </c>
      <c r="P114" s="85">
        <v>110.54</v>
      </c>
      <c r="Q114" s="73"/>
      <c r="R114" s="83">
        <v>8525.535573166002</v>
      </c>
      <c r="S114" s="84">
        <v>3.9324060975235199E-3</v>
      </c>
      <c r="T114" s="84">
        <f t="shared" si="1"/>
        <v>5.8611163541764291E-3</v>
      </c>
      <c r="U114" s="84">
        <f>R114/'סכום נכסי הקרן'!$C$42</f>
        <v>4.3427304563311544E-4</v>
      </c>
    </row>
    <row r="115" spans="2:21">
      <c r="B115" s="76" t="s">
        <v>424</v>
      </c>
      <c r="C115" s="73">
        <v>1174556</v>
      </c>
      <c r="D115" s="86" t="s">
        <v>117</v>
      </c>
      <c r="E115" s="86" t="s">
        <v>26</v>
      </c>
      <c r="F115" s="73" t="s">
        <v>371</v>
      </c>
      <c r="G115" s="86" t="s">
        <v>295</v>
      </c>
      <c r="H115" s="73" t="s">
        <v>383</v>
      </c>
      <c r="I115" s="73" t="s">
        <v>292</v>
      </c>
      <c r="J115" s="73"/>
      <c r="K115" s="83">
        <v>7.190000000000067</v>
      </c>
      <c r="L115" s="86" t="s">
        <v>130</v>
      </c>
      <c r="M115" s="87">
        <v>1.15E-2</v>
      </c>
      <c r="N115" s="87">
        <v>3.77000000000016E-2</v>
      </c>
      <c r="O115" s="83">
        <v>4944906.816881001</v>
      </c>
      <c r="P115" s="85">
        <v>92.59</v>
      </c>
      <c r="Q115" s="73"/>
      <c r="R115" s="83">
        <v>4578.4890018510005</v>
      </c>
      <c r="S115" s="84">
        <v>1.0755360404359149E-2</v>
      </c>
      <c r="T115" s="84">
        <f t="shared" si="1"/>
        <v>3.1476095004082513E-3</v>
      </c>
      <c r="U115" s="84">
        <f>R115/'סכום נכסי הקרן'!$C$42</f>
        <v>2.3321870469812441E-4</v>
      </c>
    </row>
    <row r="116" spans="2:21">
      <c r="B116" s="76" t="s">
        <v>425</v>
      </c>
      <c r="C116" s="73">
        <v>1158732</v>
      </c>
      <c r="D116" s="86" t="s">
        <v>117</v>
      </c>
      <c r="E116" s="86" t="s">
        <v>26</v>
      </c>
      <c r="F116" s="73" t="s">
        <v>426</v>
      </c>
      <c r="G116" s="86" t="s">
        <v>126</v>
      </c>
      <c r="H116" s="73" t="s">
        <v>427</v>
      </c>
      <c r="I116" s="73" t="s">
        <v>292</v>
      </c>
      <c r="J116" s="73"/>
      <c r="K116" s="83">
        <v>1.6299999999996964</v>
      </c>
      <c r="L116" s="86" t="s">
        <v>130</v>
      </c>
      <c r="M116" s="87">
        <v>1.8500000000000003E-2</v>
      </c>
      <c r="N116" s="87">
        <v>3.9900000000001011E-2</v>
      </c>
      <c r="O116" s="83">
        <v>464263.70372300007</v>
      </c>
      <c r="P116" s="85">
        <v>106.38</v>
      </c>
      <c r="Q116" s="73"/>
      <c r="R116" s="83">
        <v>493.88373510500008</v>
      </c>
      <c r="S116" s="84">
        <v>5.9925075346797644E-4</v>
      </c>
      <c r="T116" s="84">
        <f t="shared" si="1"/>
        <v>3.3953409871360018E-4</v>
      </c>
      <c r="U116" s="84">
        <f>R116/'סכום נכסי הקרן'!$C$42</f>
        <v>2.5157409994016222E-5</v>
      </c>
    </row>
    <row r="117" spans="2:21">
      <c r="B117" s="76" t="s">
        <v>428</v>
      </c>
      <c r="C117" s="73">
        <v>1191824</v>
      </c>
      <c r="D117" s="86" t="s">
        <v>117</v>
      </c>
      <c r="E117" s="86" t="s">
        <v>26</v>
      </c>
      <c r="F117" s="73" t="s">
        <v>426</v>
      </c>
      <c r="G117" s="86" t="s">
        <v>126</v>
      </c>
      <c r="H117" s="73" t="s">
        <v>427</v>
      </c>
      <c r="I117" s="73" t="s">
        <v>292</v>
      </c>
      <c r="J117" s="73"/>
      <c r="K117" s="83">
        <v>2.2499999999999996</v>
      </c>
      <c r="L117" s="86" t="s">
        <v>130</v>
      </c>
      <c r="M117" s="87">
        <v>3.2000000000000001E-2</v>
      </c>
      <c r="N117" s="87">
        <v>4.3000000000002279E-2</v>
      </c>
      <c r="O117" s="83">
        <v>6042333.5652940013</v>
      </c>
      <c r="P117" s="85">
        <v>101.36</v>
      </c>
      <c r="Q117" s="73"/>
      <c r="R117" s="83">
        <v>6124.5093162720013</v>
      </c>
      <c r="S117" s="84">
        <v>1.0459555528560092E-2</v>
      </c>
      <c r="T117" s="84">
        <f t="shared" si="1"/>
        <v>4.2104641294197767E-3</v>
      </c>
      <c r="U117" s="84">
        <f>R117/'סכום נכסי הקרן'!$C$42</f>
        <v>3.1196976318499306E-4</v>
      </c>
    </row>
    <row r="118" spans="2:21">
      <c r="B118" s="76" t="s">
        <v>429</v>
      </c>
      <c r="C118" s="73">
        <v>1155357</v>
      </c>
      <c r="D118" s="86" t="s">
        <v>117</v>
      </c>
      <c r="E118" s="86" t="s">
        <v>26</v>
      </c>
      <c r="F118" s="73" t="s">
        <v>430</v>
      </c>
      <c r="G118" s="86" t="s">
        <v>126</v>
      </c>
      <c r="H118" s="73" t="s">
        <v>427</v>
      </c>
      <c r="I118" s="73" t="s">
        <v>292</v>
      </c>
      <c r="J118" s="73"/>
      <c r="K118" s="83">
        <v>0.5</v>
      </c>
      <c r="L118" s="86" t="s">
        <v>130</v>
      </c>
      <c r="M118" s="87">
        <v>3.15E-2</v>
      </c>
      <c r="N118" s="87">
        <v>4.1300000000001266E-2</v>
      </c>
      <c r="O118" s="83">
        <v>1541352.0853490003</v>
      </c>
      <c r="P118" s="85">
        <v>110.56</v>
      </c>
      <c r="Q118" s="83">
        <v>26.968205636000008</v>
      </c>
      <c r="R118" s="83">
        <v>1731.2368857060003</v>
      </c>
      <c r="S118" s="84">
        <v>1.136749261668212E-2</v>
      </c>
      <c r="T118" s="84">
        <f t="shared" si="1"/>
        <v>1.190186908104915E-3</v>
      </c>
      <c r="U118" s="84">
        <f>R118/'סכום נכסי הקרן'!$C$42</f>
        <v>8.8185605304880421E-5</v>
      </c>
    </row>
    <row r="119" spans="2:21">
      <c r="B119" s="76" t="s">
        <v>431</v>
      </c>
      <c r="C119" s="73">
        <v>1184779</v>
      </c>
      <c r="D119" s="86" t="s">
        <v>117</v>
      </c>
      <c r="E119" s="86" t="s">
        <v>26</v>
      </c>
      <c r="F119" s="73" t="s">
        <v>430</v>
      </c>
      <c r="G119" s="86" t="s">
        <v>126</v>
      </c>
      <c r="H119" s="73" t="s">
        <v>427</v>
      </c>
      <c r="I119" s="73" t="s">
        <v>292</v>
      </c>
      <c r="J119" s="73"/>
      <c r="K119" s="83">
        <v>2.8199999999998466</v>
      </c>
      <c r="L119" s="86" t="s">
        <v>130</v>
      </c>
      <c r="M119" s="87">
        <v>0.01</v>
      </c>
      <c r="N119" s="87">
        <v>3.6899999999998781E-2</v>
      </c>
      <c r="O119" s="83">
        <v>3494719.2407500003</v>
      </c>
      <c r="P119" s="85">
        <v>100.59</v>
      </c>
      <c r="Q119" s="73"/>
      <c r="R119" s="83">
        <v>3515.3381201470006</v>
      </c>
      <c r="S119" s="84">
        <v>9.4638078184915188E-3</v>
      </c>
      <c r="T119" s="84">
        <f t="shared" si="1"/>
        <v>2.41671688184653E-3</v>
      </c>
      <c r="U119" s="84">
        <f>R119/'סכום נכסי הקרן'!$C$42</f>
        <v>1.790640105557042E-4</v>
      </c>
    </row>
    <row r="120" spans="2:21">
      <c r="B120" s="76" t="s">
        <v>432</v>
      </c>
      <c r="C120" s="73">
        <v>1192442</v>
      </c>
      <c r="D120" s="86" t="s">
        <v>117</v>
      </c>
      <c r="E120" s="86" t="s">
        <v>26</v>
      </c>
      <c r="F120" s="73" t="s">
        <v>430</v>
      </c>
      <c r="G120" s="86" t="s">
        <v>126</v>
      </c>
      <c r="H120" s="73" t="s">
        <v>427</v>
      </c>
      <c r="I120" s="73" t="s">
        <v>292</v>
      </c>
      <c r="J120" s="73"/>
      <c r="K120" s="83">
        <v>3.4099999999996791</v>
      </c>
      <c r="L120" s="86" t="s">
        <v>130</v>
      </c>
      <c r="M120" s="87">
        <v>3.2300000000000002E-2</v>
      </c>
      <c r="N120" s="87">
        <v>4.1599999999996792E-2</v>
      </c>
      <c r="O120" s="83">
        <v>3845646.9715510001</v>
      </c>
      <c r="P120" s="85">
        <v>100.15</v>
      </c>
      <c r="Q120" s="83">
        <v>260.96025244300006</v>
      </c>
      <c r="R120" s="83">
        <v>4112.3756944520001</v>
      </c>
      <c r="S120" s="84">
        <v>8.8797966099548875E-3</v>
      </c>
      <c r="T120" s="84">
        <f t="shared" si="1"/>
        <v>2.8271669539605771E-3</v>
      </c>
      <c r="U120" s="84">
        <f>R120/'סכום נכסי הקרן'!$C$42</f>
        <v>2.0947586251805026E-4</v>
      </c>
    </row>
    <row r="121" spans="2:21">
      <c r="B121" s="76" t="s">
        <v>433</v>
      </c>
      <c r="C121" s="73">
        <v>1197284</v>
      </c>
      <c r="D121" s="86" t="s">
        <v>117</v>
      </c>
      <c r="E121" s="86" t="s">
        <v>26</v>
      </c>
      <c r="F121" s="73" t="s">
        <v>434</v>
      </c>
      <c r="G121" s="86" t="s">
        <v>435</v>
      </c>
      <c r="H121" s="73" t="s">
        <v>427</v>
      </c>
      <c r="I121" s="73" t="s">
        <v>292</v>
      </c>
      <c r="J121" s="73"/>
      <c r="K121" s="83">
        <v>4.8500000000007653</v>
      </c>
      <c r="L121" s="86" t="s">
        <v>130</v>
      </c>
      <c r="M121" s="87">
        <v>0.03</v>
      </c>
      <c r="N121" s="87">
        <v>4.2500000000006762E-2</v>
      </c>
      <c r="O121" s="83">
        <v>2314818.4361400004</v>
      </c>
      <c r="P121" s="85">
        <v>95.81</v>
      </c>
      <c r="Q121" s="73"/>
      <c r="R121" s="83">
        <v>2217.8276421380006</v>
      </c>
      <c r="S121" s="84">
        <v>8.2688624729946002E-3</v>
      </c>
      <c r="T121" s="84">
        <f t="shared" si="1"/>
        <v>1.5247072459580809E-3</v>
      </c>
      <c r="U121" s="84">
        <f>R121/'סכום נכסי הקרן'!$C$42</f>
        <v>1.1297152613755533E-4</v>
      </c>
    </row>
    <row r="122" spans="2:21">
      <c r="B122" s="76" t="s">
        <v>436</v>
      </c>
      <c r="C122" s="73">
        <v>1139849</v>
      </c>
      <c r="D122" s="86" t="s">
        <v>117</v>
      </c>
      <c r="E122" s="86" t="s">
        <v>26</v>
      </c>
      <c r="F122" s="73" t="s">
        <v>437</v>
      </c>
      <c r="G122" s="86" t="s">
        <v>295</v>
      </c>
      <c r="H122" s="73" t="s">
        <v>438</v>
      </c>
      <c r="I122" s="73" t="s">
        <v>128</v>
      </c>
      <c r="J122" s="73"/>
      <c r="K122" s="83">
        <v>1.9899999999999802</v>
      </c>
      <c r="L122" s="86" t="s">
        <v>130</v>
      </c>
      <c r="M122" s="87">
        <v>2.5000000000000001E-2</v>
      </c>
      <c r="N122" s="87">
        <v>3.5000000000000003E-2</v>
      </c>
      <c r="O122" s="83">
        <v>1818351.0649130002</v>
      </c>
      <c r="P122" s="85">
        <v>111.2</v>
      </c>
      <c r="Q122" s="73"/>
      <c r="R122" s="83">
        <v>2022.0064527960003</v>
      </c>
      <c r="S122" s="84">
        <v>5.112409198103139E-3</v>
      </c>
      <c r="T122" s="84">
        <f t="shared" si="1"/>
        <v>1.3900845274793566E-3</v>
      </c>
      <c r="U122" s="84">
        <f>R122/'סכום נכסי הקרן'!$C$42</f>
        <v>1.0299680213749238E-4</v>
      </c>
    </row>
    <row r="123" spans="2:21">
      <c r="B123" s="76" t="s">
        <v>439</v>
      </c>
      <c r="C123" s="73">
        <v>1142629</v>
      </c>
      <c r="D123" s="86" t="s">
        <v>117</v>
      </c>
      <c r="E123" s="86" t="s">
        <v>26</v>
      </c>
      <c r="F123" s="73" t="s">
        <v>437</v>
      </c>
      <c r="G123" s="86" t="s">
        <v>295</v>
      </c>
      <c r="H123" s="73" t="s">
        <v>438</v>
      </c>
      <c r="I123" s="73" t="s">
        <v>128</v>
      </c>
      <c r="J123" s="73"/>
      <c r="K123" s="83">
        <v>4.970000000000188</v>
      </c>
      <c r="L123" s="86" t="s">
        <v>130</v>
      </c>
      <c r="M123" s="87">
        <v>1.9E-2</v>
      </c>
      <c r="N123" s="87">
        <v>3.8700000000000512E-2</v>
      </c>
      <c r="O123" s="83">
        <v>2141516.2924310006</v>
      </c>
      <c r="P123" s="85">
        <v>102.11</v>
      </c>
      <c r="Q123" s="73"/>
      <c r="R123" s="83">
        <v>2186.702227147</v>
      </c>
      <c r="S123" s="84">
        <v>7.1255807401646278E-3</v>
      </c>
      <c r="T123" s="84">
        <f t="shared" si="1"/>
        <v>1.5033092144480752E-3</v>
      </c>
      <c r="U123" s="84">
        <f>R123/'סכום נכסי הקרן'!$C$42</f>
        <v>1.1138606225100716E-4</v>
      </c>
    </row>
    <row r="124" spans="2:21">
      <c r="B124" s="76" t="s">
        <v>440</v>
      </c>
      <c r="C124" s="73">
        <v>1183151</v>
      </c>
      <c r="D124" s="86" t="s">
        <v>117</v>
      </c>
      <c r="E124" s="86" t="s">
        <v>26</v>
      </c>
      <c r="F124" s="73" t="s">
        <v>437</v>
      </c>
      <c r="G124" s="86" t="s">
        <v>295</v>
      </c>
      <c r="H124" s="73" t="s">
        <v>438</v>
      </c>
      <c r="I124" s="73" t="s">
        <v>128</v>
      </c>
      <c r="J124" s="73"/>
      <c r="K124" s="83">
        <v>6.7099999999986419</v>
      </c>
      <c r="L124" s="86" t="s">
        <v>130</v>
      </c>
      <c r="M124" s="87">
        <v>3.9000000000000003E-3</v>
      </c>
      <c r="N124" s="87">
        <v>4.1499999999990683E-2</v>
      </c>
      <c r="O124" s="83">
        <v>2243827.9592020004</v>
      </c>
      <c r="P124" s="85">
        <v>83.82</v>
      </c>
      <c r="Q124" s="73"/>
      <c r="R124" s="83">
        <v>1880.7765419050006</v>
      </c>
      <c r="S124" s="84">
        <v>9.5482040817106394E-3</v>
      </c>
      <c r="T124" s="84">
        <f t="shared" si="1"/>
        <v>1.2929921004619272E-3</v>
      </c>
      <c r="U124" s="84">
        <f>R124/'סכום נכסי הקרן'!$C$42</f>
        <v>9.5802844290413463E-5</v>
      </c>
    </row>
    <row r="125" spans="2:21">
      <c r="B125" s="76" t="s">
        <v>441</v>
      </c>
      <c r="C125" s="73">
        <v>1177526</v>
      </c>
      <c r="D125" s="86" t="s">
        <v>117</v>
      </c>
      <c r="E125" s="86" t="s">
        <v>26</v>
      </c>
      <c r="F125" s="73" t="s">
        <v>442</v>
      </c>
      <c r="G125" s="86" t="s">
        <v>435</v>
      </c>
      <c r="H125" s="73" t="s">
        <v>427</v>
      </c>
      <c r="I125" s="73" t="s">
        <v>292</v>
      </c>
      <c r="J125" s="73"/>
      <c r="K125" s="83">
        <v>4.4200000000008988</v>
      </c>
      <c r="L125" s="86" t="s">
        <v>130</v>
      </c>
      <c r="M125" s="87">
        <v>7.4999999999999997E-3</v>
      </c>
      <c r="N125" s="87">
        <v>4.1300000000005312E-2</v>
      </c>
      <c r="O125" s="83">
        <v>1291980.6326980002</v>
      </c>
      <c r="P125" s="85">
        <v>94.79</v>
      </c>
      <c r="Q125" s="73"/>
      <c r="R125" s="83">
        <v>1224.6684621950001</v>
      </c>
      <c r="S125" s="84">
        <v>2.6433563188027172E-3</v>
      </c>
      <c r="T125" s="84">
        <f t="shared" si="1"/>
        <v>8.4193236783946157E-4</v>
      </c>
      <c r="U125" s="84">
        <f>R125/'סכום נכסי הקרן'!$C$42</f>
        <v>6.2382063672598674E-5</v>
      </c>
    </row>
    <row r="126" spans="2:21">
      <c r="B126" s="76" t="s">
        <v>443</v>
      </c>
      <c r="C126" s="73">
        <v>1184555</v>
      </c>
      <c r="D126" s="86" t="s">
        <v>117</v>
      </c>
      <c r="E126" s="86" t="s">
        <v>26</v>
      </c>
      <c r="F126" s="73" t="s">
        <v>442</v>
      </c>
      <c r="G126" s="86" t="s">
        <v>435</v>
      </c>
      <c r="H126" s="73" t="s">
        <v>427</v>
      </c>
      <c r="I126" s="73" t="s">
        <v>292</v>
      </c>
      <c r="J126" s="73"/>
      <c r="K126" s="83">
        <v>5.0900000000001624</v>
      </c>
      <c r="L126" s="86" t="s">
        <v>130</v>
      </c>
      <c r="M126" s="87">
        <v>7.4999999999999997E-3</v>
      </c>
      <c r="N126" s="87">
        <v>4.2900000000001312E-2</v>
      </c>
      <c r="O126" s="83">
        <v>7141778.5475770012</v>
      </c>
      <c r="P126" s="85">
        <v>90.28</v>
      </c>
      <c r="Q126" s="83">
        <v>28.968764398000005</v>
      </c>
      <c r="R126" s="83">
        <v>6476.5664258660026</v>
      </c>
      <c r="S126" s="84">
        <v>6.8162416620396495E-3</v>
      </c>
      <c r="T126" s="84">
        <f t="shared" si="1"/>
        <v>4.4524955730677459E-3</v>
      </c>
      <c r="U126" s="84">
        <f>R126/'סכום נכסי הקרן'!$C$42</f>
        <v>3.2990281993058846E-4</v>
      </c>
    </row>
    <row r="127" spans="2:21">
      <c r="B127" s="76" t="s">
        <v>444</v>
      </c>
      <c r="C127" s="73">
        <v>1138668</v>
      </c>
      <c r="D127" s="86" t="s">
        <v>117</v>
      </c>
      <c r="E127" s="86" t="s">
        <v>26</v>
      </c>
      <c r="F127" s="73" t="s">
        <v>412</v>
      </c>
      <c r="G127" s="86" t="s">
        <v>295</v>
      </c>
      <c r="H127" s="73" t="s">
        <v>427</v>
      </c>
      <c r="I127" s="73" t="s">
        <v>292</v>
      </c>
      <c r="J127" s="73"/>
      <c r="K127" s="83">
        <v>1.7099999999991546</v>
      </c>
      <c r="L127" s="86" t="s">
        <v>130</v>
      </c>
      <c r="M127" s="87">
        <v>2.0499999999999997E-2</v>
      </c>
      <c r="N127" s="87">
        <v>3.7899999999970027E-2</v>
      </c>
      <c r="O127" s="83">
        <v>354470.65508400009</v>
      </c>
      <c r="P127" s="85">
        <v>110.12</v>
      </c>
      <c r="Q127" s="73"/>
      <c r="R127" s="83">
        <v>390.34310192300006</v>
      </c>
      <c r="S127" s="84">
        <v>9.580376011130915E-4</v>
      </c>
      <c r="T127" s="84">
        <f t="shared" si="1"/>
        <v>2.683522130412329E-4</v>
      </c>
      <c r="U127" s="84">
        <f>R127/'סכום נכסי הקרן'!$C$42</f>
        <v>1.9883265544926745E-5</v>
      </c>
    </row>
    <row r="128" spans="2:21">
      <c r="B128" s="76" t="s">
        <v>445</v>
      </c>
      <c r="C128" s="73">
        <v>1141696</v>
      </c>
      <c r="D128" s="86" t="s">
        <v>117</v>
      </c>
      <c r="E128" s="86" t="s">
        <v>26</v>
      </c>
      <c r="F128" s="73" t="s">
        <v>412</v>
      </c>
      <c r="G128" s="86" t="s">
        <v>295</v>
      </c>
      <c r="H128" s="73" t="s">
        <v>427</v>
      </c>
      <c r="I128" s="73" t="s">
        <v>292</v>
      </c>
      <c r="J128" s="73"/>
      <c r="K128" s="83">
        <v>2.5499999999999763</v>
      </c>
      <c r="L128" s="86" t="s">
        <v>130</v>
      </c>
      <c r="M128" s="87">
        <v>2.0499999999999997E-2</v>
      </c>
      <c r="N128" s="87">
        <v>3.6899999999995423E-2</v>
      </c>
      <c r="O128" s="83">
        <v>1996538.0354350004</v>
      </c>
      <c r="P128" s="85">
        <v>108.46</v>
      </c>
      <c r="Q128" s="73"/>
      <c r="R128" s="83">
        <v>2165.4452646710006</v>
      </c>
      <c r="S128" s="84">
        <v>2.2657574238283923E-3</v>
      </c>
      <c r="T128" s="84">
        <f t="shared" si="1"/>
        <v>1.4886955248635358E-3</v>
      </c>
      <c r="U128" s="84">
        <f>R128/'סכום נכסי הקרן'!$C$42</f>
        <v>1.1030327680531427E-4</v>
      </c>
    </row>
    <row r="129" spans="2:21">
      <c r="B129" s="76" t="s">
        <v>446</v>
      </c>
      <c r="C129" s="73">
        <v>1165141</v>
      </c>
      <c r="D129" s="86" t="s">
        <v>117</v>
      </c>
      <c r="E129" s="86" t="s">
        <v>26</v>
      </c>
      <c r="F129" s="73" t="s">
        <v>412</v>
      </c>
      <c r="G129" s="86" t="s">
        <v>295</v>
      </c>
      <c r="H129" s="73" t="s">
        <v>427</v>
      </c>
      <c r="I129" s="73" t="s">
        <v>292</v>
      </c>
      <c r="J129" s="73"/>
      <c r="K129" s="83">
        <v>5.269999999999893</v>
      </c>
      <c r="L129" s="86" t="s">
        <v>130</v>
      </c>
      <c r="M129" s="87">
        <v>8.3999999999999995E-3</v>
      </c>
      <c r="N129" s="87">
        <v>4.2299999999998929E-2</v>
      </c>
      <c r="O129" s="83">
        <v>5036737.2878510011</v>
      </c>
      <c r="P129" s="85">
        <v>93.32</v>
      </c>
      <c r="Q129" s="73"/>
      <c r="R129" s="83">
        <v>4700.2832114500015</v>
      </c>
      <c r="S129" s="84">
        <v>7.4370531984953971E-3</v>
      </c>
      <c r="T129" s="84">
        <f t="shared" si="1"/>
        <v>3.2313403144548819E-3</v>
      </c>
      <c r="U129" s="84">
        <f>R129/'סכום נכסי הקרן'!$C$42</f>
        <v>2.3942264835528454E-4</v>
      </c>
    </row>
    <row r="130" spans="2:21">
      <c r="B130" s="76" t="s">
        <v>447</v>
      </c>
      <c r="C130" s="73">
        <v>1178367</v>
      </c>
      <c r="D130" s="86" t="s">
        <v>117</v>
      </c>
      <c r="E130" s="86" t="s">
        <v>26</v>
      </c>
      <c r="F130" s="73" t="s">
        <v>412</v>
      </c>
      <c r="G130" s="86" t="s">
        <v>295</v>
      </c>
      <c r="H130" s="73" t="s">
        <v>427</v>
      </c>
      <c r="I130" s="73" t="s">
        <v>292</v>
      </c>
      <c r="J130" s="73"/>
      <c r="K130" s="83">
        <v>6.249999999999595</v>
      </c>
      <c r="L130" s="86" t="s">
        <v>130</v>
      </c>
      <c r="M130" s="87">
        <v>5.0000000000000001E-3</v>
      </c>
      <c r="N130" s="87">
        <v>4.0299999999988512E-2</v>
      </c>
      <c r="O130" s="83">
        <v>676497.6817160002</v>
      </c>
      <c r="P130" s="85">
        <v>88.06</v>
      </c>
      <c r="Q130" s="83">
        <v>22.535173249000007</v>
      </c>
      <c r="R130" s="83">
        <v>618.25903195700016</v>
      </c>
      <c r="S130" s="84">
        <v>3.9671330790916944E-3</v>
      </c>
      <c r="T130" s="84">
        <f t="shared" si="1"/>
        <v>4.2503935292065011E-4</v>
      </c>
      <c r="U130" s="84">
        <f>R130/'סכום נכסי הקרן'!$C$42</f>
        <v>3.1492828866168432E-5</v>
      </c>
    </row>
    <row r="131" spans="2:21">
      <c r="B131" s="76" t="s">
        <v>448</v>
      </c>
      <c r="C131" s="73">
        <v>1178375</v>
      </c>
      <c r="D131" s="86" t="s">
        <v>117</v>
      </c>
      <c r="E131" s="86" t="s">
        <v>26</v>
      </c>
      <c r="F131" s="73" t="s">
        <v>412</v>
      </c>
      <c r="G131" s="86" t="s">
        <v>295</v>
      </c>
      <c r="H131" s="73" t="s">
        <v>427</v>
      </c>
      <c r="I131" s="73" t="s">
        <v>292</v>
      </c>
      <c r="J131" s="73"/>
      <c r="K131" s="83">
        <v>6.1399999999994685</v>
      </c>
      <c r="L131" s="86" t="s">
        <v>130</v>
      </c>
      <c r="M131" s="87">
        <v>9.7000000000000003E-3</v>
      </c>
      <c r="N131" s="87">
        <v>4.4700000000000288E-2</v>
      </c>
      <c r="O131" s="83">
        <v>1836844.8643950003</v>
      </c>
      <c r="P131" s="85">
        <v>88.66</v>
      </c>
      <c r="Q131" s="83">
        <v>66.057963721999997</v>
      </c>
      <c r="R131" s="83">
        <v>1694.6046208850003</v>
      </c>
      <c r="S131" s="84">
        <v>4.6524085047205035E-3</v>
      </c>
      <c r="T131" s="84">
        <f t="shared" si="1"/>
        <v>1.1650030396440679E-3</v>
      </c>
      <c r="U131" s="84">
        <f>R131/'סכום נכסי הקרן'!$C$42</f>
        <v>8.6319633944403548E-5</v>
      </c>
    </row>
    <row r="132" spans="2:21">
      <c r="B132" s="76" t="s">
        <v>449</v>
      </c>
      <c r="C132" s="73">
        <v>1171214</v>
      </c>
      <c r="D132" s="86" t="s">
        <v>117</v>
      </c>
      <c r="E132" s="86" t="s">
        <v>26</v>
      </c>
      <c r="F132" s="73" t="s">
        <v>450</v>
      </c>
      <c r="G132" s="86" t="s">
        <v>451</v>
      </c>
      <c r="H132" s="73" t="s">
        <v>438</v>
      </c>
      <c r="I132" s="73" t="s">
        <v>128</v>
      </c>
      <c r="J132" s="73"/>
      <c r="K132" s="83">
        <v>1.290000000000016</v>
      </c>
      <c r="L132" s="86" t="s">
        <v>130</v>
      </c>
      <c r="M132" s="87">
        <v>1.8500000000000003E-2</v>
      </c>
      <c r="N132" s="87">
        <v>3.5700000000005276E-2</v>
      </c>
      <c r="O132" s="83">
        <v>2854478.8080460005</v>
      </c>
      <c r="P132" s="85">
        <v>109.43</v>
      </c>
      <c r="Q132" s="73"/>
      <c r="R132" s="83">
        <v>3123.6561602550005</v>
      </c>
      <c r="S132" s="84">
        <v>4.8374437500779566E-3</v>
      </c>
      <c r="T132" s="84">
        <f t="shared" si="1"/>
        <v>2.1474442336876813E-3</v>
      </c>
      <c r="U132" s="84">
        <f>R132/'סכום נכסי הקרן'!$C$42</f>
        <v>1.5911254637118727E-4</v>
      </c>
    </row>
    <row r="133" spans="2:21">
      <c r="B133" s="76" t="s">
        <v>452</v>
      </c>
      <c r="C133" s="73">
        <v>1175660</v>
      </c>
      <c r="D133" s="86" t="s">
        <v>117</v>
      </c>
      <c r="E133" s="86" t="s">
        <v>26</v>
      </c>
      <c r="F133" s="73" t="s">
        <v>450</v>
      </c>
      <c r="G133" s="86" t="s">
        <v>451</v>
      </c>
      <c r="H133" s="73" t="s">
        <v>438</v>
      </c>
      <c r="I133" s="73" t="s">
        <v>128</v>
      </c>
      <c r="J133" s="73"/>
      <c r="K133" s="83">
        <v>1.1399999999999713</v>
      </c>
      <c r="L133" s="86" t="s">
        <v>130</v>
      </c>
      <c r="M133" s="87">
        <v>0.01</v>
      </c>
      <c r="N133" s="87">
        <v>4.0899999999999812E-2</v>
      </c>
      <c r="O133" s="83">
        <v>4585022.499822001</v>
      </c>
      <c r="P133" s="85">
        <v>106.62</v>
      </c>
      <c r="Q133" s="73"/>
      <c r="R133" s="83">
        <v>4888.5506083010005</v>
      </c>
      <c r="S133" s="84">
        <v>5.9539002914989316E-3</v>
      </c>
      <c r="T133" s="84">
        <f t="shared" si="1"/>
        <v>3.3607699683659781E-3</v>
      </c>
      <c r="U133" s="84">
        <f>R133/'סכום נכסי הקרן'!$C$42</f>
        <v>2.4901259788071239E-4</v>
      </c>
    </row>
    <row r="134" spans="2:21">
      <c r="B134" s="76" t="s">
        <v>453</v>
      </c>
      <c r="C134" s="73">
        <v>1182831</v>
      </c>
      <c r="D134" s="86" t="s">
        <v>117</v>
      </c>
      <c r="E134" s="86" t="s">
        <v>26</v>
      </c>
      <c r="F134" s="73" t="s">
        <v>450</v>
      </c>
      <c r="G134" s="86" t="s">
        <v>451</v>
      </c>
      <c r="H134" s="73" t="s">
        <v>438</v>
      </c>
      <c r="I134" s="73" t="s">
        <v>128</v>
      </c>
      <c r="J134" s="73"/>
      <c r="K134" s="83">
        <v>3.9100000000002151</v>
      </c>
      <c r="L134" s="86" t="s">
        <v>130</v>
      </c>
      <c r="M134" s="87">
        <v>0.01</v>
      </c>
      <c r="N134" s="87">
        <v>4.7100000000002445E-2</v>
      </c>
      <c r="O134" s="83">
        <v>7598158.6552190008</v>
      </c>
      <c r="P134" s="85">
        <v>94.21</v>
      </c>
      <c r="Q134" s="73"/>
      <c r="R134" s="83">
        <v>7158.2246423060005</v>
      </c>
      <c r="S134" s="84">
        <v>6.4170493803673472E-3</v>
      </c>
      <c r="T134" s="84">
        <f t="shared" si="1"/>
        <v>4.9211204572228587E-3</v>
      </c>
      <c r="U134" s="84">
        <f>R134/'סכום נכסי הקרן'!$C$42</f>
        <v>3.6462507135910546E-4</v>
      </c>
    </row>
    <row r="135" spans="2:21">
      <c r="B135" s="76" t="s">
        <v>454</v>
      </c>
      <c r="C135" s="73">
        <v>1191659</v>
      </c>
      <c r="D135" s="86" t="s">
        <v>117</v>
      </c>
      <c r="E135" s="86" t="s">
        <v>26</v>
      </c>
      <c r="F135" s="73" t="s">
        <v>450</v>
      </c>
      <c r="G135" s="86" t="s">
        <v>451</v>
      </c>
      <c r="H135" s="73" t="s">
        <v>438</v>
      </c>
      <c r="I135" s="73" t="s">
        <v>128</v>
      </c>
      <c r="J135" s="73"/>
      <c r="K135" s="83">
        <v>2.5900000000000691</v>
      </c>
      <c r="L135" s="86" t="s">
        <v>130</v>
      </c>
      <c r="M135" s="87">
        <v>3.5400000000000001E-2</v>
      </c>
      <c r="N135" s="87">
        <v>4.590000000000069E-2</v>
      </c>
      <c r="O135" s="83">
        <v>7373548.245000001</v>
      </c>
      <c r="P135" s="85">
        <v>100.73</v>
      </c>
      <c r="Q135" s="83">
        <v>134.87228203600003</v>
      </c>
      <c r="R135" s="83">
        <v>7562.247410672001</v>
      </c>
      <c r="S135" s="84">
        <v>6.6011479261600175E-3</v>
      </c>
      <c r="T135" s="84">
        <f t="shared" si="1"/>
        <v>5.1988771371178927E-3</v>
      </c>
      <c r="U135" s="84">
        <f>R135/'סכום נכסי הקרן'!$C$42</f>
        <v>3.8520515065355724E-4</v>
      </c>
    </row>
    <row r="136" spans="2:21">
      <c r="B136" s="76" t="s">
        <v>455</v>
      </c>
      <c r="C136" s="73">
        <v>1155928</v>
      </c>
      <c r="D136" s="86" t="s">
        <v>117</v>
      </c>
      <c r="E136" s="86" t="s">
        <v>26</v>
      </c>
      <c r="F136" s="73" t="s">
        <v>456</v>
      </c>
      <c r="G136" s="86" t="s">
        <v>295</v>
      </c>
      <c r="H136" s="73" t="s">
        <v>438</v>
      </c>
      <c r="I136" s="73" t="s">
        <v>128</v>
      </c>
      <c r="J136" s="73"/>
      <c r="K136" s="83">
        <v>3.5000000000000004</v>
      </c>
      <c r="L136" s="86" t="s">
        <v>130</v>
      </c>
      <c r="M136" s="87">
        <v>2.75E-2</v>
      </c>
      <c r="N136" s="87">
        <v>3.0100000000000092E-2</v>
      </c>
      <c r="O136" s="83">
        <v>3985964.7255260004</v>
      </c>
      <c r="P136" s="85">
        <v>110.48</v>
      </c>
      <c r="Q136" s="73"/>
      <c r="R136" s="83">
        <v>4403.6936798960005</v>
      </c>
      <c r="S136" s="84">
        <v>7.8037949104413033E-3</v>
      </c>
      <c r="T136" s="84">
        <f t="shared" si="1"/>
        <v>3.0274415987730074E-3</v>
      </c>
      <c r="U136" s="84">
        <f>R136/'סכום נכסי הקרן'!$C$42</f>
        <v>2.2431499464068932E-4</v>
      </c>
    </row>
    <row r="137" spans="2:21">
      <c r="B137" s="76" t="s">
        <v>457</v>
      </c>
      <c r="C137" s="73">
        <v>1177658</v>
      </c>
      <c r="D137" s="86" t="s">
        <v>117</v>
      </c>
      <c r="E137" s="86" t="s">
        <v>26</v>
      </c>
      <c r="F137" s="73" t="s">
        <v>456</v>
      </c>
      <c r="G137" s="86" t="s">
        <v>295</v>
      </c>
      <c r="H137" s="73" t="s">
        <v>438</v>
      </c>
      <c r="I137" s="73" t="s">
        <v>128</v>
      </c>
      <c r="J137" s="73"/>
      <c r="K137" s="83">
        <v>5.1500000000005386</v>
      </c>
      <c r="L137" s="86" t="s">
        <v>130</v>
      </c>
      <c r="M137" s="87">
        <v>8.5000000000000006E-3</v>
      </c>
      <c r="N137" s="87">
        <v>3.4200000000004983E-2</v>
      </c>
      <c r="O137" s="83">
        <v>3066544.4964550002</v>
      </c>
      <c r="P137" s="85">
        <v>96.94</v>
      </c>
      <c r="Q137" s="73"/>
      <c r="R137" s="83">
        <v>2972.7081325560002</v>
      </c>
      <c r="S137" s="84">
        <v>4.8806234127341599E-3</v>
      </c>
      <c r="T137" s="84">
        <f t="shared" si="1"/>
        <v>2.043670817204388E-3</v>
      </c>
      <c r="U137" s="84">
        <f>R137/'סכום נכסי הקרן'!$C$42</f>
        <v>1.5142356787141033E-4</v>
      </c>
    </row>
    <row r="138" spans="2:21">
      <c r="B138" s="76" t="s">
        <v>458</v>
      </c>
      <c r="C138" s="73">
        <v>1193929</v>
      </c>
      <c r="D138" s="86" t="s">
        <v>117</v>
      </c>
      <c r="E138" s="86" t="s">
        <v>26</v>
      </c>
      <c r="F138" s="73" t="s">
        <v>456</v>
      </c>
      <c r="G138" s="86" t="s">
        <v>295</v>
      </c>
      <c r="H138" s="73" t="s">
        <v>438</v>
      </c>
      <c r="I138" s="73" t="s">
        <v>128</v>
      </c>
      <c r="J138" s="73"/>
      <c r="K138" s="83">
        <v>6.4800000000008602</v>
      </c>
      <c r="L138" s="86" t="s">
        <v>130</v>
      </c>
      <c r="M138" s="87">
        <v>3.1800000000000002E-2</v>
      </c>
      <c r="N138" s="87">
        <v>3.6400000000003985E-2</v>
      </c>
      <c r="O138" s="83">
        <v>3063733.0814370005</v>
      </c>
      <c r="P138" s="85">
        <v>101.6</v>
      </c>
      <c r="Q138" s="73"/>
      <c r="R138" s="83">
        <v>3112.7530072090008</v>
      </c>
      <c r="S138" s="84">
        <v>8.8891718522858838E-3</v>
      </c>
      <c r="T138" s="84">
        <f t="shared" si="1"/>
        <v>2.1399485581278799E-3</v>
      </c>
      <c r="U138" s="84">
        <f>R138/'סכום נכסי הקרן'!$C$42</f>
        <v>1.5855716243786658E-4</v>
      </c>
    </row>
    <row r="139" spans="2:21">
      <c r="B139" s="76" t="s">
        <v>459</v>
      </c>
      <c r="C139" s="73">
        <v>1132828</v>
      </c>
      <c r="D139" s="86" t="s">
        <v>117</v>
      </c>
      <c r="E139" s="86" t="s">
        <v>26</v>
      </c>
      <c r="F139" s="73" t="s">
        <v>460</v>
      </c>
      <c r="G139" s="86" t="s">
        <v>154</v>
      </c>
      <c r="H139" s="73" t="s">
        <v>427</v>
      </c>
      <c r="I139" s="73" t="s">
        <v>292</v>
      </c>
      <c r="J139" s="73"/>
      <c r="K139" s="83">
        <v>0.76000000000027346</v>
      </c>
      <c r="L139" s="86" t="s">
        <v>130</v>
      </c>
      <c r="M139" s="87">
        <v>1.9799999999999998E-2</v>
      </c>
      <c r="N139" s="87">
        <v>3.520000000000547E-2</v>
      </c>
      <c r="O139" s="83">
        <v>793335.5934110001</v>
      </c>
      <c r="P139" s="85">
        <v>110.65</v>
      </c>
      <c r="Q139" s="73"/>
      <c r="R139" s="83">
        <v>877.82581317600011</v>
      </c>
      <c r="S139" s="84">
        <v>5.2213813999018961E-3</v>
      </c>
      <c r="T139" s="84">
        <f t="shared" si="1"/>
        <v>6.0348575002349553E-4</v>
      </c>
      <c r="U139" s="84">
        <f>R139/'סכום נכסי הקרן'!$C$42</f>
        <v>4.4714620700566871E-5</v>
      </c>
    </row>
    <row r="140" spans="2:21">
      <c r="B140" s="76" t="s">
        <v>461</v>
      </c>
      <c r="C140" s="73">
        <v>1139542</v>
      </c>
      <c r="D140" s="86" t="s">
        <v>117</v>
      </c>
      <c r="E140" s="86" t="s">
        <v>26</v>
      </c>
      <c r="F140" s="73" t="s">
        <v>462</v>
      </c>
      <c r="G140" s="86" t="s">
        <v>302</v>
      </c>
      <c r="H140" s="73" t="s">
        <v>427</v>
      </c>
      <c r="I140" s="73" t="s">
        <v>292</v>
      </c>
      <c r="J140" s="73"/>
      <c r="K140" s="83">
        <v>2.5500000000070351</v>
      </c>
      <c r="L140" s="86" t="s">
        <v>130</v>
      </c>
      <c r="M140" s="87">
        <v>1.9400000000000001E-2</v>
      </c>
      <c r="N140" s="87">
        <v>2.990000000012662E-2</v>
      </c>
      <c r="O140" s="83">
        <v>71087.645557000011</v>
      </c>
      <c r="P140" s="85">
        <v>109.99</v>
      </c>
      <c r="Q140" s="73"/>
      <c r="R140" s="83">
        <v>78.189295398999988</v>
      </c>
      <c r="S140" s="84">
        <v>1.9667541787461281E-4</v>
      </c>
      <c r="T140" s="84">
        <f t="shared" ref="T140:T202" si="2">IFERROR(R140/$R$11,0)</f>
        <v>5.3753404000451228E-5</v>
      </c>
      <c r="U140" s="84">
        <f>R140/'סכום נכסי הקרן'!$C$42</f>
        <v>3.982800043167436E-6</v>
      </c>
    </row>
    <row r="141" spans="2:21">
      <c r="B141" s="76" t="s">
        <v>463</v>
      </c>
      <c r="C141" s="73">
        <v>1142595</v>
      </c>
      <c r="D141" s="86" t="s">
        <v>117</v>
      </c>
      <c r="E141" s="86" t="s">
        <v>26</v>
      </c>
      <c r="F141" s="73" t="s">
        <v>462</v>
      </c>
      <c r="G141" s="86" t="s">
        <v>302</v>
      </c>
      <c r="H141" s="73" t="s">
        <v>427</v>
      </c>
      <c r="I141" s="73" t="s">
        <v>292</v>
      </c>
      <c r="J141" s="73"/>
      <c r="K141" s="83">
        <v>3.5200000000002776</v>
      </c>
      <c r="L141" s="86" t="s">
        <v>130</v>
      </c>
      <c r="M141" s="87">
        <v>1.23E-2</v>
      </c>
      <c r="N141" s="87">
        <v>2.9300000000002335E-2</v>
      </c>
      <c r="O141" s="83">
        <v>4895221.5092510013</v>
      </c>
      <c r="P141" s="85">
        <v>105.97</v>
      </c>
      <c r="Q141" s="73"/>
      <c r="R141" s="83">
        <v>5187.4660286030003</v>
      </c>
      <c r="S141" s="84">
        <v>3.8494359607924226E-3</v>
      </c>
      <c r="T141" s="84">
        <f t="shared" si="2"/>
        <v>3.5662676809040499E-3</v>
      </c>
      <c r="U141" s="84">
        <f>R141/'סכום נכסי הקרן'!$C$42</f>
        <v>2.6423872752936816E-4</v>
      </c>
    </row>
    <row r="142" spans="2:21">
      <c r="B142" s="76" t="s">
        <v>464</v>
      </c>
      <c r="C142" s="73">
        <v>1142231</v>
      </c>
      <c r="D142" s="86" t="s">
        <v>117</v>
      </c>
      <c r="E142" s="86" t="s">
        <v>26</v>
      </c>
      <c r="F142" s="73" t="s">
        <v>465</v>
      </c>
      <c r="G142" s="86" t="s">
        <v>466</v>
      </c>
      <c r="H142" s="73" t="s">
        <v>467</v>
      </c>
      <c r="I142" s="73" t="s">
        <v>128</v>
      </c>
      <c r="J142" s="73"/>
      <c r="K142" s="83">
        <v>2.4100000000002004</v>
      </c>
      <c r="L142" s="86" t="s">
        <v>130</v>
      </c>
      <c r="M142" s="87">
        <v>2.5699999999999997E-2</v>
      </c>
      <c r="N142" s="87">
        <v>4.0800000000002175E-2</v>
      </c>
      <c r="O142" s="83">
        <v>4862001.5912610013</v>
      </c>
      <c r="P142" s="85">
        <v>109.71</v>
      </c>
      <c r="Q142" s="73"/>
      <c r="R142" s="83">
        <v>5334.1014610730008</v>
      </c>
      <c r="S142" s="84">
        <v>3.7912889054469868E-3</v>
      </c>
      <c r="T142" s="84">
        <f t="shared" si="2"/>
        <v>3.6670762839502622E-3</v>
      </c>
      <c r="U142" s="84">
        <f>R142/'סכום נכסי הקרן'!$C$42</f>
        <v>2.7170803140007249E-4</v>
      </c>
    </row>
    <row r="143" spans="2:21">
      <c r="B143" s="76" t="s">
        <v>468</v>
      </c>
      <c r="C143" s="73">
        <v>1199603</v>
      </c>
      <c r="D143" s="86" t="s">
        <v>117</v>
      </c>
      <c r="E143" s="86" t="s">
        <v>26</v>
      </c>
      <c r="F143" s="73" t="s">
        <v>465</v>
      </c>
      <c r="G143" s="86" t="s">
        <v>466</v>
      </c>
      <c r="H143" s="73" t="s">
        <v>467</v>
      </c>
      <c r="I143" s="73" t="s">
        <v>128</v>
      </c>
      <c r="J143" s="73"/>
      <c r="K143" s="83">
        <v>4.269999999999297</v>
      </c>
      <c r="L143" s="86" t="s">
        <v>130</v>
      </c>
      <c r="M143" s="87">
        <v>0.04</v>
      </c>
      <c r="N143" s="87">
        <v>4.2699999999992973E-2</v>
      </c>
      <c r="O143" s="83">
        <v>2612734.7125880006</v>
      </c>
      <c r="P143" s="85">
        <v>99.7</v>
      </c>
      <c r="Q143" s="73"/>
      <c r="R143" s="83">
        <v>2604.8964305290001</v>
      </c>
      <c r="S143" s="84">
        <v>8.2548512446344348E-3</v>
      </c>
      <c r="T143" s="84">
        <f t="shared" si="2"/>
        <v>1.7908084411686555E-3</v>
      </c>
      <c r="U143" s="84">
        <f>R143/'סכום נכסי הקרן'!$C$42</f>
        <v>1.3268800496302069E-4</v>
      </c>
    </row>
    <row r="144" spans="2:21">
      <c r="B144" s="76" t="s">
        <v>469</v>
      </c>
      <c r="C144" s="73">
        <v>1171628</v>
      </c>
      <c r="D144" s="86" t="s">
        <v>117</v>
      </c>
      <c r="E144" s="86" t="s">
        <v>26</v>
      </c>
      <c r="F144" s="73" t="s">
        <v>465</v>
      </c>
      <c r="G144" s="86" t="s">
        <v>466</v>
      </c>
      <c r="H144" s="73" t="s">
        <v>467</v>
      </c>
      <c r="I144" s="73" t="s">
        <v>128</v>
      </c>
      <c r="J144" s="73"/>
      <c r="K144" s="83">
        <v>1.2399999999999476</v>
      </c>
      <c r="L144" s="86" t="s">
        <v>130</v>
      </c>
      <c r="M144" s="87">
        <v>1.2199999999999999E-2</v>
      </c>
      <c r="N144" s="87">
        <v>3.8200000000003655E-2</v>
      </c>
      <c r="O144" s="83">
        <v>705927.47745500016</v>
      </c>
      <c r="P144" s="85">
        <v>108.19</v>
      </c>
      <c r="Q144" s="73"/>
      <c r="R144" s="83">
        <v>763.74290314600012</v>
      </c>
      <c r="S144" s="84">
        <v>1.5346249509891308E-3</v>
      </c>
      <c r="T144" s="84">
        <f t="shared" si="2"/>
        <v>5.2505628316238165E-4</v>
      </c>
      <c r="U144" s="84">
        <f>R144/'סכום נכסי הקרן'!$C$42</f>
        <v>3.8903474600918532E-5</v>
      </c>
    </row>
    <row r="145" spans="2:21">
      <c r="B145" s="76" t="s">
        <v>470</v>
      </c>
      <c r="C145" s="73">
        <v>1178292</v>
      </c>
      <c r="D145" s="86" t="s">
        <v>117</v>
      </c>
      <c r="E145" s="86" t="s">
        <v>26</v>
      </c>
      <c r="F145" s="73" t="s">
        <v>465</v>
      </c>
      <c r="G145" s="86" t="s">
        <v>466</v>
      </c>
      <c r="H145" s="73" t="s">
        <v>467</v>
      </c>
      <c r="I145" s="73" t="s">
        <v>128</v>
      </c>
      <c r="J145" s="73"/>
      <c r="K145" s="83">
        <v>5.0899999999999492</v>
      </c>
      <c r="L145" s="86" t="s">
        <v>130</v>
      </c>
      <c r="M145" s="87">
        <v>1.09E-2</v>
      </c>
      <c r="N145" s="87">
        <v>4.3799999999997841E-2</v>
      </c>
      <c r="O145" s="83">
        <v>1881444.0844500002</v>
      </c>
      <c r="P145" s="85">
        <v>93.49</v>
      </c>
      <c r="Q145" s="73"/>
      <c r="R145" s="83">
        <v>1758.9620403010003</v>
      </c>
      <c r="S145" s="84">
        <v>3.3675631908050177E-3</v>
      </c>
      <c r="T145" s="84">
        <f t="shared" si="2"/>
        <v>1.2092473361125457E-3</v>
      </c>
      <c r="U145" s="84">
        <f>R145/'סכום נכסי הקרן'!$C$42</f>
        <v>8.9597867000734026E-5</v>
      </c>
    </row>
    <row r="146" spans="2:21">
      <c r="B146" s="76" t="s">
        <v>471</v>
      </c>
      <c r="C146" s="73">
        <v>1184530</v>
      </c>
      <c r="D146" s="86" t="s">
        <v>117</v>
      </c>
      <c r="E146" s="86" t="s">
        <v>26</v>
      </c>
      <c r="F146" s="73" t="s">
        <v>465</v>
      </c>
      <c r="G146" s="86" t="s">
        <v>466</v>
      </c>
      <c r="H146" s="73" t="s">
        <v>467</v>
      </c>
      <c r="I146" s="73" t="s">
        <v>128</v>
      </c>
      <c r="J146" s="73"/>
      <c r="K146" s="83">
        <v>6.0500000000007788</v>
      </c>
      <c r="L146" s="86" t="s">
        <v>130</v>
      </c>
      <c r="M146" s="87">
        <v>1.54E-2</v>
      </c>
      <c r="N146" s="87">
        <v>4.5700000000007804E-2</v>
      </c>
      <c r="O146" s="83">
        <v>2107158.005628</v>
      </c>
      <c r="P146" s="85">
        <v>90.46</v>
      </c>
      <c r="Q146" s="83">
        <v>17.550122787999999</v>
      </c>
      <c r="R146" s="83">
        <v>1923.6851933500004</v>
      </c>
      <c r="S146" s="84">
        <v>6.020451444651429E-3</v>
      </c>
      <c r="T146" s="84">
        <f t="shared" si="2"/>
        <v>1.3224908453280577E-3</v>
      </c>
      <c r="U146" s="84">
        <f>R146/'סכום נכסי הקרן'!$C$42</f>
        <v>9.7988521728166499E-5</v>
      </c>
    </row>
    <row r="147" spans="2:21">
      <c r="B147" s="76" t="s">
        <v>472</v>
      </c>
      <c r="C147" s="73">
        <v>1182989</v>
      </c>
      <c r="D147" s="86" t="s">
        <v>117</v>
      </c>
      <c r="E147" s="86" t="s">
        <v>26</v>
      </c>
      <c r="F147" s="73" t="s">
        <v>473</v>
      </c>
      <c r="G147" s="86" t="s">
        <v>474</v>
      </c>
      <c r="H147" s="73" t="s">
        <v>475</v>
      </c>
      <c r="I147" s="73" t="s">
        <v>292</v>
      </c>
      <c r="J147" s="73"/>
      <c r="K147" s="83">
        <v>4.2200000000000362</v>
      </c>
      <c r="L147" s="86" t="s">
        <v>130</v>
      </c>
      <c r="M147" s="87">
        <v>7.4999999999999997E-3</v>
      </c>
      <c r="N147" s="87">
        <v>4.1100000000000712E-2</v>
      </c>
      <c r="O147" s="83">
        <v>9911632.9648710024</v>
      </c>
      <c r="P147" s="85">
        <v>94.68</v>
      </c>
      <c r="Q147" s="73"/>
      <c r="R147" s="83">
        <v>9384.3343504030017</v>
      </c>
      <c r="S147" s="84">
        <v>6.4404788983143816E-3</v>
      </c>
      <c r="T147" s="84">
        <f t="shared" si="2"/>
        <v>6.4515214395828441E-3</v>
      </c>
      <c r="U147" s="84">
        <f>R147/'סכום נכסי הקרן'!$C$42</f>
        <v>4.7801846870666075E-4</v>
      </c>
    </row>
    <row r="148" spans="2:21">
      <c r="B148" s="76" t="s">
        <v>476</v>
      </c>
      <c r="C148" s="73">
        <v>1199579</v>
      </c>
      <c r="D148" s="86" t="s">
        <v>117</v>
      </c>
      <c r="E148" s="86" t="s">
        <v>26</v>
      </c>
      <c r="F148" s="73" t="s">
        <v>473</v>
      </c>
      <c r="G148" s="86" t="s">
        <v>474</v>
      </c>
      <c r="H148" s="73" t="s">
        <v>475</v>
      </c>
      <c r="I148" s="73" t="s">
        <v>292</v>
      </c>
      <c r="J148" s="73"/>
      <c r="K148" s="83">
        <v>6.2599999999993212</v>
      </c>
      <c r="L148" s="86" t="s">
        <v>130</v>
      </c>
      <c r="M148" s="87">
        <v>4.0800000000000003E-2</v>
      </c>
      <c r="N148" s="87">
        <v>4.3699999999997602E-2</v>
      </c>
      <c r="O148" s="83">
        <v>2613756.3533760007</v>
      </c>
      <c r="P148" s="85">
        <v>99.17</v>
      </c>
      <c r="Q148" s="73"/>
      <c r="R148" s="83">
        <v>2592.0621975260005</v>
      </c>
      <c r="S148" s="84">
        <v>7.4678752953600018E-3</v>
      </c>
      <c r="T148" s="84">
        <f t="shared" si="2"/>
        <v>1.7819851910277546E-3</v>
      </c>
      <c r="U148" s="84">
        <f>R148/'סכום נכסי הקרן'!$C$42</f>
        <v>1.3203425583409556E-4</v>
      </c>
    </row>
    <row r="149" spans="2:21">
      <c r="B149" s="76" t="s">
        <v>477</v>
      </c>
      <c r="C149" s="73">
        <v>1260769</v>
      </c>
      <c r="D149" s="86" t="s">
        <v>117</v>
      </c>
      <c r="E149" s="86" t="s">
        <v>26</v>
      </c>
      <c r="F149" s="73" t="s">
        <v>478</v>
      </c>
      <c r="G149" s="86" t="s">
        <v>466</v>
      </c>
      <c r="H149" s="73" t="s">
        <v>467</v>
      </c>
      <c r="I149" s="73" t="s">
        <v>128</v>
      </c>
      <c r="J149" s="73"/>
      <c r="K149" s="83">
        <v>3.3199999999996734</v>
      </c>
      <c r="L149" s="86" t="s">
        <v>130</v>
      </c>
      <c r="M149" s="87">
        <v>1.3300000000000001E-2</v>
      </c>
      <c r="N149" s="87">
        <v>3.6399999999997365E-2</v>
      </c>
      <c r="O149" s="83">
        <v>2478273.3507840005</v>
      </c>
      <c r="P149" s="85">
        <v>103.34</v>
      </c>
      <c r="Q149" s="83">
        <v>18.362122658000001</v>
      </c>
      <c r="R149" s="83">
        <v>2579.4098057370006</v>
      </c>
      <c r="S149" s="84">
        <v>7.5557114353170746E-3</v>
      </c>
      <c r="T149" s="84">
        <f t="shared" si="2"/>
        <v>1.7732869526827803E-3</v>
      </c>
      <c r="U149" s="84">
        <f>R149/'סכום נכסי הקרן'!$C$42</f>
        <v>1.3138976931831038E-4</v>
      </c>
    </row>
    <row r="150" spans="2:21">
      <c r="B150" s="76" t="s">
        <v>479</v>
      </c>
      <c r="C150" s="73">
        <v>6120224</v>
      </c>
      <c r="D150" s="86" t="s">
        <v>117</v>
      </c>
      <c r="E150" s="86" t="s">
        <v>26</v>
      </c>
      <c r="F150" s="73" t="s">
        <v>480</v>
      </c>
      <c r="G150" s="86" t="s">
        <v>295</v>
      </c>
      <c r="H150" s="73" t="s">
        <v>475</v>
      </c>
      <c r="I150" s="73" t="s">
        <v>292</v>
      </c>
      <c r="J150" s="73"/>
      <c r="K150" s="83">
        <v>3.5200000000013301</v>
      </c>
      <c r="L150" s="86" t="s">
        <v>130</v>
      </c>
      <c r="M150" s="87">
        <v>1.8000000000000002E-2</v>
      </c>
      <c r="N150" s="87">
        <v>3.3200000000013302E-2</v>
      </c>
      <c r="O150" s="83">
        <v>280991.70123200008</v>
      </c>
      <c r="P150" s="85">
        <v>106.61</v>
      </c>
      <c r="Q150" s="83">
        <v>1.4200792680000003</v>
      </c>
      <c r="R150" s="83">
        <v>300.98533227999997</v>
      </c>
      <c r="S150" s="84">
        <v>3.3530507717845264E-4</v>
      </c>
      <c r="T150" s="84">
        <f t="shared" si="2"/>
        <v>2.0692073105014599E-4</v>
      </c>
      <c r="U150" s="84">
        <f>R150/'סכום נכסי הקרן'!$C$42</f>
        <v>1.5331566658584838E-5</v>
      </c>
    </row>
    <row r="151" spans="2:21">
      <c r="B151" s="76" t="s">
        <v>481</v>
      </c>
      <c r="C151" s="73">
        <v>1193630</v>
      </c>
      <c r="D151" s="86" t="s">
        <v>117</v>
      </c>
      <c r="E151" s="86" t="s">
        <v>26</v>
      </c>
      <c r="F151" s="73" t="s">
        <v>482</v>
      </c>
      <c r="G151" s="86" t="s">
        <v>295</v>
      </c>
      <c r="H151" s="73" t="s">
        <v>475</v>
      </c>
      <c r="I151" s="73" t="s">
        <v>292</v>
      </c>
      <c r="J151" s="73"/>
      <c r="K151" s="83">
        <v>4.7400000000002693</v>
      </c>
      <c r="L151" s="86" t="s">
        <v>130</v>
      </c>
      <c r="M151" s="87">
        <v>3.6200000000000003E-2</v>
      </c>
      <c r="N151" s="87">
        <v>4.5100000000002201E-2</v>
      </c>
      <c r="O151" s="83">
        <v>7711091.1951530008</v>
      </c>
      <c r="P151" s="85">
        <v>99.56</v>
      </c>
      <c r="Q151" s="73"/>
      <c r="R151" s="83">
        <v>7677.1620483810011</v>
      </c>
      <c r="S151" s="84">
        <v>4.3388996474419865E-3</v>
      </c>
      <c r="T151" s="84">
        <f t="shared" si="2"/>
        <v>5.2778783982856256E-3</v>
      </c>
      <c r="U151" s="84">
        <f>R151/'סכום נכסי הקרן'!$C$42</f>
        <v>3.9105866323085344E-4</v>
      </c>
    </row>
    <row r="152" spans="2:21">
      <c r="B152" s="76" t="s">
        <v>483</v>
      </c>
      <c r="C152" s="73">
        <v>1166057</v>
      </c>
      <c r="D152" s="86" t="s">
        <v>117</v>
      </c>
      <c r="E152" s="86" t="s">
        <v>26</v>
      </c>
      <c r="F152" s="73" t="s">
        <v>484</v>
      </c>
      <c r="G152" s="86" t="s">
        <v>302</v>
      </c>
      <c r="H152" s="73" t="s">
        <v>485</v>
      </c>
      <c r="I152" s="73" t="s">
        <v>292</v>
      </c>
      <c r="J152" s="73"/>
      <c r="K152" s="83">
        <v>3.5700000000000287</v>
      </c>
      <c r="L152" s="86" t="s">
        <v>130</v>
      </c>
      <c r="M152" s="87">
        <v>2.75E-2</v>
      </c>
      <c r="N152" s="87">
        <v>3.9599999999999073E-2</v>
      </c>
      <c r="O152" s="83">
        <v>5100610.0429890016</v>
      </c>
      <c r="P152" s="85">
        <v>106.24</v>
      </c>
      <c r="Q152" s="83">
        <v>170.04230516500002</v>
      </c>
      <c r="R152" s="83">
        <v>5588.9304150120015</v>
      </c>
      <c r="S152" s="84">
        <v>5.8321991308232018E-3</v>
      </c>
      <c r="T152" s="84">
        <f t="shared" si="2"/>
        <v>3.84226553002538E-3</v>
      </c>
      <c r="U152" s="84">
        <f>R152/'סכום נכסי הקרן'!$C$42</f>
        <v>2.8468848816937017E-4</v>
      </c>
    </row>
    <row r="153" spans="2:21">
      <c r="B153" s="76" t="s">
        <v>486</v>
      </c>
      <c r="C153" s="73">
        <v>1260603</v>
      </c>
      <c r="D153" s="86" t="s">
        <v>117</v>
      </c>
      <c r="E153" s="86" t="s">
        <v>26</v>
      </c>
      <c r="F153" s="73" t="s">
        <v>478</v>
      </c>
      <c r="G153" s="86" t="s">
        <v>466</v>
      </c>
      <c r="H153" s="73" t="s">
        <v>487</v>
      </c>
      <c r="I153" s="73" t="s">
        <v>128</v>
      </c>
      <c r="J153" s="73"/>
      <c r="K153" s="83">
        <v>2.4000000000001038</v>
      </c>
      <c r="L153" s="86" t="s">
        <v>130</v>
      </c>
      <c r="M153" s="87">
        <v>0.04</v>
      </c>
      <c r="N153" s="87">
        <v>7.3700000000002014E-2</v>
      </c>
      <c r="O153" s="83">
        <v>3720649.7872610004</v>
      </c>
      <c r="P153" s="85">
        <v>103.93</v>
      </c>
      <c r="Q153" s="73"/>
      <c r="R153" s="83">
        <v>3866.8714499790003</v>
      </c>
      <c r="S153" s="84">
        <v>1.4334990029794543E-3</v>
      </c>
      <c r="T153" s="84">
        <f t="shared" si="2"/>
        <v>2.6583882385412859E-3</v>
      </c>
      <c r="U153" s="84">
        <f>R153/'סכום נכסי הקרן'!$C$42</f>
        <v>1.96970387049891E-4</v>
      </c>
    </row>
    <row r="154" spans="2:21">
      <c r="B154" s="76" t="s">
        <v>488</v>
      </c>
      <c r="C154" s="73">
        <v>1260652</v>
      </c>
      <c r="D154" s="86" t="s">
        <v>117</v>
      </c>
      <c r="E154" s="86" t="s">
        <v>26</v>
      </c>
      <c r="F154" s="73" t="s">
        <v>478</v>
      </c>
      <c r="G154" s="86" t="s">
        <v>466</v>
      </c>
      <c r="H154" s="73" t="s">
        <v>487</v>
      </c>
      <c r="I154" s="73" t="s">
        <v>128</v>
      </c>
      <c r="J154" s="73"/>
      <c r="K154" s="83">
        <v>3.0799999999997913</v>
      </c>
      <c r="L154" s="86" t="s">
        <v>130</v>
      </c>
      <c r="M154" s="87">
        <v>3.2799999999999996E-2</v>
      </c>
      <c r="N154" s="87">
        <v>7.6599999999995824E-2</v>
      </c>
      <c r="O154" s="83">
        <v>3635821.8209290002</v>
      </c>
      <c r="P154" s="85">
        <v>99.89</v>
      </c>
      <c r="Q154" s="73"/>
      <c r="R154" s="83">
        <v>3631.8225824720002</v>
      </c>
      <c r="S154" s="84">
        <v>2.5893017144128947E-3</v>
      </c>
      <c r="T154" s="84">
        <f t="shared" si="2"/>
        <v>2.496797362571915E-3</v>
      </c>
      <c r="U154" s="84">
        <f>R154/'סכום נכסי הקרן'!$C$42</f>
        <v>1.8499748673308741E-4</v>
      </c>
    </row>
    <row r="155" spans="2:21">
      <c r="B155" s="76" t="s">
        <v>489</v>
      </c>
      <c r="C155" s="73">
        <v>1260736</v>
      </c>
      <c r="D155" s="86" t="s">
        <v>117</v>
      </c>
      <c r="E155" s="86" t="s">
        <v>26</v>
      </c>
      <c r="F155" s="73" t="s">
        <v>478</v>
      </c>
      <c r="G155" s="86" t="s">
        <v>466</v>
      </c>
      <c r="H155" s="73" t="s">
        <v>487</v>
      </c>
      <c r="I155" s="73" t="s">
        <v>128</v>
      </c>
      <c r="J155" s="73"/>
      <c r="K155" s="83">
        <v>4.9399999999999871</v>
      </c>
      <c r="L155" s="86" t="s">
        <v>130</v>
      </c>
      <c r="M155" s="87">
        <v>1.7899999999999999E-2</v>
      </c>
      <c r="N155" s="87">
        <v>7.1499999999997094E-2</v>
      </c>
      <c r="O155" s="83">
        <v>1384644.9092600003</v>
      </c>
      <c r="P155" s="85">
        <v>85.02</v>
      </c>
      <c r="Q155" s="83">
        <v>357.20714961900006</v>
      </c>
      <c r="R155" s="83">
        <v>1534.432251983</v>
      </c>
      <c r="S155" s="84">
        <v>2.0577264515371082E-3</v>
      </c>
      <c r="T155" s="84">
        <f t="shared" si="2"/>
        <v>1.0548880934565792E-3</v>
      </c>
      <c r="U155" s="84">
        <f>R155/'סכום נכסי הקרן'!$C$42</f>
        <v>7.8160786694000061E-5</v>
      </c>
    </row>
    <row r="156" spans="2:21">
      <c r="B156" s="76" t="s">
        <v>490</v>
      </c>
      <c r="C156" s="73">
        <v>1191519</v>
      </c>
      <c r="D156" s="86" t="s">
        <v>117</v>
      </c>
      <c r="E156" s="86" t="s">
        <v>26</v>
      </c>
      <c r="F156" s="73" t="s">
        <v>480</v>
      </c>
      <c r="G156" s="86" t="s">
        <v>295</v>
      </c>
      <c r="H156" s="73" t="s">
        <v>485</v>
      </c>
      <c r="I156" s="73" t="s">
        <v>292</v>
      </c>
      <c r="J156" s="73"/>
      <c r="K156" s="83">
        <v>3.0200000000007847</v>
      </c>
      <c r="L156" s="86" t="s">
        <v>130</v>
      </c>
      <c r="M156" s="87">
        <v>3.6499999999999998E-2</v>
      </c>
      <c r="N156" s="87">
        <v>4.770000000001267E-2</v>
      </c>
      <c r="O156" s="83">
        <v>1539964.2189720003</v>
      </c>
      <c r="P156" s="85">
        <v>101</v>
      </c>
      <c r="Q156" s="73"/>
      <c r="R156" s="83">
        <v>1555.3638126390001</v>
      </c>
      <c r="S156" s="84">
        <v>8.635087412508834E-3</v>
      </c>
      <c r="T156" s="84">
        <f t="shared" si="2"/>
        <v>1.0692780765170521E-3</v>
      </c>
      <c r="U156" s="84">
        <f>R156/'סכום נכסי הקרן'!$C$42</f>
        <v>7.922699684794584E-5</v>
      </c>
    </row>
    <row r="157" spans="2:21">
      <c r="B157" s="76" t="s">
        <v>491</v>
      </c>
      <c r="C157" s="73">
        <v>6120323</v>
      </c>
      <c r="D157" s="86" t="s">
        <v>117</v>
      </c>
      <c r="E157" s="86" t="s">
        <v>26</v>
      </c>
      <c r="F157" s="73" t="s">
        <v>480</v>
      </c>
      <c r="G157" s="86" t="s">
        <v>295</v>
      </c>
      <c r="H157" s="73" t="s">
        <v>485</v>
      </c>
      <c r="I157" s="73" t="s">
        <v>292</v>
      </c>
      <c r="J157" s="73"/>
      <c r="K157" s="83">
        <v>2.7700000000001124</v>
      </c>
      <c r="L157" s="86" t="s">
        <v>130</v>
      </c>
      <c r="M157" s="87">
        <v>3.3000000000000002E-2</v>
      </c>
      <c r="N157" s="87">
        <v>4.7800000000001931E-2</v>
      </c>
      <c r="O157" s="83">
        <v>4700385.6395490011</v>
      </c>
      <c r="P157" s="85">
        <v>107.69</v>
      </c>
      <c r="Q157" s="73"/>
      <c r="R157" s="83">
        <v>5061.8451101590017</v>
      </c>
      <c r="S157" s="84">
        <v>7.4444572478499973E-3</v>
      </c>
      <c r="T157" s="84">
        <f t="shared" si="2"/>
        <v>3.4799060895177899E-3</v>
      </c>
      <c r="U157" s="84">
        <f>R157/'סכום נכסי הקרן'!$C$42</f>
        <v>2.5783985928470193E-4</v>
      </c>
    </row>
    <row r="158" spans="2:21">
      <c r="B158" s="76" t="s">
        <v>492</v>
      </c>
      <c r="C158" s="73">
        <v>1168350</v>
      </c>
      <c r="D158" s="86" t="s">
        <v>117</v>
      </c>
      <c r="E158" s="86" t="s">
        <v>26</v>
      </c>
      <c r="F158" s="73" t="s">
        <v>493</v>
      </c>
      <c r="G158" s="86" t="s">
        <v>295</v>
      </c>
      <c r="H158" s="73" t="s">
        <v>485</v>
      </c>
      <c r="I158" s="73" t="s">
        <v>292</v>
      </c>
      <c r="J158" s="73"/>
      <c r="K158" s="83">
        <v>2.2499999999998956</v>
      </c>
      <c r="L158" s="86" t="s">
        <v>130</v>
      </c>
      <c r="M158" s="87">
        <v>1E-3</v>
      </c>
      <c r="N158" s="87">
        <v>3.3299999999998546E-2</v>
      </c>
      <c r="O158" s="83">
        <v>4631730.0085560009</v>
      </c>
      <c r="P158" s="85">
        <v>103.63</v>
      </c>
      <c r="Q158" s="73"/>
      <c r="R158" s="83">
        <v>4799.8616565900011</v>
      </c>
      <c r="S158" s="84">
        <v>8.178789017598137E-3</v>
      </c>
      <c r="T158" s="84">
        <f t="shared" si="2"/>
        <v>3.2997982838486773E-3</v>
      </c>
      <c r="U158" s="84">
        <f>R158/'סכום נכסי הקרן'!$C$42</f>
        <v>2.444949671884225E-4</v>
      </c>
    </row>
    <row r="159" spans="2:21">
      <c r="B159" s="76" t="s">
        <v>494</v>
      </c>
      <c r="C159" s="73">
        <v>1175975</v>
      </c>
      <c r="D159" s="86" t="s">
        <v>117</v>
      </c>
      <c r="E159" s="86" t="s">
        <v>26</v>
      </c>
      <c r="F159" s="73" t="s">
        <v>493</v>
      </c>
      <c r="G159" s="86" t="s">
        <v>295</v>
      </c>
      <c r="H159" s="73" t="s">
        <v>485</v>
      </c>
      <c r="I159" s="73" t="s">
        <v>292</v>
      </c>
      <c r="J159" s="73"/>
      <c r="K159" s="83">
        <v>4.9699999999989934</v>
      </c>
      <c r="L159" s="86" t="s">
        <v>130</v>
      </c>
      <c r="M159" s="87">
        <v>3.0000000000000001E-3</v>
      </c>
      <c r="N159" s="87">
        <v>4.0199999999992853E-2</v>
      </c>
      <c r="O159" s="83">
        <v>2611996.4539090004</v>
      </c>
      <c r="P159" s="85">
        <v>91.94</v>
      </c>
      <c r="Q159" s="83">
        <v>4.3177538590000015</v>
      </c>
      <c r="R159" s="83">
        <v>2405.7873003860004</v>
      </c>
      <c r="S159" s="84">
        <v>6.4130491829219195E-3</v>
      </c>
      <c r="T159" s="84">
        <f t="shared" si="2"/>
        <v>1.6539253364144979E-3</v>
      </c>
      <c r="U159" s="84">
        <f>R159/'סכום נכסי הקרן'!$C$42</f>
        <v>1.2254580009876364E-4</v>
      </c>
    </row>
    <row r="160" spans="2:21">
      <c r="B160" s="76" t="s">
        <v>495</v>
      </c>
      <c r="C160" s="73">
        <v>1185834</v>
      </c>
      <c r="D160" s="86" t="s">
        <v>117</v>
      </c>
      <c r="E160" s="86" t="s">
        <v>26</v>
      </c>
      <c r="F160" s="73" t="s">
        <v>493</v>
      </c>
      <c r="G160" s="86" t="s">
        <v>295</v>
      </c>
      <c r="H160" s="73" t="s">
        <v>485</v>
      </c>
      <c r="I160" s="73" t="s">
        <v>292</v>
      </c>
      <c r="J160" s="73"/>
      <c r="K160" s="83">
        <v>3.4899999999998528</v>
      </c>
      <c r="L160" s="86" t="s">
        <v>130</v>
      </c>
      <c r="M160" s="87">
        <v>3.0000000000000001E-3</v>
      </c>
      <c r="N160" s="87">
        <v>3.9599999999999677E-2</v>
      </c>
      <c r="O160" s="83">
        <v>3793714.3576920005</v>
      </c>
      <c r="P160" s="85">
        <v>94.81</v>
      </c>
      <c r="Q160" s="83">
        <v>6.1136524150000007</v>
      </c>
      <c r="R160" s="83">
        <v>3602.9342377970006</v>
      </c>
      <c r="S160" s="84">
        <v>7.4591316509870238E-3</v>
      </c>
      <c r="T160" s="84">
        <f t="shared" si="2"/>
        <v>2.4769372672187677E-3</v>
      </c>
      <c r="U160" s="84">
        <f>R160/'סכום נכסי הקרן'!$C$42</f>
        <v>1.8352597455445106E-4</v>
      </c>
    </row>
    <row r="161" spans="2:21">
      <c r="B161" s="76" t="s">
        <v>496</v>
      </c>
      <c r="C161" s="73">
        <v>1192129</v>
      </c>
      <c r="D161" s="86" t="s">
        <v>117</v>
      </c>
      <c r="E161" s="86" t="s">
        <v>26</v>
      </c>
      <c r="F161" s="73" t="s">
        <v>493</v>
      </c>
      <c r="G161" s="86" t="s">
        <v>295</v>
      </c>
      <c r="H161" s="73" t="s">
        <v>485</v>
      </c>
      <c r="I161" s="73" t="s">
        <v>292</v>
      </c>
      <c r="J161" s="73"/>
      <c r="K161" s="83">
        <v>2.9899999999993145</v>
      </c>
      <c r="L161" s="86" t="s">
        <v>130</v>
      </c>
      <c r="M161" s="87">
        <v>3.0000000000000001E-3</v>
      </c>
      <c r="N161" s="87">
        <v>3.9599999999987319E-2</v>
      </c>
      <c r="O161" s="83">
        <v>1460247.9801840002</v>
      </c>
      <c r="P161" s="85">
        <v>92.74</v>
      </c>
      <c r="Q161" s="83">
        <v>2.2614515480000001</v>
      </c>
      <c r="R161" s="83">
        <v>1356.4954355070001</v>
      </c>
      <c r="S161" s="84">
        <v>5.4137395921254597E-3</v>
      </c>
      <c r="T161" s="84">
        <f t="shared" si="2"/>
        <v>9.3256048411082611E-4</v>
      </c>
      <c r="U161" s="84">
        <f>R161/'סכום נכסי הקרן'!$C$42</f>
        <v>6.9097055441208244E-5</v>
      </c>
    </row>
    <row r="162" spans="2:21">
      <c r="B162" s="76" t="s">
        <v>497</v>
      </c>
      <c r="C162" s="73">
        <v>1188192</v>
      </c>
      <c r="D162" s="86" t="s">
        <v>117</v>
      </c>
      <c r="E162" s="86" t="s">
        <v>26</v>
      </c>
      <c r="F162" s="73" t="s">
        <v>498</v>
      </c>
      <c r="G162" s="86" t="s">
        <v>499</v>
      </c>
      <c r="H162" s="73" t="s">
        <v>487</v>
      </c>
      <c r="I162" s="73" t="s">
        <v>128</v>
      </c>
      <c r="J162" s="73"/>
      <c r="K162" s="83">
        <v>4.0399999999995728</v>
      </c>
      <c r="L162" s="86" t="s">
        <v>130</v>
      </c>
      <c r="M162" s="87">
        <v>3.2500000000000001E-2</v>
      </c>
      <c r="N162" s="87">
        <v>4.7399999999993059E-2</v>
      </c>
      <c r="O162" s="83">
        <v>1871637.3128550001</v>
      </c>
      <c r="P162" s="85">
        <v>99.9</v>
      </c>
      <c r="Q162" s="73"/>
      <c r="R162" s="83">
        <v>1869.7655785450002</v>
      </c>
      <c r="S162" s="84">
        <v>7.1986050494423082E-3</v>
      </c>
      <c r="T162" s="84">
        <f t="shared" si="2"/>
        <v>1.2854223077057203E-3</v>
      </c>
      <c r="U162" s="84">
        <f>R162/'סכום נכסי הקרן'!$C$42</f>
        <v>9.5241968723985406E-5</v>
      </c>
    </row>
    <row r="163" spans="2:21">
      <c r="B163" s="76" t="s">
        <v>504</v>
      </c>
      <c r="C163" s="73">
        <v>3660156</v>
      </c>
      <c r="D163" s="86" t="s">
        <v>117</v>
      </c>
      <c r="E163" s="86" t="s">
        <v>26</v>
      </c>
      <c r="F163" s="73" t="s">
        <v>505</v>
      </c>
      <c r="G163" s="86" t="s">
        <v>295</v>
      </c>
      <c r="H163" s="73" t="s">
        <v>503</v>
      </c>
      <c r="I163" s="73"/>
      <c r="J163" s="73"/>
      <c r="K163" s="83">
        <v>3.2500000000000635</v>
      </c>
      <c r="L163" s="86" t="s">
        <v>130</v>
      </c>
      <c r="M163" s="87">
        <v>1.9E-2</v>
      </c>
      <c r="N163" s="87">
        <v>3.5500000000001919E-2</v>
      </c>
      <c r="O163" s="83">
        <v>3748616.7852000007</v>
      </c>
      <c r="P163" s="85">
        <v>101.4</v>
      </c>
      <c r="Q163" s="83">
        <v>99.594514242000017</v>
      </c>
      <c r="R163" s="83">
        <v>3900.6919344350013</v>
      </c>
      <c r="S163" s="84">
        <v>7.1047793767779165E-3</v>
      </c>
      <c r="T163" s="84">
        <f t="shared" si="2"/>
        <v>2.6816390704509138E-3</v>
      </c>
      <c r="U163" s="84">
        <f>R163/'סכום נכסי הקרן'!$C$42</f>
        <v>1.9869313216818281E-4</v>
      </c>
    </row>
    <row r="164" spans="2:21">
      <c r="B164" s="76" t="s">
        <v>506</v>
      </c>
      <c r="C164" s="73">
        <v>1169531</v>
      </c>
      <c r="D164" s="86" t="s">
        <v>117</v>
      </c>
      <c r="E164" s="86" t="s">
        <v>26</v>
      </c>
      <c r="F164" s="73" t="s">
        <v>507</v>
      </c>
      <c r="G164" s="86" t="s">
        <v>302</v>
      </c>
      <c r="H164" s="73" t="s">
        <v>503</v>
      </c>
      <c r="I164" s="73"/>
      <c r="J164" s="73"/>
      <c r="K164" s="83">
        <v>2.3599999999992773</v>
      </c>
      <c r="L164" s="86" t="s">
        <v>130</v>
      </c>
      <c r="M164" s="87">
        <v>1.6399999999999998E-2</v>
      </c>
      <c r="N164" s="87">
        <v>3.6499999999991511E-2</v>
      </c>
      <c r="O164" s="83">
        <v>1647211.7641510002</v>
      </c>
      <c r="P164" s="85">
        <v>106.4</v>
      </c>
      <c r="Q164" s="83">
        <v>74.481566604000008</v>
      </c>
      <c r="R164" s="83">
        <v>1827.1148837870005</v>
      </c>
      <c r="S164" s="84">
        <v>6.7291055256988429E-3</v>
      </c>
      <c r="T164" s="84">
        <f t="shared" si="2"/>
        <v>1.2561009023326773E-3</v>
      </c>
      <c r="U164" s="84">
        <f>R164/'סכום נכסי הקרן'!$C$42</f>
        <v>9.3069431063216886E-5</v>
      </c>
    </row>
    <row r="165" spans="2:21">
      <c r="B165" s="76" t="s">
        <v>508</v>
      </c>
      <c r="C165" s="73">
        <v>1179340</v>
      </c>
      <c r="D165" s="86" t="s">
        <v>117</v>
      </c>
      <c r="E165" s="86" t="s">
        <v>26</v>
      </c>
      <c r="F165" s="73" t="s">
        <v>509</v>
      </c>
      <c r="G165" s="86" t="s">
        <v>510</v>
      </c>
      <c r="H165" s="73" t="s">
        <v>503</v>
      </c>
      <c r="I165" s="73"/>
      <c r="J165" s="73"/>
      <c r="K165" s="83">
        <v>3.0100000000002143</v>
      </c>
      <c r="L165" s="86" t="s">
        <v>130</v>
      </c>
      <c r="M165" s="87">
        <v>1.4800000000000001E-2</v>
      </c>
      <c r="N165" s="87">
        <v>4.7300000000003194E-2</v>
      </c>
      <c r="O165" s="83">
        <v>7717293.5499260006</v>
      </c>
      <c r="P165" s="85">
        <v>99.6</v>
      </c>
      <c r="Q165" s="73"/>
      <c r="R165" s="83">
        <v>7686.4242149350011</v>
      </c>
      <c r="S165" s="84">
        <v>8.8673487841623259E-3</v>
      </c>
      <c r="T165" s="84">
        <f t="shared" si="2"/>
        <v>5.2842459320785315E-3</v>
      </c>
      <c r="U165" s="84">
        <f>R165/'סכום נכסי הקרן'!$C$42</f>
        <v>3.9153045872616834E-4</v>
      </c>
    </row>
    <row r="166" spans="2:21">
      <c r="B166" s="76" t="s">
        <v>511</v>
      </c>
      <c r="C166" s="73">
        <v>1113034</v>
      </c>
      <c r="D166" s="86" t="s">
        <v>117</v>
      </c>
      <c r="E166" s="86" t="s">
        <v>26</v>
      </c>
      <c r="F166" s="73" t="s">
        <v>512</v>
      </c>
      <c r="G166" s="86" t="s">
        <v>435</v>
      </c>
      <c r="H166" s="73" t="s">
        <v>503</v>
      </c>
      <c r="I166" s="73"/>
      <c r="J166" s="73"/>
      <c r="K166" s="83">
        <v>1.26</v>
      </c>
      <c r="L166" s="86" t="s">
        <v>130</v>
      </c>
      <c r="M166" s="87">
        <v>4.9000000000000002E-2</v>
      </c>
      <c r="N166" s="87">
        <v>0</v>
      </c>
      <c r="O166" s="83">
        <v>1277969.1913110001</v>
      </c>
      <c r="P166" s="85">
        <v>22.6</v>
      </c>
      <c r="Q166" s="73"/>
      <c r="R166" s="83">
        <v>288.82108603500001</v>
      </c>
      <c r="S166" s="84">
        <v>2.8140096299382441E-3</v>
      </c>
      <c r="T166" s="84">
        <f t="shared" si="2"/>
        <v>1.9855808192494596E-4</v>
      </c>
      <c r="U166" s="84">
        <f>R166/'סכום נכסי הקרן'!$C$42</f>
        <v>1.4711945261276468E-5</v>
      </c>
    </row>
    <row r="167" spans="2:21">
      <c r="B167" s="72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83"/>
      <c r="P167" s="85"/>
      <c r="Q167" s="73"/>
      <c r="R167" s="73"/>
      <c r="S167" s="73"/>
      <c r="T167" s="84"/>
      <c r="U167" s="73"/>
    </row>
    <row r="168" spans="2:21">
      <c r="B168" s="89" t="s">
        <v>45</v>
      </c>
      <c r="C168" s="71"/>
      <c r="D168" s="71"/>
      <c r="E168" s="71"/>
      <c r="F168" s="71"/>
      <c r="G168" s="71"/>
      <c r="H168" s="71"/>
      <c r="I168" s="71"/>
      <c r="J168" s="71"/>
      <c r="K168" s="80">
        <v>3.9942402264906742</v>
      </c>
      <c r="L168" s="71"/>
      <c r="M168" s="71"/>
      <c r="N168" s="91">
        <v>5.9627585020101771E-2</v>
      </c>
      <c r="O168" s="80"/>
      <c r="P168" s="82"/>
      <c r="Q168" s="80">
        <v>576.04457772100022</v>
      </c>
      <c r="R168" s="80">
        <v>131310.69460845302</v>
      </c>
      <c r="S168" s="71"/>
      <c r="T168" s="81">
        <f t="shared" si="2"/>
        <v>9.0273186129239916E-2</v>
      </c>
      <c r="U168" s="81">
        <f>R168/'סכום נכסי הקרן'!$C$42</f>
        <v>6.6886936055134414E-3</v>
      </c>
    </row>
    <row r="169" spans="2:21">
      <c r="B169" s="76" t="s">
        <v>513</v>
      </c>
      <c r="C169" s="73">
        <v>7480163</v>
      </c>
      <c r="D169" s="86" t="s">
        <v>117</v>
      </c>
      <c r="E169" s="86" t="s">
        <v>26</v>
      </c>
      <c r="F169" s="73" t="s">
        <v>400</v>
      </c>
      <c r="G169" s="86" t="s">
        <v>283</v>
      </c>
      <c r="H169" s="73" t="s">
        <v>284</v>
      </c>
      <c r="I169" s="73" t="s">
        <v>128</v>
      </c>
      <c r="J169" s="73"/>
      <c r="K169" s="85">
        <v>3.3099999397283359</v>
      </c>
      <c r="L169" s="86" t="s">
        <v>130</v>
      </c>
      <c r="M169" s="87">
        <v>2.6800000000000001E-2</v>
      </c>
      <c r="N169" s="87">
        <v>4.9900047440658284E-2</v>
      </c>
      <c r="O169" s="83">
        <v>0.128918</v>
      </c>
      <c r="P169" s="85">
        <v>94.81</v>
      </c>
      <c r="Q169" s="73"/>
      <c r="R169" s="83">
        <v>1.2225800000000003E-4</v>
      </c>
      <c r="S169" s="84">
        <v>4.9402353573373386E-11</v>
      </c>
      <c r="T169" s="84">
        <f t="shared" si="2"/>
        <v>8.4049659646520089E-11</v>
      </c>
      <c r="U169" s="84">
        <f>R169/'סכום נכסי הקרן'!$C$42</f>
        <v>6.2275681753207385E-12</v>
      </c>
    </row>
    <row r="170" spans="2:21">
      <c r="B170" s="76" t="s">
        <v>514</v>
      </c>
      <c r="C170" s="73">
        <v>6620488</v>
      </c>
      <c r="D170" s="86" t="s">
        <v>117</v>
      </c>
      <c r="E170" s="86" t="s">
        <v>26</v>
      </c>
      <c r="F170" s="73" t="s">
        <v>297</v>
      </c>
      <c r="G170" s="86" t="s">
        <v>283</v>
      </c>
      <c r="H170" s="73" t="s">
        <v>284</v>
      </c>
      <c r="I170" s="73" t="s">
        <v>128</v>
      </c>
      <c r="J170" s="73"/>
      <c r="K170" s="85">
        <v>3.73</v>
      </c>
      <c r="L170" s="86" t="s">
        <v>130</v>
      </c>
      <c r="M170" s="87">
        <v>2.5000000000000001E-2</v>
      </c>
      <c r="N170" s="87">
        <v>4.9799380439592845E-2</v>
      </c>
      <c r="O170" s="83">
        <v>2.8543000000000002E-2</v>
      </c>
      <c r="P170" s="85">
        <v>93.11</v>
      </c>
      <c r="Q170" s="73"/>
      <c r="R170" s="83">
        <v>2.7116000000000009E-5</v>
      </c>
      <c r="S170" s="84">
        <v>9.6201278028063565E-12</v>
      </c>
      <c r="T170" s="84">
        <f t="shared" si="2"/>
        <v>1.8641647752908105E-11</v>
      </c>
      <c r="U170" s="84">
        <f>R170/'סכום נכסי הקרן'!$C$42</f>
        <v>1.3812326280652158E-12</v>
      </c>
    </row>
    <row r="171" spans="2:21">
      <c r="B171" s="76" t="s">
        <v>515</v>
      </c>
      <c r="C171" s="73">
        <v>1133131</v>
      </c>
      <c r="D171" s="86" t="s">
        <v>117</v>
      </c>
      <c r="E171" s="86" t="s">
        <v>26</v>
      </c>
      <c r="F171" s="73" t="s">
        <v>516</v>
      </c>
      <c r="G171" s="86" t="s">
        <v>517</v>
      </c>
      <c r="H171" s="73" t="s">
        <v>291</v>
      </c>
      <c r="I171" s="73" t="s">
        <v>292</v>
      </c>
      <c r="J171" s="73"/>
      <c r="K171" s="85">
        <v>0.16999986097041689</v>
      </c>
      <c r="L171" s="86" t="s">
        <v>130</v>
      </c>
      <c r="M171" s="87">
        <v>5.7000000000000002E-2</v>
      </c>
      <c r="N171" s="87">
        <v>1.0800001171090463E-2</v>
      </c>
      <c r="O171" s="83">
        <v>0.33299899999999999</v>
      </c>
      <c r="P171" s="85">
        <v>102.66</v>
      </c>
      <c r="Q171" s="73"/>
      <c r="R171" s="83">
        <v>3.4156200000000001E-4</v>
      </c>
      <c r="S171" s="84">
        <v>2.1560251871632957E-9</v>
      </c>
      <c r="T171" s="84">
        <f t="shared" si="2"/>
        <v>2.3481628889876074E-10</v>
      </c>
      <c r="U171" s="84">
        <f>R171/'סכום נכסי הקרן'!$C$42</f>
        <v>1.7398457696828849E-11</v>
      </c>
    </row>
    <row r="172" spans="2:21">
      <c r="B172" s="76" t="s">
        <v>518</v>
      </c>
      <c r="C172" s="73">
        <v>2810372</v>
      </c>
      <c r="D172" s="86" t="s">
        <v>117</v>
      </c>
      <c r="E172" s="86" t="s">
        <v>26</v>
      </c>
      <c r="F172" s="73" t="s">
        <v>519</v>
      </c>
      <c r="G172" s="86" t="s">
        <v>382</v>
      </c>
      <c r="H172" s="73" t="s">
        <v>327</v>
      </c>
      <c r="I172" s="73" t="s">
        <v>292</v>
      </c>
      <c r="J172" s="73"/>
      <c r="K172" s="85">
        <v>8.1699932942462041</v>
      </c>
      <c r="L172" s="86" t="s">
        <v>130</v>
      </c>
      <c r="M172" s="87">
        <v>2.4E-2</v>
      </c>
      <c r="N172" s="87">
        <v>5.3799850605181242E-2</v>
      </c>
      <c r="O172" s="83">
        <v>0.19028500000000004</v>
      </c>
      <c r="P172" s="85">
        <v>79.239999999999995</v>
      </c>
      <c r="Q172" s="73"/>
      <c r="R172" s="83">
        <v>1.5127699999999998E-4</v>
      </c>
      <c r="S172" s="84">
        <v>2.5336112758450725E-10</v>
      </c>
      <c r="T172" s="84">
        <f t="shared" si="2"/>
        <v>1.0399957763374679E-10</v>
      </c>
      <c r="U172" s="84">
        <f>R172/'סכום נכסי הקרן'!$C$42</f>
        <v>7.7057356643981987E-12</v>
      </c>
    </row>
    <row r="173" spans="2:21">
      <c r="B173" s="76" t="s">
        <v>520</v>
      </c>
      <c r="C173" s="73">
        <v>1138114</v>
      </c>
      <c r="D173" s="86" t="s">
        <v>117</v>
      </c>
      <c r="E173" s="86" t="s">
        <v>26</v>
      </c>
      <c r="F173" s="73" t="s">
        <v>321</v>
      </c>
      <c r="G173" s="86" t="s">
        <v>295</v>
      </c>
      <c r="H173" s="73" t="s">
        <v>322</v>
      </c>
      <c r="I173" s="73" t="s">
        <v>128</v>
      </c>
      <c r="J173" s="73"/>
      <c r="K173" s="85">
        <v>1.21</v>
      </c>
      <c r="L173" s="86" t="s">
        <v>130</v>
      </c>
      <c r="M173" s="87">
        <v>3.39E-2</v>
      </c>
      <c r="N173" s="87">
        <v>5.6500210211613021E-2</v>
      </c>
      <c r="O173" s="83">
        <v>6.4221000000000014E-2</v>
      </c>
      <c r="P173" s="85">
        <v>99.8</v>
      </c>
      <c r="Q173" s="73"/>
      <c r="R173" s="83">
        <v>6.4221000000000021E-5</v>
      </c>
      <c r="S173" s="84">
        <v>9.8630416206810683E-11</v>
      </c>
      <c r="T173" s="84">
        <f t="shared" si="2"/>
        <v>4.4150511149856591E-11</v>
      </c>
      <c r="U173" s="84">
        <f>R173/'סכום נכסי הקרן'!$C$42</f>
        <v>3.2712841350854191E-12</v>
      </c>
    </row>
    <row r="174" spans="2:21">
      <c r="B174" s="76" t="s">
        <v>521</v>
      </c>
      <c r="C174" s="73">
        <v>1162866</v>
      </c>
      <c r="D174" s="86" t="s">
        <v>117</v>
      </c>
      <c r="E174" s="86" t="s">
        <v>26</v>
      </c>
      <c r="F174" s="73" t="s">
        <v>321</v>
      </c>
      <c r="G174" s="86" t="s">
        <v>295</v>
      </c>
      <c r="H174" s="73" t="s">
        <v>322</v>
      </c>
      <c r="I174" s="73" t="s">
        <v>128</v>
      </c>
      <c r="J174" s="73"/>
      <c r="K174" s="85">
        <v>6.1000030551920448</v>
      </c>
      <c r="L174" s="86" t="s">
        <v>130</v>
      </c>
      <c r="M174" s="87">
        <v>2.4399999999999998E-2</v>
      </c>
      <c r="N174" s="87">
        <v>5.560000248770143E-2</v>
      </c>
      <c r="O174" s="83">
        <v>0.19028500000000004</v>
      </c>
      <c r="P174" s="85">
        <v>84.62</v>
      </c>
      <c r="Q174" s="73"/>
      <c r="R174" s="83">
        <v>1.6079100000000003E-4</v>
      </c>
      <c r="S174" s="84">
        <v>1.7321658422375925E-10</v>
      </c>
      <c r="T174" s="84">
        <f t="shared" si="2"/>
        <v>1.1054024132755002E-10</v>
      </c>
      <c r="U174" s="84">
        <f>R174/'סכום נכסי הקרן'!$C$42</f>
        <v>8.1903590315398314E-12</v>
      </c>
    </row>
    <row r="175" spans="2:21">
      <c r="B175" s="76" t="s">
        <v>522</v>
      </c>
      <c r="C175" s="73">
        <v>7590151</v>
      </c>
      <c r="D175" s="86" t="s">
        <v>117</v>
      </c>
      <c r="E175" s="86" t="s">
        <v>26</v>
      </c>
      <c r="F175" s="73" t="s">
        <v>335</v>
      </c>
      <c r="G175" s="86" t="s">
        <v>295</v>
      </c>
      <c r="H175" s="73" t="s">
        <v>327</v>
      </c>
      <c r="I175" s="73" t="s">
        <v>292</v>
      </c>
      <c r="J175" s="73"/>
      <c r="K175" s="83">
        <v>5.7900000000001892</v>
      </c>
      <c r="L175" s="86" t="s">
        <v>130</v>
      </c>
      <c r="M175" s="87">
        <v>2.5499999999999998E-2</v>
      </c>
      <c r="N175" s="87">
        <v>5.550000000000236E-2</v>
      </c>
      <c r="O175" s="83">
        <v>6962255.3321750006</v>
      </c>
      <c r="P175" s="85">
        <v>84.91</v>
      </c>
      <c r="Q175" s="73"/>
      <c r="R175" s="83">
        <v>5911.6512349720015</v>
      </c>
      <c r="S175" s="84">
        <v>5.1085090420019841E-3</v>
      </c>
      <c r="T175" s="84">
        <f t="shared" si="2"/>
        <v>4.0641289261097576E-3</v>
      </c>
      <c r="U175" s="84">
        <f>R175/'סכום נכסי הקרן'!$C$42</f>
        <v>3.0112721535201925E-4</v>
      </c>
    </row>
    <row r="176" spans="2:21">
      <c r="B176" s="76" t="s">
        <v>523</v>
      </c>
      <c r="C176" s="73">
        <v>5850110</v>
      </c>
      <c r="D176" s="86" t="s">
        <v>117</v>
      </c>
      <c r="E176" s="86" t="s">
        <v>26</v>
      </c>
      <c r="F176" s="73" t="s">
        <v>524</v>
      </c>
      <c r="G176" s="86" t="s">
        <v>340</v>
      </c>
      <c r="H176" s="73" t="s">
        <v>322</v>
      </c>
      <c r="I176" s="73" t="s">
        <v>128</v>
      </c>
      <c r="J176" s="73"/>
      <c r="K176" s="83">
        <v>5.3699999999925874</v>
      </c>
      <c r="L176" s="86" t="s">
        <v>130</v>
      </c>
      <c r="M176" s="87">
        <v>1.95E-2</v>
      </c>
      <c r="N176" s="87">
        <v>5.2999999999939901E-2</v>
      </c>
      <c r="O176" s="83">
        <v>59465.123435000016</v>
      </c>
      <c r="P176" s="85">
        <v>83.94</v>
      </c>
      <c r="Q176" s="73"/>
      <c r="R176" s="83">
        <v>49.915022201000006</v>
      </c>
      <c r="S176" s="84">
        <v>5.21585866171058E-5</v>
      </c>
      <c r="T176" s="84">
        <f t="shared" si="2"/>
        <v>3.4315469149197138E-5</v>
      </c>
      <c r="U176" s="84">
        <f>R176/'סכום נכסי הקרן'!$C$42</f>
        <v>2.5425673880594781E-6</v>
      </c>
    </row>
    <row r="177" spans="2:21">
      <c r="B177" s="76" t="s">
        <v>525</v>
      </c>
      <c r="C177" s="73">
        <v>4160156</v>
      </c>
      <c r="D177" s="86" t="s">
        <v>117</v>
      </c>
      <c r="E177" s="86" t="s">
        <v>26</v>
      </c>
      <c r="F177" s="73" t="s">
        <v>526</v>
      </c>
      <c r="G177" s="86" t="s">
        <v>295</v>
      </c>
      <c r="H177" s="73" t="s">
        <v>327</v>
      </c>
      <c r="I177" s="73" t="s">
        <v>292</v>
      </c>
      <c r="J177" s="73"/>
      <c r="K177" s="83">
        <v>1.0599999999998904</v>
      </c>
      <c r="L177" s="86" t="s">
        <v>130</v>
      </c>
      <c r="M177" s="87">
        <v>2.5499999999999998E-2</v>
      </c>
      <c r="N177" s="87">
        <v>5.2599999999995248E-2</v>
      </c>
      <c r="O177" s="83">
        <v>1115881.5851149999</v>
      </c>
      <c r="P177" s="85">
        <v>97.92</v>
      </c>
      <c r="Q177" s="73"/>
      <c r="R177" s="83">
        <v>1092.6712484020002</v>
      </c>
      <c r="S177" s="84">
        <v>5.5427151512735685E-3</v>
      </c>
      <c r="T177" s="84">
        <f t="shared" si="2"/>
        <v>7.5118721501845525E-4</v>
      </c>
      <c r="U177" s="84">
        <f>R177/'סכום נכסי הקרן'!$C$42</f>
        <v>5.5658400208054076E-5</v>
      </c>
    </row>
    <row r="178" spans="2:21">
      <c r="B178" s="76" t="s">
        <v>527</v>
      </c>
      <c r="C178" s="73">
        <v>2320232</v>
      </c>
      <c r="D178" s="86" t="s">
        <v>117</v>
      </c>
      <c r="E178" s="86" t="s">
        <v>26</v>
      </c>
      <c r="F178" s="73" t="s">
        <v>528</v>
      </c>
      <c r="G178" s="86" t="s">
        <v>124</v>
      </c>
      <c r="H178" s="73" t="s">
        <v>327</v>
      </c>
      <c r="I178" s="73" t="s">
        <v>292</v>
      </c>
      <c r="J178" s="73"/>
      <c r="K178" s="85">
        <v>3.7900000525078639</v>
      </c>
      <c r="L178" s="86" t="s">
        <v>130</v>
      </c>
      <c r="M178" s="87">
        <v>2.2400000000000003E-2</v>
      </c>
      <c r="N178" s="87">
        <v>5.4600135390316044E-2</v>
      </c>
      <c r="O178" s="83">
        <v>0.15603400000000003</v>
      </c>
      <c r="P178" s="85">
        <v>89.71</v>
      </c>
      <c r="Q178" s="73"/>
      <c r="R178" s="83">
        <v>1.4033499999999998E-4</v>
      </c>
      <c r="S178" s="84">
        <v>2.4303153784103257E-10</v>
      </c>
      <c r="T178" s="84">
        <f t="shared" si="2"/>
        <v>9.6477195655862126E-11</v>
      </c>
      <c r="U178" s="84">
        <f>R178/'סכום נכסי הקרן'!$C$42</f>
        <v>7.1483729480576768E-12</v>
      </c>
    </row>
    <row r="179" spans="2:21">
      <c r="B179" s="76" t="s">
        <v>529</v>
      </c>
      <c r="C179" s="73">
        <v>7770258</v>
      </c>
      <c r="D179" s="86" t="s">
        <v>117</v>
      </c>
      <c r="E179" s="86" t="s">
        <v>26</v>
      </c>
      <c r="F179" s="73" t="s">
        <v>530</v>
      </c>
      <c r="G179" s="86" t="s">
        <v>531</v>
      </c>
      <c r="H179" s="73" t="s">
        <v>327</v>
      </c>
      <c r="I179" s="73" t="s">
        <v>292</v>
      </c>
      <c r="J179" s="73"/>
      <c r="K179" s="85">
        <v>4.0799992739655391</v>
      </c>
      <c r="L179" s="86" t="s">
        <v>130</v>
      </c>
      <c r="M179" s="87">
        <v>3.5200000000000002E-2</v>
      </c>
      <c r="N179" s="87">
        <v>5.1800097386016791E-2</v>
      </c>
      <c r="O179" s="83">
        <v>0.26830200000000004</v>
      </c>
      <c r="P179" s="85">
        <v>94.11</v>
      </c>
      <c r="Q179" s="73"/>
      <c r="R179" s="83">
        <v>2.5260300000000001E-4</v>
      </c>
      <c r="S179" s="84">
        <v>3.4111470827853676E-10</v>
      </c>
      <c r="T179" s="84">
        <f t="shared" si="2"/>
        <v>1.7365895218055185E-10</v>
      </c>
      <c r="U179" s="84">
        <f>R179/'סכום נכסי הקרן'!$C$42</f>
        <v>1.286707130650382E-11</v>
      </c>
    </row>
    <row r="180" spans="2:21">
      <c r="B180" s="76" t="s">
        <v>532</v>
      </c>
      <c r="C180" s="73">
        <v>1410299</v>
      </c>
      <c r="D180" s="86" t="s">
        <v>117</v>
      </c>
      <c r="E180" s="86" t="s">
        <v>26</v>
      </c>
      <c r="F180" s="73" t="s">
        <v>378</v>
      </c>
      <c r="G180" s="86" t="s">
        <v>126</v>
      </c>
      <c r="H180" s="73" t="s">
        <v>327</v>
      </c>
      <c r="I180" s="73" t="s">
        <v>292</v>
      </c>
      <c r="J180" s="73"/>
      <c r="K180" s="83">
        <v>1.4300000000240185</v>
      </c>
      <c r="L180" s="86" t="s">
        <v>130</v>
      </c>
      <c r="M180" s="87">
        <v>2.7000000000000003E-2</v>
      </c>
      <c r="N180" s="87">
        <v>5.720000000069967E-2</v>
      </c>
      <c r="O180" s="83">
        <v>39891.164783000007</v>
      </c>
      <c r="P180" s="85">
        <v>96.02</v>
      </c>
      <c r="Q180" s="73"/>
      <c r="R180" s="83">
        <v>38.303496656000007</v>
      </c>
      <c r="S180" s="84">
        <v>2.3189030188898875E-4</v>
      </c>
      <c r="T180" s="84">
        <f t="shared" si="2"/>
        <v>2.6332803229305406E-5</v>
      </c>
      <c r="U180" s="84">
        <f>R180/'סכום נכסי הקרן'!$C$42</f>
        <v>1.9511004333328692E-6</v>
      </c>
    </row>
    <row r="181" spans="2:21">
      <c r="B181" s="76" t="s">
        <v>533</v>
      </c>
      <c r="C181" s="73">
        <v>1192731</v>
      </c>
      <c r="D181" s="86" t="s">
        <v>117</v>
      </c>
      <c r="E181" s="86" t="s">
        <v>26</v>
      </c>
      <c r="F181" s="73" t="s">
        <v>378</v>
      </c>
      <c r="G181" s="86" t="s">
        <v>126</v>
      </c>
      <c r="H181" s="73" t="s">
        <v>327</v>
      </c>
      <c r="I181" s="73" t="s">
        <v>292</v>
      </c>
      <c r="J181" s="73"/>
      <c r="K181" s="83">
        <v>3.6999999999996969</v>
      </c>
      <c r="L181" s="86" t="s">
        <v>130</v>
      </c>
      <c r="M181" s="87">
        <v>4.5599999999999995E-2</v>
      </c>
      <c r="N181" s="87">
        <v>5.6699999999989974E-2</v>
      </c>
      <c r="O181" s="83">
        <v>1706604.2105650001</v>
      </c>
      <c r="P181" s="85">
        <v>96.5</v>
      </c>
      <c r="Q181" s="73"/>
      <c r="R181" s="83">
        <v>1646.8730066950002</v>
      </c>
      <c r="S181" s="84">
        <v>6.2607596610976179E-3</v>
      </c>
      <c r="T181" s="84">
        <f t="shared" si="2"/>
        <v>1.1321886150088823E-3</v>
      </c>
      <c r="U181" s="84">
        <f>R181/'סכום נכסי הקרן'!$C$42</f>
        <v>8.3888284818077821E-5</v>
      </c>
    </row>
    <row r="182" spans="2:21">
      <c r="B182" s="76" t="s">
        <v>534</v>
      </c>
      <c r="C182" s="73">
        <v>2300309</v>
      </c>
      <c r="D182" s="86" t="s">
        <v>117</v>
      </c>
      <c r="E182" s="86" t="s">
        <v>26</v>
      </c>
      <c r="F182" s="73" t="s">
        <v>385</v>
      </c>
      <c r="G182" s="86" t="s">
        <v>154</v>
      </c>
      <c r="H182" s="73" t="s">
        <v>386</v>
      </c>
      <c r="I182" s="73" t="s">
        <v>128</v>
      </c>
      <c r="J182" s="73"/>
      <c r="K182" s="83">
        <v>8.5899999999999253</v>
      </c>
      <c r="L182" s="86" t="s">
        <v>130</v>
      </c>
      <c r="M182" s="87">
        <v>2.7900000000000001E-2</v>
      </c>
      <c r="N182" s="87">
        <v>5.4899999999999255E-2</v>
      </c>
      <c r="O182" s="83">
        <v>1664994.7649999999</v>
      </c>
      <c r="P182" s="85">
        <v>80.599999999999994</v>
      </c>
      <c r="Q182" s="73"/>
      <c r="R182" s="83">
        <v>1341.9857805900003</v>
      </c>
      <c r="S182" s="84">
        <v>3.871720688773137E-3</v>
      </c>
      <c r="T182" s="84">
        <f t="shared" si="2"/>
        <v>9.2258541861521613E-4</v>
      </c>
      <c r="U182" s="84">
        <f>R182/'סכום נכסי הקרן'!$C$42</f>
        <v>6.8357963805519819E-5</v>
      </c>
    </row>
    <row r="183" spans="2:21">
      <c r="B183" s="76" t="s">
        <v>535</v>
      </c>
      <c r="C183" s="73">
        <v>2300176</v>
      </c>
      <c r="D183" s="86" t="s">
        <v>117</v>
      </c>
      <c r="E183" s="86" t="s">
        <v>26</v>
      </c>
      <c r="F183" s="73" t="s">
        <v>385</v>
      </c>
      <c r="G183" s="86" t="s">
        <v>154</v>
      </c>
      <c r="H183" s="73" t="s">
        <v>386</v>
      </c>
      <c r="I183" s="73" t="s">
        <v>128</v>
      </c>
      <c r="J183" s="73"/>
      <c r="K183" s="85">
        <v>1.1299995112101542</v>
      </c>
      <c r="L183" s="86" t="s">
        <v>130</v>
      </c>
      <c r="M183" s="87">
        <v>3.6499999999999998E-2</v>
      </c>
      <c r="N183" s="87">
        <v>5.3200087447867611E-2</v>
      </c>
      <c r="O183" s="83">
        <v>0.11940400000000002</v>
      </c>
      <c r="P183" s="85">
        <v>99.41</v>
      </c>
      <c r="Q183" s="73"/>
      <c r="R183" s="83">
        <v>1.1892800000000004E-4</v>
      </c>
      <c r="S183" s="84">
        <v>7.4745628318005913E-11</v>
      </c>
      <c r="T183" s="84">
        <f t="shared" si="2"/>
        <v>8.1760358605909977E-11</v>
      </c>
      <c r="U183" s="84">
        <f>R183/'סכום נכסי הקרן'!$C$42</f>
        <v>6.0579449030292072E-12</v>
      </c>
    </row>
    <row r="184" spans="2:21">
      <c r="B184" s="76" t="s">
        <v>536</v>
      </c>
      <c r="C184" s="73">
        <v>1185941</v>
      </c>
      <c r="D184" s="86" t="s">
        <v>117</v>
      </c>
      <c r="E184" s="86" t="s">
        <v>26</v>
      </c>
      <c r="F184" s="73" t="s">
        <v>537</v>
      </c>
      <c r="G184" s="86" t="s">
        <v>127</v>
      </c>
      <c r="H184" s="73" t="s">
        <v>386</v>
      </c>
      <c r="I184" s="73" t="s">
        <v>128</v>
      </c>
      <c r="J184" s="73"/>
      <c r="K184" s="83">
        <v>1.5099999999997193</v>
      </c>
      <c r="L184" s="86" t="s">
        <v>130</v>
      </c>
      <c r="M184" s="87">
        <v>6.0999999999999999E-2</v>
      </c>
      <c r="N184" s="87">
        <v>6.0099999999993103E-2</v>
      </c>
      <c r="O184" s="83">
        <v>3567845.9250000007</v>
      </c>
      <c r="P184" s="85">
        <v>102.98</v>
      </c>
      <c r="Q184" s="73"/>
      <c r="R184" s="83">
        <v>3674.1675751530011</v>
      </c>
      <c r="S184" s="84">
        <v>9.2620802289660204E-3</v>
      </c>
      <c r="T184" s="84">
        <f t="shared" si="2"/>
        <v>2.5259086045566728E-3</v>
      </c>
      <c r="U184" s="84">
        <f>R184/'סכום נכסי הקרן'!$C$42</f>
        <v>1.8715445256603405E-4</v>
      </c>
    </row>
    <row r="185" spans="2:21">
      <c r="B185" s="76" t="s">
        <v>538</v>
      </c>
      <c r="C185" s="73">
        <v>1143130</v>
      </c>
      <c r="D185" s="86" t="s">
        <v>117</v>
      </c>
      <c r="E185" s="86" t="s">
        <v>26</v>
      </c>
      <c r="F185" s="73" t="s">
        <v>405</v>
      </c>
      <c r="G185" s="86" t="s">
        <v>340</v>
      </c>
      <c r="H185" s="73" t="s">
        <v>386</v>
      </c>
      <c r="I185" s="73" t="s">
        <v>128</v>
      </c>
      <c r="J185" s="73"/>
      <c r="K185" s="83">
        <v>7.2000000000002382</v>
      </c>
      <c r="L185" s="86" t="s">
        <v>130</v>
      </c>
      <c r="M185" s="87">
        <v>3.0499999999999999E-2</v>
      </c>
      <c r="N185" s="87">
        <v>5.5600000000003494E-2</v>
      </c>
      <c r="O185" s="83">
        <v>2963817.5543010007</v>
      </c>
      <c r="P185" s="85">
        <v>84.73</v>
      </c>
      <c r="Q185" s="73"/>
      <c r="R185" s="83">
        <v>2511.2426138020005</v>
      </c>
      <c r="S185" s="84">
        <v>4.3415497595828698E-3</v>
      </c>
      <c r="T185" s="84">
        <f t="shared" si="2"/>
        <v>1.7264235222226405E-3</v>
      </c>
      <c r="U185" s="84">
        <f>R185/'סכום נכסי הקרן'!$C$42</f>
        <v>1.2791747437568586E-4</v>
      </c>
    </row>
    <row r="186" spans="2:21">
      <c r="B186" s="76" t="s">
        <v>539</v>
      </c>
      <c r="C186" s="73">
        <v>1157601</v>
      </c>
      <c r="D186" s="86" t="s">
        <v>117</v>
      </c>
      <c r="E186" s="86" t="s">
        <v>26</v>
      </c>
      <c r="F186" s="73" t="s">
        <v>405</v>
      </c>
      <c r="G186" s="86" t="s">
        <v>340</v>
      </c>
      <c r="H186" s="73" t="s">
        <v>386</v>
      </c>
      <c r="I186" s="73" t="s">
        <v>128</v>
      </c>
      <c r="J186" s="73"/>
      <c r="K186" s="83">
        <v>2.6400000000007458</v>
      </c>
      <c r="L186" s="86" t="s">
        <v>130</v>
      </c>
      <c r="M186" s="87">
        <v>2.9100000000000001E-2</v>
      </c>
      <c r="N186" s="87">
        <v>5.2800000000007466E-2</v>
      </c>
      <c r="O186" s="83">
        <v>1412843.4385170003</v>
      </c>
      <c r="P186" s="85">
        <v>94.88</v>
      </c>
      <c r="Q186" s="73"/>
      <c r="R186" s="83">
        <v>1340.5058547500003</v>
      </c>
      <c r="S186" s="84">
        <v>2.3547390641950007E-3</v>
      </c>
      <c r="T186" s="84">
        <f t="shared" si="2"/>
        <v>9.215680024694089E-4</v>
      </c>
      <c r="U186" s="84">
        <f>R186/'סכום נכסי הקרן'!$C$42</f>
        <v>6.8282579462057474E-5</v>
      </c>
    </row>
    <row r="187" spans="2:21">
      <c r="B187" s="76" t="s">
        <v>540</v>
      </c>
      <c r="C187" s="73">
        <v>1138163</v>
      </c>
      <c r="D187" s="86" t="s">
        <v>117</v>
      </c>
      <c r="E187" s="86" t="s">
        <v>26</v>
      </c>
      <c r="F187" s="73" t="s">
        <v>405</v>
      </c>
      <c r="G187" s="86" t="s">
        <v>340</v>
      </c>
      <c r="H187" s="73" t="s">
        <v>386</v>
      </c>
      <c r="I187" s="73" t="s">
        <v>128</v>
      </c>
      <c r="J187" s="73"/>
      <c r="K187" s="85">
        <v>4.7399937072697176</v>
      </c>
      <c r="L187" s="86" t="s">
        <v>130</v>
      </c>
      <c r="M187" s="87">
        <v>3.95E-2</v>
      </c>
      <c r="N187" s="87">
        <v>5.1399870808106242E-2</v>
      </c>
      <c r="O187" s="83">
        <v>9.5143000000000019E-2</v>
      </c>
      <c r="P187" s="85">
        <v>95.79</v>
      </c>
      <c r="Q187" s="73"/>
      <c r="R187" s="83">
        <v>9.133700000000001E-5</v>
      </c>
      <c r="S187" s="84">
        <v>3.9641269406750869E-10</v>
      </c>
      <c r="T187" s="84">
        <f t="shared" si="2"/>
        <v>6.2792158902764683E-11</v>
      </c>
      <c r="U187" s="84">
        <f>R187/'סכום נכסי הקרן'!$C$42</f>
        <v>4.6525167631506339E-12</v>
      </c>
    </row>
    <row r="188" spans="2:21">
      <c r="B188" s="76" t="s">
        <v>541</v>
      </c>
      <c r="C188" s="73">
        <v>1143122</v>
      </c>
      <c r="D188" s="86" t="s">
        <v>117</v>
      </c>
      <c r="E188" s="86" t="s">
        <v>26</v>
      </c>
      <c r="F188" s="73" t="s">
        <v>405</v>
      </c>
      <c r="G188" s="86" t="s">
        <v>340</v>
      </c>
      <c r="H188" s="73" t="s">
        <v>386</v>
      </c>
      <c r="I188" s="73" t="s">
        <v>128</v>
      </c>
      <c r="J188" s="73"/>
      <c r="K188" s="83">
        <v>6.439999999999733</v>
      </c>
      <c r="L188" s="86" t="s">
        <v>130</v>
      </c>
      <c r="M188" s="87">
        <v>3.0499999999999999E-2</v>
      </c>
      <c r="N188" s="87">
        <v>5.5199999999998944E-2</v>
      </c>
      <c r="O188" s="83">
        <v>3984698.3433520007</v>
      </c>
      <c r="P188" s="85">
        <v>86.53</v>
      </c>
      <c r="Q188" s="73"/>
      <c r="R188" s="83">
        <v>3447.9594763930008</v>
      </c>
      <c r="S188" s="84">
        <v>5.4669421747893842E-3</v>
      </c>
      <c r="T188" s="84">
        <f t="shared" si="2"/>
        <v>2.3703955607471518E-3</v>
      </c>
      <c r="U188" s="84">
        <f>R188/'סכום נכסי הקרן'!$C$42</f>
        <v>1.7563188261692981E-4</v>
      </c>
    </row>
    <row r="189" spans="2:21">
      <c r="B189" s="76" t="s">
        <v>542</v>
      </c>
      <c r="C189" s="73">
        <v>1182666</v>
      </c>
      <c r="D189" s="86" t="s">
        <v>117</v>
      </c>
      <c r="E189" s="86" t="s">
        <v>26</v>
      </c>
      <c r="F189" s="73" t="s">
        <v>405</v>
      </c>
      <c r="G189" s="86" t="s">
        <v>340</v>
      </c>
      <c r="H189" s="73" t="s">
        <v>386</v>
      </c>
      <c r="I189" s="73" t="s">
        <v>128</v>
      </c>
      <c r="J189" s="73"/>
      <c r="K189" s="83">
        <v>8.060000000000052</v>
      </c>
      <c r="L189" s="86" t="s">
        <v>130</v>
      </c>
      <c r="M189" s="87">
        <v>2.63E-2</v>
      </c>
      <c r="N189" s="87">
        <v>5.6199999999999604E-2</v>
      </c>
      <c r="O189" s="83">
        <v>4281415.1100000013</v>
      </c>
      <c r="P189" s="85">
        <v>79.77</v>
      </c>
      <c r="Q189" s="73"/>
      <c r="R189" s="83">
        <v>3415.2848332470003</v>
      </c>
      <c r="S189" s="84">
        <v>6.1719251627523472E-3</v>
      </c>
      <c r="T189" s="84">
        <f t="shared" si="2"/>
        <v>2.3479324692889827E-3</v>
      </c>
      <c r="U189" s="84">
        <f>R189/'סכום נכסי הקרן'!$C$42</f>
        <v>1.7396750427116922E-4</v>
      </c>
    </row>
    <row r="190" spans="2:21">
      <c r="B190" s="76" t="s">
        <v>543</v>
      </c>
      <c r="C190" s="73">
        <v>1193481</v>
      </c>
      <c r="D190" s="86" t="s">
        <v>117</v>
      </c>
      <c r="E190" s="86" t="s">
        <v>26</v>
      </c>
      <c r="F190" s="73" t="s">
        <v>544</v>
      </c>
      <c r="G190" s="86" t="s">
        <v>340</v>
      </c>
      <c r="H190" s="73" t="s">
        <v>383</v>
      </c>
      <c r="I190" s="73" t="s">
        <v>292</v>
      </c>
      <c r="J190" s="73"/>
      <c r="K190" s="83">
        <v>3.9799999999998903</v>
      </c>
      <c r="L190" s="86" t="s">
        <v>130</v>
      </c>
      <c r="M190" s="87">
        <v>4.7E-2</v>
      </c>
      <c r="N190" s="87">
        <v>5.3199999999999269E-2</v>
      </c>
      <c r="O190" s="83">
        <v>2188278.8340000003</v>
      </c>
      <c r="P190" s="85">
        <v>100.52</v>
      </c>
      <c r="Q190" s="73"/>
      <c r="R190" s="83">
        <v>2199.6579681380003</v>
      </c>
      <c r="S190" s="84">
        <v>2.433854781448115E-3</v>
      </c>
      <c r="T190" s="84">
        <f t="shared" si="2"/>
        <v>1.5122159986320307E-3</v>
      </c>
      <c r="U190" s="84">
        <f>R190/'סכום נכסי הקרן'!$C$42</f>
        <v>1.1204600074405672E-4</v>
      </c>
    </row>
    <row r="191" spans="2:21">
      <c r="B191" s="76" t="s">
        <v>545</v>
      </c>
      <c r="C191" s="73">
        <v>1160647</v>
      </c>
      <c r="D191" s="86" t="s">
        <v>117</v>
      </c>
      <c r="E191" s="86" t="s">
        <v>26</v>
      </c>
      <c r="F191" s="73" t="s">
        <v>410</v>
      </c>
      <c r="G191" s="86" t="s">
        <v>340</v>
      </c>
      <c r="H191" s="73" t="s">
        <v>386</v>
      </c>
      <c r="I191" s="73" t="s">
        <v>128</v>
      </c>
      <c r="J191" s="73"/>
      <c r="K191" s="83">
        <v>5.970000000000435</v>
      </c>
      <c r="L191" s="86" t="s">
        <v>130</v>
      </c>
      <c r="M191" s="87">
        <v>2.64E-2</v>
      </c>
      <c r="N191" s="87">
        <v>5.4300000000003859E-2</v>
      </c>
      <c r="O191" s="83">
        <v>7303267.7674980005</v>
      </c>
      <c r="P191" s="85">
        <v>85.2</v>
      </c>
      <c r="Q191" s="83">
        <v>96.403134575000024</v>
      </c>
      <c r="R191" s="83">
        <v>6318.7872723920009</v>
      </c>
      <c r="S191" s="84">
        <v>4.4636301225107686E-3</v>
      </c>
      <c r="T191" s="84">
        <f t="shared" si="2"/>
        <v>4.3440259093336271E-3</v>
      </c>
      <c r="U191" s="84">
        <f>R191/'סכום נכסי הקרן'!$C$42</f>
        <v>3.2186587809525879E-4</v>
      </c>
    </row>
    <row r="192" spans="2:21">
      <c r="B192" s="76" t="s">
        <v>546</v>
      </c>
      <c r="C192" s="73">
        <v>1136068</v>
      </c>
      <c r="D192" s="86" t="s">
        <v>117</v>
      </c>
      <c r="E192" s="86" t="s">
        <v>26</v>
      </c>
      <c r="F192" s="73" t="s">
        <v>410</v>
      </c>
      <c r="G192" s="86" t="s">
        <v>340</v>
      </c>
      <c r="H192" s="73" t="s">
        <v>386</v>
      </c>
      <c r="I192" s="73" t="s">
        <v>128</v>
      </c>
      <c r="J192" s="73"/>
      <c r="K192" s="85">
        <v>0.83000017163224182</v>
      </c>
      <c r="L192" s="86" t="s">
        <v>130</v>
      </c>
      <c r="M192" s="87">
        <v>3.9199999999999999E-2</v>
      </c>
      <c r="N192" s="87">
        <v>5.770007919316144E-2</v>
      </c>
      <c r="O192" s="83">
        <v>0.17315900000000004</v>
      </c>
      <c r="P192" s="85">
        <v>99.2</v>
      </c>
      <c r="Q192" s="73"/>
      <c r="R192" s="83">
        <v>1.7173200000000002E-4</v>
      </c>
      <c r="S192" s="84">
        <v>1.8040139437872848E-10</v>
      </c>
      <c r="T192" s="84">
        <f t="shared" si="2"/>
        <v>1.180619358276447E-10</v>
      </c>
      <c r="U192" s="84">
        <f>R192/'סכום נכסי הקרן'!$C$42</f>
        <v>8.7476708099607458E-12</v>
      </c>
    </row>
    <row r="193" spans="2:21">
      <c r="B193" s="76" t="s">
        <v>547</v>
      </c>
      <c r="C193" s="73">
        <v>1179928</v>
      </c>
      <c r="D193" s="86" t="s">
        <v>117</v>
      </c>
      <c r="E193" s="86" t="s">
        <v>26</v>
      </c>
      <c r="F193" s="73" t="s">
        <v>410</v>
      </c>
      <c r="G193" s="86" t="s">
        <v>340</v>
      </c>
      <c r="H193" s="73" t="s">
        <v>386</v>
      </c>
      <c r="I193" s="73" t="s">
        <v>128</v>
      </c>
      <c r="J193" s="73"/>
      <c r="K193" s="83">
        <v>7.5899999999991703</v>
      </c>
      <c r="L193" s="86" t="s">
        <v>130</v>
      </c>
      <c r="M193" s="87">
        <v>2.5000000000000001E-2</v>
      </c>
      <c r="N193" s="87">
        <v>5.6999999999996012E-2</v>
      </c>
      <c r="O193" s="83">
        <v>4063695.7325430005</v>
      </c>
      <c r="P193" s="85">
        <v>79.12</v>
      </c>
      <c r="Q193" s="83">
        <v>50.796196895000016</v>
      </c>
      <c r="R193" s="83">
        <v>3265.9922603690006</v>
      </c>
      <c r="S193" s="84">
        <v>3.0470543217143336E-3</v>
      </c>
      <c r="T193" s="84">
        <f t="shared" si="2"/>
        <v>2.2452971412274311E-3</v>
      </c>
      <c r="U193" s="84">
        <f>R193/'סכום נכסי הקרן'!$C$42</f>
        <v>1.6636285119597756E-4</v>
      </c>
    </row>
    <row r="194" spans="2:21">
      <c r="B194" s="76" t="s">
        <v>548</v>
      </c>
      <c r="C194" s="73">
        <v>1143411</v>
      </c>
      <c r="D194" s="86" t="s">
        <v>117</v>
      </c>
      <c r="E194" s="86" t="s">
        <v>26</v>
      </c>
      <c r="F194" s="73" t="s">
        <v>549</v>
      </c>
      <c r="G194" s="86" t="s">
        <v>340</v>
      </c>
      <c r="H194" s="73" t="s">
        <v>386</v>
      </c>
      <c r="I194" s="73" t="s">
        <v>128</v>
      </c>
      <c r="J194" s="73"/>
      <c r="K194" s="83">
        <v>5.2</v>
      </c>
      <c r="L194" s="86" t="s">
        <v>130</v>
      </c>
      <c r="M194" s="87">
        <v>3.4300000000000004E-2</v>
      </c>
      <c r="N194" s="87">
        <v>5.3099999999997767E-2</v>
      </c>
      <c r="O194" s="83">
        <v>2929240.1798749999</v>
      </c>
      <c r="P194" s="85">
        <v>91.92</v>
      </c>
      <c r="Q194" s="73"/>
      <c r="R194" s="83">
        <v>2692.5575733600003</v>
      </c>
      <c r="S194" s="84">
        <v>9.6394635378274311E-3</v>
      </c>
      <c r="T194" s="84">
        <f t="shared" si="2"/>
        <v>1.8510735299086198E-3</v>
      </c>
      <c r="U194" s="84">
        <f>R194/'סכום נכסי הקרן'!$C$42</f>
        <v>1.3715328120920977E-4</v>
      </c>
    </row>
    <row r="195" spans="2:21">
      <c r="B195" s="76" t="s">
        <v>550</v>
      </c>
      <c r="C195" s="73">
        <v>1184191</v>
      </c>
      <c r="D195" s="86" t="s">
        <v>117</v>
      </c>
      <c r="E195" s="86" t="s">
        <v>26</v>
      </c>
      <c r="F195" s="73" t="s">
        <v>549</v>
      </c>
      <c r="G195" s="86" t="s">
        <v>340</v>
      </c>
      <c r="H195" s="73" t="s">
        <v>386</v>
      </c>
      <c r="I195" s="73" t="s">
        <v>128</v>
      </c>
      <c r="J195" s="73"/>
      <c r="K195" s="83">
        <v>6.4600000000014468</v>
      </c>
      <c r="L195" s="86" t="s">
        <v>130</v>
      </c>
      <c r="M195" s="87">
        <v>2.98E-2</v>
      </c>
      <c r="N195" s="87">
        <v>5.4800000000010972E-2</v>
      </c>
      <c r="O195" s="83">
        <v>2323333.6950810007</v>
      </c>
      <c r="P195" s="85">
        <v>86.29</v>
      </c>
      <c r="Q195" s="73"/>
      <c r="R195" s="83">
        <v>2004.8046454850003</v>
      </c>
      <c r="S195" s="84">
        <v>5.9186855854076251E-3</v>
      </c>
      <c r="T195" s="84">
        <f t="shared" si="2"/>
        <v>1.3782586670056487E-3</v>
      </c>
      <c r="U195" s="84">
        <f>R195/'סכום נכסי הקרן'!$C$42</f>
        <v>1.021205778595884E-4</v>
      </c>
    </row>
    <row r="196" spans="2:21">
      <c r="B196" s="76" t="s">
        <v>551</v>
      </c>
      <c r="C196" s="73">
        <v>1139815</v>
      </c>
      <c r="D196" s="86" t="s">
        <v>117</v>
      </c>
      <c r="E196" s="86" t="s">
        <v>26</v>
      </c>
      <c r="F196" s="73" t="s">
        <v>422</v>
      </c>
      <c r="G196" s="86" t="s">
        <v>340</v>
      </c>
      <c r="H196" s="73" t="s">
        <v>386</v>
      </c>
      <c r="I196" s="73" t="s">
        <v>128</v>
      </c>
      <c r="J196" s="73"/>
      <c r="K196" s="83">
        <v>1.7900000000001139</v>
      </c>
      <c r="L196" s="86" t="s">
        <v>130</v>
      </c>
      <c r="M196" s="87">
        <v>3.61E-2</v>
      </c>
      <c r="N196" s="87">
        <v>5.2100000000003963E-2</v>
      </c>
      <c r="O196" s="83">
        <v>6012332.7263000011</v>
      </c>
      <c r="P196" s="85">
        <v>97.92</v>
      </c>
      <c r="Q196" s="73"/>
      <c r="R196" s="83">
        <v>5887.2760051270006</v>
      </c>
      <c r="S196" s="84">
        <v>7.8336582753094474E-3</v>
      </c>
      <c r="T196" s="84">
        <f t="shared" si="2"/>
        <v>4.0473714969658323E-3</v>
      </c>
      <c r="U196" s="84">
        <f>R196/'סכום נכסי הקרן'!$C$42</f>
        <v>2.9988559185377081E-4</v>
      </c>
    </row>
    <row r="197" spans="2:21">
      <c r="B197" s="76" t="s">
        <v>552</v>
      </c>
      <c r="C197" s="73">
        <v>1155522</v>
      </c>
      <c r="D197" s="86" t="s">
        <v>117</v>
      </c>
      <c r="E197" s="86" t="s">
        <v>26</v>
      </c>
      <c r="F197" s="73" t="s">
        <v>422</v>
      </c>
      <c r="G197" s="86" t="s">
        <v>340</v>
      </c>
      <c r="H197" s="73" t="s">
        <v>386</v>
      </c>
      <c r="I197" s="73" t="s">
        <v>128</v>
      </c>
      <c r="J197" s="73"/>
      <c r="K197" s="83">
        <v>2.7999999999994749</v>
      </c>
      <c r="L197" s="86" t="s">
        <v>130</v>
      </c>
      <c r="M197" s="87">
        <v>3.3000000000000002E-2</v>
      </c>
      <c r="N197" s="87">
        <v>4.8799999999992648E-2</v>
      </c>
      <c r="O197" s="83">
        <v>1978768.7370180006</v>
      </c>
      <c r="P197" s="85">
        <v>96.15</v>
      </c>
      <c r="Q197" s="73"/>
      <c r="R197" s="83">
        <v>1902.5861404050002</v>
      </c>
      <c r="S197" s="84">
        <v>6.4173855162820885E-3</v>
      </c>
      <c r="T197" s="84">
        <f t="shared" si="2"/>
        <v>1.3079857150389055E-3</v>
      </c>
      <c r="U197" s="84">
        <f>R197/'סכום נכסי הקרן'!$C$42</f>
        <v>9.6913779865468846E-5</v>
      </c>
    </row>
    <row r="198" spans="2:21">
      <c r="B198" s="76" t="s">
        <v>553</v>
      </c>
      <c r="C198" s="73">
        <v>1159359</v>
      </c>
      <c r="D198" s="86" t="s">
        <v>117</v>
      </c>
      <c r="E198" s="86" t="s">
        <v>26</v>
      </c>
      <c r="F198" s="73" t="s">
        <v>422</v>
      </c>
      <c r="G198" s="86" t="s">
        <v>340</v>
      </c>
      <c r="H198" s="73" t="s">
        <v>386</v>
      </c>
      <c r="I198" s="73" t="s">
        <v>128</v>
      </c>
      <c r="J198" s="73"/>
      <c r="K198" s="83">
        <v>5.1400000000005415</v>
      </c>
      <c r="L198" s="86" t="s">
        <v>130</v>
      </c>
      <c r="M198" s="87">
        <v>2.6200000000000001E-2</v>
      </c>
      <c r="N198" s="87">
        <v>5.2600000000006676E-2</v>
      </c>
      <c r="O198" s="83">
        <v>4287164.0039250012</v>
      </c>
      <c r="P198" s="85">
        <v>88.74</v>
      </c>
      <c r="Q198" s="73"/>
      <c r="R198" s="83">
        <v>3804.4291941210004</v>
      </c>
      <c r="S198" s="84">
        <v>3.3147466205684269E-3</v>
      </c>
      <c r="T198" s="84">
        <f t="shared" si="2"/>
        <v>2.6154605744830991E-3</v>
      </c>
      <c r="U198" s="84">
        <f>R198/'סכום נכסי הקרן'!$C$42</f>
        <v>1.9378970844091231E-4</v>
      </c>
    </row>
    <row r="199" spans="2:21">
      <c r="B199" s="76" t="s">
        <v>554</v>
      </c>
      <c r="C199" s="73">
        <v>1141829</v>
      </c>
      <c r="D199" s="86" t="s">
        <v>117</v>
      </c>
      <c r="E199" s="86" t="s">
        <v>26</v>
      </c>
      <c r="F199" s="73" t="s">
        <v>555</v>
      </c>
      <c r="G199" s="86" t="s">
        <v>125</v>
      </c>
      <c r="H199" s="73" t="s">
        <v>383</v>
      </c>
      <c r="I199" s="73" t="s">
        <v>292</v>
      </c>
      <c r="J199" s="73"/>
      <c r="K199" s="83">
        <v>2.5300000000004421</v>
      </c>
      <c r="L199" s="86" t="s">
        <v>130</v>
      </c>
      <c r="M199" s="87">
        <v>2.3E-2</v>
      </c>
      <c r="N199" s="87">
        <v>5.7900000000001679E-2</v>
      </c>
      <c r="O199" s="83">
        <v>1499244.8938800003</v>
      </c>
      <c r="P199" s="85">
        <v>91.98</v>
      </c>
      <c r="Q199" s="73"/>
      <c r="R199" s="83">
        <v>1379.0054197630002</v>
      </c>
      <c r="S199" s="84">
        <v>1.7856403837388261E-3</v>
      </c>
      <c r="T199" s="84">
        <f t="shared" si="2"/>
        <v>9.4803559833946821E-4</v>
      </c>
      <c r="U199" s="84">
        <f>R199/'סכום נכסי הקרן'!$C$42</f>
        <v>7.0243667209596706E-5</v>
      </c>
    </row>
    <row r="200" spans="2:21">
      <c r="B200" s="76" t="s">
        <v>556</v>
      </c>
      <c r="C200" s="73">
        <v>1136464</v>
      </c>
      <c r="D200" s="86" t="s">
        <v>117</v>
      </c>
      <c r="E200" s="86" t="s">
        <v>26</v>
      </c>
      <c r="F200" s="73" t="s">
        <v>555</v>
      </c>
      <c r="G200" s="86" t="s">
        <v>125</v>
      </c>
      <c r="H200" s="73" t="s">
        <v>383</v>
      </c>
      <c r="I200" s="73" t="s">
        <v>292</v>
      </c>
      <c r="J200" s="73"/>
      <c r="K200" s="83">
        <v>1.6200000000005497</v>
      </c>
      <c r="L200" s="86" t="s">
        <v>130</v>
      </c>
      <c r="M200" s="87">
        <v>2.75E-2</v>
      </c>
      <c r="N200" s="87">
        <v>5.8300000000028149E-2</v>
      </c>
      <c r="O200" s="83">
        <v>1104445.2184470003</v>
      </c>
      <c r="P200" s="85">
        <v>95.52</v>
      </c>
      <c r="Q200" s="73"/>
      <c r="R200" s="83">
        <v>1054.9660357410003</v>
      </c>
      <c r="S200" s="84">
        <v>4.0907244134349161E-3</v>
      </c>
      <c r="T200" s="84">
        <f t="shared" si="2"/>
        <v>7.2526571874780878E-4</v>
      </c>
      <c r="U200" s="84">
        <f>R200/'סכום נכסי הקרן'!$C$42</f>
        <v>5.3737775116760718E-5</v>
      </c>
    </row>
    <row r="201" spans="2:21">
      <c r="B201" s="76" t="s">
        <v>557</v>
      </c>
      <c r="C201" s="73">
        <v>1139591</v>
      </c>
      <c r="D201" s="86" t="s">
        <v>117</v>
      </c>
      <c r="E201" s="86" t="s">
        <v>26</v>
      </c>
      <c r="F201" s="73" t="s">
        <v>555</v>
      </c>
      <c r="G201" s="86" t="s">
        <v>125</v>
      </c>
      <c r="H201" s="73" t="s">
        <v>383</v>
      </c>
      <c r="I201" s="73" t="s">
        <v>292</v>
      </c>
      <c r="J201" s="73"/>
      <c r="K201" s="83">
        <v>0.42000000000335092</v>
      </c>
      <c r="L201" s="86" t="s">
        <v>130</v>
      </c>
      <c r="M201" s="87">
        <v>2.4E-2</v>
      </c>
      <c r="N201" s="87">
        <v>6.090000000015678E-2</v>
      </c>
      <c r="O201" s="83">
        <v>169321.45472000004</v>
      </c>
      <c r="P201" s="85">
        <v>98.7</v>
      </c>
      <c r="Q201" s="73"/>
      <c r="R201" s="83">
        <v>167.12027598200001</v>
      </c>
      <c r="S201" s="84">
        <v>2.4149160822445012E-3</v>
      </c>
      <c r="T201" s="84">
        <f t="shared" si="2"/>
        <v>1.1489147799178462E-4</v>
      </c>
      <c r="U201" s="84">
        <f>R201/'סכום נכסי הקרן'!$C$42</f>
        <v>8.5127591826818831E-6</v>
      </c>
    </row>
    <row r="202" spans="2:21">
      <c r="B202" s="76" t="s">
        <v>558</v>
      </c>
      <c r="C202" s="73">
        <v>1173566</v>
      </c>
      <c r="D202" s="86" t="s">
        <v>117</v>
      </c>
      <c r="E202" s="86" t="s">
        <v>26</v>
      </c>
      <c r="F202" s="73" t="s">
        <v>555</v>
      </c>
      <c r="G202" s="86" t="s">
        <v>125</v>
      </c>
      <c r="H202" s="73" t="s">
        <v>383</v>
      </c>
      <c r="I202" s="73" t="s">
        <v>292</v>
      </c>
      <c r="J202" s="73"/>
      <c r="K202" s="83">
        <v>2.4800000000001403</v>
      </c>
      <c r="L202" s="86" t="s">
        <v>130</v>
      </c>
      <c r="M202" s="87">
        <v>2.1499999999999998E-2</v>
      </c>
      <c r="N202" s="87">
        <v>5.7600000000008061E-2</v>
      </c>
      <c r="O202" s="83">
        <v>1173674.9439160002</v>
      </c>
      <c r="P202" s="85">
        <v>91.65</v>
      </c>
      <c r="Q202" s="83">
        <v>65.219221182000013</v>
      </c>
      <c r="R202" s="83">
        <v>1140.8923077830002</v>
      </c>
      <c r="S202" s="84">
        <v>1.4182953887099689E-3</v>
      </c>
      <c r="T202" s="84">
        <f t="shared" si="2"/>
        <v>7.8433812235186235E-4</v>
      </c>
      <c r="U202" s="84">
        <f>R202/'סכום נכסי הקרן'!$C$42</f>
        <v>5.8114680654171039E-5</v>
      </c>
    </row>
    <row r="203" spans="2:21">
      <c r="B203" s="76" t="s">
        <v>559</v>
      </c>
      <c r="C203" s="73">
        <v>1158740</v>
      </c>
      <c r="D203" s="86" t="s">
        <v>117</v>
      </c>
      <c r="E203" s="86" t="s">
        <v>26</v>
      </c>
      <c r="F203" s="73" t="s">
        <v>426</v>
      </c>
      <c r="G203" s="86" t="s">
        <v>126</v>
      </c>
      <c r="H203" s="73" t="s">
        <v>427</v>
      </c>
      <c r="I203" s="73" t="s">
        <v>292</v>
      </c>
      <c r="J203" s="73"/>
      <c r="K203" s="83">
        <v>1.570000000001311</v>
      </c>
      <c r="L203" s="86" t="s">
        <v>130</v>
      </c>
      <c r="M203" s="87">
        <v>3.2500000000000001E-2</v>
      </c>
      <c r="N203" s="87">
        <v>6.6700000000406365E-2</v>
      </c>
      <c r="O203" s="83">
        <v>23926.909073000003</v>
      </c>
      <c r="P203" s="85">
        <v>95.65</v>
      </c>
      <c r="Q203" s="73"/>
      <c r="R203" s="83">
        <v>22.886088021000003</v>
      </c>
      <c r="S203" s="84">
        <v>6.5969637708327569E-5</v>
      </c>
      <c r="T203" s="84">
        <f t="shared" ref="T203:T266" si="3">IFERROR(R203/$R$11,0)</f>
        <v>1.5733677213804826E-5</v>
      </c>
      <c r="U203" s="84">
        <f>R203/'סכום נכסי הקרן'!$C$42</f>
        <v>1.1657697117339458E-6</v>
      </c>
    </row>
    <row r="204" spans="2:21">
      <c r="B204" s="76" t="s">
        <v>560</v>
      </c>
      <c r="C204" s="73">
        <v>1191832</v>
      </c>
      <c r="D204" s="86" t="s">
        <v>117</v>
      </c>
      <c r="E204" s="86" t="s">
        <v>26</v>
      </c>
      <c r="F204" s="73" t="s">
        <v>426</v>
      </c>
      <c r="G204" s="86" t="s">
        <v>126</v>
      </c>
      <c r="H204" s="73" t="s">
        <v>427</v>
      </c>
      <c r="I204" s="73" t="s">
        <v>292</v>
      </c>
      <c r="J204" s="73"/>
      <c r="K204" s="83">
        <v>2.2600000000000091</v>
      </c>
      <c r="L204" s="86" t="s">
        <v>130</v>
      </c>
      <c r="M204" s="87">
        <v>5.7000000000000002E-2</v>
      </c>
      <c r="N204" s="87">
        <v>6.879999999999889E-2</v>
      </c>
      <c r="O204" s="83">
        <v>6597999.0566390017</v>
      </c>
      <c r="P204" s="85">
        <v>97.89</v>
      </c>
      <c r="Q204" s="73"/>
      <c r="R204" s="83">
        <v>6458.7810569190015</v>
      </c>
      <c r="S204" s="84">
        <v>1.1174334214830588E-2</v>
      </c>
      <c r="T204" s="84">
        <f t="shared" si="3"/>
        <v>4.4402685269302068E-3</v>
      </c>
      <c r="U204" s="84">
        <f>R204/'סכום נכסי הקרן'!$C$42</f>
        <v>3.2899687023698411E-4</v>
      </c>
    </row>
    <row r="205" spans="2:21">
      <c r="B205" s="76" t="s">
        <v>561</v>
      </c>
      <c r="C205" s="73">
        <v>1161678</v>
      </c>
      <c r="D205" s="86" t="s">
        <v>117</v>
      </c>
      <c r="E205" s="86" t="s">
        <v>26</v>
      </c>
      <c r="F205" s="73" t="s">
        <v>430</v>
      </c>
      <c r="G205" s="86" t="s">
        <v>126</v>
      </c>
      <c r="H205" s="73" t="s">
        <v>427</v>
      </c>
      <c r="I205" s="73" t="s">
        <v>292</v>
      </c>
      <c r="J205" s="73"/>
      <c r="K205" s="83">
        <v>1.6500000000003012</v>
      </c>
      <c r="L205" s="86" t="s">
        <v>130</v>
      </c>
      <c r="M205" s="87">
        <v>2.7999999999999997E-2</v>
      </c>
      <c r="N205" s="87">
        <v>6.2299999999996095E-2</v>
      </c>
      <c r="O205" s="83">
        <v>1394182.7537550002</v>
      </c>
      <c r="P205" s="85">
        <v>95.33</v>
      </c>
      <c r="Q205" s="73"/>
      <c r="R205" s="83">
        <v>1329.0743879240001</v>
      </c>
      <c r="S205" s="84">
        <v>4.0098618793007849E-3</v>
      </c>
      <c r="T205" s="84">
        <f t="shared" si="3"/>
        <v>9.1370912291972059E-4</v>
      </c>
      <c r="U205" s="84">
        <f>R205/'סכום נכסי הקרן'!$C$42</f>
        <v>6.7700284323883833E-5</v>
      </c>
    </row>
    <row r="206" spans="2:21">
      <c r="B206" s="76" t="s">
        <v>562</v>
      </c>
      <c r="C206" s="73">
        <v>1192459</v>
      </c>
      <c r="D206" s="86" t="s">
        <v>117</v>
      </c>
      <c r="E206" s="86" t="s">
        <v>26</v>
      </c>
      <c r="F206" s="73" t="s">
        <v>430</v>
      </c>
      <c r="G206" s="86" t="s">
        <v>126</v>
      </c>
      <c r="H206" s="73" t="s">
        <v>427</v>
      </c>
      <c r="I206" s="73" t="s">
        <v>292</v>
      </c>
      <c r="J206" s="73"/>
      <c r="K206" s="83">
        <v>3.4300000000003177</v>
      </c>
      <c r="L206" s="86" t="s">
        <v>130</v>
      </c>
      <c r="M206" s="87">
        <v>5.6500000000000002E-2</v>
      </c>
      <c r="N206" s="87">
        <v>6.6100000000007805E-2</v>
      </c>
      <c r="O206" s="83">
        <v>3351494.8754440001</v>
      </c>
      <c r="P206" s="85">
        <v>97.13</v>
      </c>
      <c r="Q206" s="83">
        <v>206.56620546700003</v>
      </c>
      <c r="R206" s="83">
        <v>3461.8731778300003</v>
      </c>
      <c r="S206" s="84">
        <v>8.0989752581451732E-3</v>
      </c>
      <c r="T206" s="84">
        <f t="shared" si="3"/>
        <v>2.3799609214614046E-3</v>
      </c>
      <c r="U206" s="84">
        <f>R206/'סכום נכסי הקרן'!$C$42</f>
        <v>1.7634061762216439E-4</v>
      </c>
    </row>
    <row r="207" spans="2:21">
      <c r="B207" s="76" t="s">
        <v>563</v>
      </c>
      <c r="C207" s="73">
        <v>1197276</v>
      </c>
      <c r="D207" s="86" t="s">
        <v>117</v>
      </c>
      <c r="E207" s="86" t="s">
        <v>26</v>
      </c>
      <c r="F207" s="73" t="s">
        <v>434</v>
      </c>
      <c r="G207" s="86" t="s">
        <v>435</v>
      </c>
      <c r="H207" s="73" t="s">
        <v>427</v>
      </c>
      <c r="I207" s="73" t="s">
        <v>292</v>
      </c>
      <c r="J207" s="73"/>
      <c r="K207" s="83">
        <v>4.54</v>
      </c>
      <c r="L207" s="86" t="s">
        <v>130</v>
      </c>
      <c r="M207" s="87">
        <v>5.5E-2</v>
      </c>
      <c r="N207" s="87">
        <v>6.7600000000000007E-2</v>
      </c>
      <c r="O207" s="83">
        <v>2378563.9500000007</v>
      </c>
      <c r="P207" s="85">
        <v>96.34</v>
      </c>
      <c r="Q207" s="73"/>
      <c r="R207" s="83">
        <v>2291.5085061000004</v>
      </c>
      <c r="S207" s="84">
        <v>9.7718816888447049E-3</v>
      </c>
      <c r="T207" s="84">
        <f t="shared" si="3"/>
        <v>1.5753612034779786E-3</v>
      </c>
      <c r="U207" s="84">
        <f>R207/'סכום נכסי הקרן'!$C$42</f>
        <v>1.1672467606263089E-4</v>
      </c>
    </row>
    <row r="208" spans="2:21">
      <c r="B208" s="76" t="s">
        <v>564</v>
      </c>
      <c r="C208" s="73">
        <v>7390149</v>
      </c>
      <c r="D208" s="86" t="s">
        <v>117</v>
      </c>
      <c r="E208" s="86" t="s">
        <v>26</v>
      </c>
      <c r="F208" s="73" t="s">
        <v>565</v>
      </c>
      <c r="G208" s="86" t="s">
        <v>435</v>
      </c>
      <c r="H208" s="73" t="s">
        <v>438</v>
      </c>
      <c r="I208" s="73" t="s">
        <v>128</v>
      </c>
      <c r="J208" s="73"/>
      <c r="K208" s="85">
        <v>1.67</v>
      </c>
      <c r="L208" s="86" t="s">
        <v>130</v>
      </c>
      <c r="M208" s="87">
        <v>0.04</v>
      </c>
      <c r="N208" s="87">
        <v>5.5699857752489319E-2</v>
      </c>
      <c r="O208" s="83">
        <v>6.3746000000000011E-2</v>
      </c>
      <c r="P208" s="85">
        <v>98.54</v>
      </c>
      <c r="Q208" s="73"/>
      <c r="R208" s="83">
        <v>6.3270000000000023E-5</v>
      </c>
      <c r="S208" s="84">
        <v>3.2254167331671276E-10</v>
      </c>
      <c r="T208" s="84">
        <f t="shared" si="3"/>
        <v>4.3496719771592264E-11</v>
      </c>
      <c r="U208" s="84">
        <f>R208/'סכום נכסי הקרן'!$C$42</f>
        <v>3.2228421735390989E-12</v>
      </c>
    </row>
    <row r="209" spans="2:21">
      <c r="B209" s="76" t="s">
        <v>566</v>
      </c>
      <c r="C209" s="73">
        <v>7390222</v>
      </c>
      <c r="D209" s="86" t="s">
        <v>117</v>
      </c>
      <c r="E209" s="86" t="s">
        <v>26</v>
      </c>
      <c r="F209" s="73" t="s">
        <v>565</v>
      </c>
      <c r="G209" s="86" t="s">
        <v>435</v>
      </c>
      <c r="H209" s="73" t="s">
        <v>427</v>
      </c>
      <c r="I209" s="73" t="s">
        <v>292</v>
      </c>
      <c r="J209" s="73"/>
      <c r="K209" s="85">
        <v>3.3600017088852869</v>
      </c>
      <c r="L209" s="86" t="s">
        <v>130</v>
      </c>
      <c r="M209" s="87">
        <v>0.04</v>
      </c>
      <c r="N209" s="87">
        <v>5.4900000745428661E-2</v>
      </c>
      <c r="O209" s="83">
        <v>0.13938400000000004</v>
      </c>
      <c r="P209" s="85">
        <v>96.22</v>
      </c>
      <c r="Q209" s="73"/>
      <c r="R209" s="83">
        <v>1.3415100000000002E-4</v>
      </c>
      <c r="S209" s="84">
        <v>1.8002152909424577E-10</v>
      </c>
      <c r="T209" s="84">
        <f t="shared" si="3"/>
        <v>9.2225833002669072E-11</v>
      </c>
      <c r="U209" s="84">
        <f>R209/'סכום נכסי הקרן'!$C$42</f>
        <v>6.8333728532075794E-12</v>
      </c>
    </row>
    <row r="210" spans="2:21">
      <c r="B210" s="76" t="s">
        <v>567</v>
      </c>
      <c r="C210" s="73">
        <v>2590388</v>
      </c>
      <c r="D210" s="86" t="s">
        <v>117</v>
      </c>
      <c r="E210" s="86" t="s">
        <v>26</v>
      </c>
      <c r="F210" s="73" t="s">
        <v>568</v>
      </c>
      <c r="G210" s="86" t="s">
        <v>302</v>
      </c>
      <c r="H210" s="73" t="s">
        <v>427</v>
      </c>
      <c r="I210" s="73" t="s">
        <v>292</v>
      </c>
      <c r="J210" s="73"/>
      <c r="K210" s="85">
        <v>0.74000094414218764</v>
      </c>
      <c r="L210" s="86" t="s">
        <v>130</v>
      </c>
      <c r="M210" s="87">
        <v>5.9000000000000004E-2</v>
      </c>
      <c r="N210" s="87">
        <v>5.7499819819819817E-2</v>
      </c>
      <c r="O210" s="83">
        <v>8.229800000000001E-2</v>
      </c>
      <c r="P210" s="85">
        <v>101.61</v>
      </c>
      <c r="Q210" s="73"/>
      <c r="R210" s="83">
        <v>8.3250000000000004E-5</v>
      </c>
      <c r="S210" s="84">
        <v>3.1276944835435817E-10</v>
      </c>
      <c r="T210" s="84">
        <f t="shared" si="3"/>
        <v>5.7232526015252955E-11</v>
      </c>
      <c r="U210" s="84">
        <f>R210/'סכום נכסי הקרן'!$C$42</f>
        <v>4.2405818072882863E-12</v>
      </c>
    </row>
    <row r="211" spans="2:21">
      <c r="B211" s="76" t="s">
        <v>569</v>
      </c>
      <c r="C211" s="73">
        <v>2590511</v>
      </c>
      <c r="D211" s="86" t="s">
        <v>117</v>
      </c>
      <c r="E211" s="86" t="s">
        <v>26</v>
      </c>
      <c r="F211" s="73" t="s">
        <v>568</v>
      </c>
      <c r="G211" s="86" t="s">
        <v>302</v>
      </c>
      <c r="H211" s="73" t="s">
        <v>427</v>
      </c>
      <c r="I211" s="73" t="s">
        <v>292</v>
      </c>
      <c r="J211" s="73"/>
      <c r="K211" s="85">
        <v>3.0899999680202717</v>
      </c>
      <c r="L211" s="86" t="s">
        <v>130</v>
      </c>
      <c r="M211" s="87">
        <v>2.7000000000000003E-2</v>
      </c>
      <c r="N211" s="87">
        <v>5.7699990294318868E-2</v>
      </c>
      <c r="O211" s="83">
        <v>0.92573700000000014</v>
      </c>
      <c r="P211" s="85">
        <v>91.23</v>
      </c>
      <c r="Q211" s="73"/>
      <c r="R211" s="83">
        <v>8.4486600000000011E-4</v>
      </c>
      <c r="S211" s="84">
        <v>1.2756177086538414E-9</v>
      </c>
      <c r="T211" s="84">
        <f t="shared" si="3"/>
        <v>5.8082661050333583E-10</v>
      </c>
      <c r="U211" s="84">
        <f>R211/'סכום נכסי הקרן'!$C$42</f>
        <v>4.3035716386743852E-11</v>
      </c>
    </row>
    <row r="212" spans="2:21">
      <c r="B212" s="76" t="s">
        <v>570</v>
      </c>
      <c r="C212" s="73">
        <v>1141191</v>
      </c>
      <c r="D212" s="86" t="s">
        <v>117</v>
      </c>
      <c r="E212" s="86" t="s">
        <v>26</v>
      </c>
      <c r="F212" s="73" t="s">
        <v>571</v>
      </c>
      <c r="G212" s="86" t="s">
        <v>474</v>
      </c>
      <c r="H212" s="73" t="s">
        <v>438</v>
      </c>
      <c r="I212" s="73" t="s">
        <v>128</v>
      </c>
      <c r="J212" s="73"/>
      <c r="K212" s="83">
        <v>1.0599999999962486</v>
      </c>
      <c r="L212" s="86" t="s">
        <v>130</v>
      </c>
      <c r="M212" s="87">
        <v>3.0499999999999999E-2</v>
      </c>
      <c r="N212" s="87">
        <v>5.8800000000075021E-2</v>
      </c>
      <c r="O212" s="83">
        <v>87125.963088000019</v>
      </c>
      <c r="P212" s="85">
        <v>97.91</v>
      </c>
      <c r="Q212" s="73"/>
      <c r="R212" s="83">
        <v>85.305030622000018</v>
      </c>
      <c r="S212" s="84">
        <v>1.297994936020917E-3</v>
      </c>
      <c r="T212" s="84">
        <f t="shared" si="3"/>
        <v>5.8645313925592388E-5</v>
      </c>
      <c r="U212" s="84">
        <f>R212/'סכום נכסי הקרן'!$C$42</f>
        <v>4.3452607919017829E-6</v>
      </c>
    </row>
    <row r="213" spans="2:21">
      <c r="B213" s="76" t="s">
        <v>572</v>
      </c>
      <c r="C213" s="73">
        <v>1168368</v>
      </c>
      <c r="D213" s="86" t="s">
        <v>117</v>
      </c>
      <c r="E213" s="86" t="s">
        <v>26</v>
      </c>
      <c r="F213" s="73" t="s">
        <v>571</v>
      </c>
      <c r="G213" s="86" t="s">
        <v>474</v>
      </c>
      <c r="H213" s="73" t="s">
        <v>438</v>
      </c>
      <c r="I213" s="73" t="s">
        <v>128</v>
      </c>
      <c r="J213" s="73"/>
      <c r="K213" s="83">
        <v>2.6699999999995048</v>
      </c>
      <c r="L213" s="86" t="s">
        <v>130</v>
      </c>
      <c r="M213" s="87">
        <v>2.58E-2</v>
      </c>
      <c r="N213" s="87">
        <v>5.8399999999998634E-2</v>
      </c>
      <c r="O213" s="83">
        <v>1266322.2969960002</v>
      </c>
      <c r="P213" s="85">
        <v>92.5</v>
      </c>
      <c r="Q213" s="73"/>
      <c r="R213" s="83">
        <v>1171.3481246740002</v>
      </c>
      <c r="S213" s="84">
        <v>4.1857051150974278E-3</v>
      </c>
      <c r="T213" s="84">
        <f t="shared" si="3"/>
        <v>8.0527582003990972E-4</v>
      </c>
      <c r="U213" s="84">
        <f>R213/'סכום נכסי הקרן'!$C$42</f>
        <v>5.9666036606532334E-5</v>
      </c>
    </row>
    <row r="214" spans="2:21">
      <c r="B214" s="76" t="s">
        <v>573</v>
      </c>
      <c r="C214" s="73">
        <v>1186162</v>
      </c>
      <c r="D214" s="86" t="s">
        <v>117</v>
      </c>
      <c r="E214" s="86" t="s">
        <v>26</v>
      </c>
      <c r="F214" s="73" t="s">
        <v>571</v>
      </c>
      <c r="G214" s="86" t="s">
        <v>474</v>
      </c>
      <c r="H214" s="73" t="s">
        <v>438</v>
      </c>
      <c r="I214" s="73" t="s">
        <v>128</v>
      </c>
      <c r="J214" s="73"/>
      <c r="K214" s="83">
        <v>4.1399999999999881</v>
      </c>
      <c r="L214" s="86" t="s">
        <v>130</v>
      </c>
      <c r="M214" s="87">
        <v>0.04</v>
      </c>
      <c r="N214" s="87">
        <v>5.9799999999999208E-2</v>
      </c>
      <c r="O214" s="83">
        <v>3805702.3200000008</v>
      </c>
      <c r="P214" s="85">
        <v>93.48</v>
      </c>
      <c r="Q214" s="73"/>
      <c r="R214" s="83">
        <v>3557.5705287360011</v>
      </c>
      <c r="S214" s="84">
        <v>8.6942768176366449E-3</v>
      </c>
      <c r="T214" s="84">
        <f t="shared" si="3"/>
        <v>2.4457507247685334E-3</v>
      </c>
      <c r="U214" s="84">
        <f>R214/'סכום נכסי הקרן'!$C$42</f>
        <v>1.8121524158922349E-4</v>
      </c>
    </row>
    <row r="215" spans="2:21">
      <c r="B215" s="76" t="s">
        <v>574</v>
      </c>
      <c r="C215" s="73">
        <v>2380046</v>
      </c>
      <c r="D215" s="86" t="s">
        <v>117</v>
      </c>
      <c r="E215" s="86" t="s">
        <v>26</v>
      </c>
      <c r="F215" s="73" t="s">
        <v>575</v>
      </c>
      <c r="G215" s="86" t="s">
        <v>126</v>
      </c>
      <c r="H215" s="73" t="s">
        <v>427</v>
      </c>
      <c r="I215" s="73" t="s">
        <v>292</v>
      </c>
      <c r="J215" s="73"/>
      <c r="K215" s="83">
        <v>0.74000000000012367</v>
      </c>
      <c r="L215" s="86" t="s">
        <v>130</v>
      </c>
      <c r="M215" s="87">
        <v>2.9500000000000002E-2</v>
      </c>
      <c r="N215" s="87">
        <v>5.759999999994727E-2</v>
      </c>
      <c r="O215" s="83">
        <v>491683.76705600007</v>
      </c>
      <c r="P215" s="85">
        <v>98.74</v>
      </c>
      <c r="Q215" s="73"/>
      <c r="R215" s="83">
        <v>485.48855178100007</v>
      </c>
      <c r="S215" s="84">
        <v>9.1664052229615735E-3</v>
      </c>
      <c r="T215" s="84">
        <f t="shared" si="3"/>
        <v>3.3376259663559844E-4</v>
      </c>
      <c r="U215" s="84">
        <f>R215/'סכום נכסי הקרן'!$C$42</f>
        <v>2.4729776820771723E-5</v>
      </c>
    </row>
    <row r="216" spans="2:21">
      <c r="B216" s="76" t="s">
        <v>576</v>
      </c>
      <c r="C216" s="73">
        <v>1132836</v>
      </c>
      <c r="D216" s="86" t="s">
        <v>117</v>
      </c>
      <c r="E216" s="86" t="s">
        <v>26</v>
      </c>
      <c r="F216" s="73" t="s">
        <v>460</v>
      </c>
      <c r="G216" s="86" t="s">
        <v>154</v>
      </c>
      <c r="H216" s="73" t="s">
        <v>427</v>
      </c>
      <c r="I216" s="73" t="s">
        <v>292</v>
      </c>
      <c r="J216" s="73"/>
      <c r="K216" s="85">
        <v>1.2299990345099716</v>
      </c>
      <c r="L216" s="86" t="s">
        <v>130</v>
      </c>
      <c r="M216" s="87">
        <v>4.1399999999999999E-2</v>
      </c>
      <c r="N216" s="87">
        <v>5.3600045118487295E-2</v>
      </c>
      <c r="O216" s="83">
        <v>9.8473000000000019E-2</v>
      </c>
      <c r="P216" s="85">
        <v>99.57</v>
      </c>
      <c r="Q216" s="73"/>
      <c r="R216" s="83">
        <v>9.7521000000000017E-5</v>
      </c>
      <c r="S216" s="84">
        <v>4.3741908693042167E-10</v>
      </c>
      <c r="T216" s="84">
        <f t="shared" si="3"/>
        <v>6.7043521555957776E-11</v>
      </c>
      <c r="U216" s="84">
        <f>R216/'סכום נכסי הקרן'!$C$42</f>
        <v>4.9675168580007336E-12</v>
      </c>
    </row>
    <row r="217" spans="2:21">
      <c r="B217" s="76" t="s">
        <v>577</v>
      </c>
      <c r="C217" s="73">
        <v>1139252</v>
      </c>
      <c r="D217" s="86" t="s">
        <v>117</v>
      </c>
      <c r="E217" s="86" t="s">
        <v>26</v>
      </c>
      <c r="F217" s="73" t="s">
        <v>460</v>
      </c>
      <c r="G217" s="86" t="s">
        <v>154</v>
      </c>
      <c r="H217" s="73" t="s">
        <v>427</v>
      </c>
      <c r="I217" s="73" t="s">
        <v>292</v>
      </c>
      <c r="J217" s="73"/>
      <c r="K217" s="83">
        <v>1.7799999999997738</v>
      </c>
      <c r="L217" s="86" t="s">
        <v>130</v>
      </c>
      <c r="M217" s="87">
        <v>3.5499999999999997E-2</v>
      </c>
      <c r="N217" s="87">
        <v>5.9600000000005912E-2</v>
      </c>
      <c r="O217" s="83">
        <v>1186778.3109550001</v>
      </c>
      <c r="P217" s="85">
        <v>96.81</v>
      </c>
      <c r="Q217" s="73"/>
      <c r="R217" s="83">
        <v>1148.9200296170002</v>
      </c>
      <c r="S217" s="84">
        <v>3.036413606991657E-3</v>
      </c>
      <c r="T217" s="84">
        <f t="shared" si="3"/>
        <v>7.8985700281681876E-4</v>
      </c>
      <c r="U217" s="84">
        <f>R217/'סכום נכסי הקרן'!$C$42</f>
        <v>5.852359610357922E-5</v>
      </c>
    </row>
    <row r="218" spans="2:21">
      <c r="B218" s="76" t="s">
        <v>578</v>
      </c>
      <c r="C218" s="73">
        <v>1143080</v>
      </c>
      <c r="D218" s="86" t="s">
        <v>117</v>
      </c>
      <c r="E218" s="86" t="s">
        <v>26</v>
      </c>
      <c r="F218" s="73" t="s">
        <v>460</v>
      </c>
      <c r="G218" s="86" t="s">
        <v>154</v>
      </c>
      <c r="H218" s="73" t="s">
        <v>427</v>
      </c>
      <c r="I218" s="73" t="s">
        <v>292</v>
      </c>
      <c r="J218" s="73"/>
      <c r="K218" s="83">
        <v>2.2699999999998237</v>
      </c>
      <c r="L218" s="86" t="s">
        <v>130</v>
      </c>
      <c r="M218" s="87">
        <v>2.5000000000000001E-2</v>
      </c>
      <c r="N218" s="87">
        <v>5.959999999999626E-2</v>
      </c>
      <c r="O218" s="83">
        <v>5114346.4115430005</v>
      </c>
      <c r="P218" s="85">
        <v>94.31</v>
      </c>
      <c r="Q218" s="73"/>
      <c r="R218" s="83">
        <v>4823.3399870550011</v>
      </c>
      <c r="S218" s="84">
        <v>4.5240412725460729E-3</v>
      </c>
      <c r="T218" s="84">
        <f t="shared" si="3"/>
        <v>3.3159391145890114E-3</v>
      </c>
      <c r="U218" s="84">
        <f>R218/'סכום נכסי הקרן'!$C$42</f>
        <v>2.4569090449815683E-4</v>
      </c>
    </row>
    <row r="219" spans="2:21">
      <c r="B219" s="76" t="s">
        <v>579</v>
      </c>
      <c r="C219" s="73">
        <v>1189190</v>
      </c>
      <c r="D219" s="86" t="s">
        <v>117</v>
      </c>
      <c r="E219" s="86" t="s">
        <v>26</v>
      </c>
      <c r="F219" s="73" t="s">
        <v>460</v>
      </c>
      <c r="G219" s="86" t="s">
        <v>154</v>
      </c>
      <c r="H219" s="73" t="s">
        <v>427</v>
      </c>
      <c r="I219" s="73" t="s">
        <v>292</v>
      </c>
      <c r="J219" s="73"/>
      <c r="K219" s="83">
        <v>4.059999999999774</v>
      </c>
      <c r="L219" s="86" t="s">
        <v>130</v>
      </c>
      <c r="M219" s="87">
        <v>4.7300000000000002E-2</v>
      </c>
      <c r="N219" s="87">
        <v>6.0199999999996347E-2</v>
      </c>
      <c r="O219" s="83">
        <v>2390647.0548660005</v>
      </c>
      <c r="P219" s="85">
        <v>96.34</v>
      </c>
      <c r="Q219" s="73"/>
      <c r="R219" s="83">
        <v>2303.1494787420006</v>
      </c>
      <c r="S219" s="84">
        <v>6.0535736927338811E-3</v>
      </c>
      <c r="T219" s="84">
        <f t="shared" si="3"/>
        <v>1.5833641136230371E-3</v>
      </c>
      <c r="U219" s="84">
        <f>R219/'סכום נכסי הקרן'!$C$42</f>
        <v>1.1731764299121716E-4</v>
      </c>
    </row>
    <row r="220" spans="2:21">
      <c r="B220" s="76" t="s">
        <v>580</v>
      </c>
      <c r="C220" s="73">
        <v>1132505</v>
      </c>
      <c r="D220" s="86" t="s">
        <v>117</v>
      </c>
      <c r="E220" s="86" t="s">
        <v>26</v>
      </c>
      <c r="F220" s="73" t="s">
        <v>462</v>
      </c>
      <c r="G220" s="86" t="s">
        <v>302</v>
      </c>
      <c r="H220" s="73" t="s">
        <v>427</v>
      </c>
      <c r="I220" s="73" t="s">
        <v>292</v>
      </c>
      <c r="J220" s="73"/>
      <c r="K220" s="85">
        <v>0.65999962695551617</v>
      </c>
      <c r="L220" s="86" t="s">
        <v>130</v>
      </c>
      <c r="M220" s="87">
        <v>6.4000000000000001E-2</v>
      </c>
      <c r="N220" s="87">
        <v>5.8099823961892928E-2</v>
      </c>
      <c r="O220" s="83">
        <v>9.5618000000000022E-2</v>
      </c>
      <c r="P220" s="85">
        <v>100.97</v>
      </c>
      <c r="Q220" s="73"/>
      <c r="R220" s="83">
        <v>9.6570000000000019E-5</v>
      </c>
      <c r="S220" s="84">
        <v>1.3765948747393829E-10</v>
      </c>
      <c r="T220" s="84">
        <f t="shared" si="3"/>
        <v>6.6389730177693442E-11</v>
      </c>
      <c r="U220" s="84">
        <f>R220/'סכום נכסי הקרן'!$C$42</f>
        <v>4.9190748964544131E-12</v>
      </c>
    </row>
    <row r="221" spans="2:21">
      <c r="B221" s="76" t="s">
        <v>581</v>
      </c>
      <c r="C221" s="73">
        <v>1162817</v>
      </c>
      <c r="D221" s="86" t="s">
        <v>117</v>
      </c>
      <c r="E221" s="86" t="s">
        <v>26</v>
      </c>
      <c r="F221" s="73" t="s">
        <v>462</v>
      </c>
      <c r="G221" s="86" t="s">
        <v>302</v>
      </c>
      <c r="H221" s="73" t="s">
        <v>427</v>
      </c>
      <c r="I221" s="73" t="s">
        <v>292</v>
      </c>
      <c r="J221" s="73"/>
      <c r="K221" s="83">
        <v>4.6799999999998718</v>
      </c>
      <c r="L221" s="86" t="s">
        <v>130</v>
      </c>
      <c r="M221" s="87">
        <v>2.4300000000000002E-2</v>
      </c>
      <c r="N221" s="87">
        <v>5.499999999999855E-2</v>
      </c>
      <c r="O221" s="83">
        <v>3921060.530867001</v>
      </c>
      <c r="P221" s="85">
        <v>87.67</v>
      </c>
      <c r="Q221" s="73"/>
      <c r="R221" s="83">
        <v>3437.5937674830006</v>
      </c>
      <c r="S221" s="84">
        <v>2.6771953932378141E-3</v>
      </c>
      <c r="T221" s="84">
        <f t="shared" si="3"/>
        <v>2.3632693660942013E-3</v>
      </c>
      <c r="U221" s="84">
        <f>R221/'סכום נכסי הקרן'!$C$42</f>
        <v>1.7510387496980195E-4</v>
      </c>
    </row>
    <row r="222" spans="2:21">
      <c r="B222" s="76" t="s">
        <v>582</v>
      </c>
      <c r="C222" s="73">
        <v>1141415</v>
      </c>
      <c r="D222" s="86" t="s">
        <v>117</v>
      </c>
      <c r="E222" s="86" t="s">
        <v>26</v>
      </c>
      <c r="F222" s="73" t="s">
        <v>583</v>
      </c>
      <c r="G222" s="86" t="s">
        <v>154</v>
      </c>
      <c r="H222" s="73" t="s">
        <v>427</v>
      </c>
      <c r="I222" s="73" t="s">
        <v>292</v>
      </c>
      <c r="J222" s="73"/>
      <c r="K222" s="85">
        <v>0.73</v>
      </c>
      <c r="L222" s="86" t="s">
        <v>130</v>
      </c>
      <c r="M222" s="87">
        <v>2.1600000000000001E-2</v>
      </c>
      <c r="N222" s="87">
        <v>5.5899920264817451E-2</v>
      </c>
      <c r="O222" s="83">
        <v>4.1863000000000004E-2</v>
      </c>
      <c r="P222" s="85">
        <v>98.16</v>
      </c>
      <c r="Q222" s="73"/>
      <c r="R222" s="83">
        <v>4.1387000000000009E-5</v>
      </c>
      <c r="S222" s="84">
        <v>3.2730641170141184E-10</v>
      </c>
      <c r="T222" s="84">
        <f t="shared" si="3"/>
        <v>2.8452643293612909E-11</v>
      </c>
      <c r="U222" s="84">
        <f>R222/'סכום נכסי הקרן'!$C$42</f>
        <v>2.1081676787776617E-12</v>
      </c>
    </row>
    <row r="223" spans="2:21">
      <c r="B223" s="76" t="s">
        <v>584</v>
      </c>
      <c r="C223" s="73">
        <v>1156397</v>
      </c>
      <c r="D223" s="86" t="s">
        <v>117</v>
      </c>
      <c r="E223" s="86" t="s">
        <v>26</v>
      </c>
      <c r="F223" s="73" t="s">
        <v>583</v>
      </c>
      <c r="G223" s="86" t="s">
        <v>154</v>
      </c>
      <c r="H223" s="73" t="s">
        <v>427</v>
      </c>
      <c r="I223" s="73" t="s">
        <v>292</v>
      </c>
      <c r="J223" s="73"/>
      <c r="K223" s="85">
        <v>2.6999999999999997</v>
      </c>
      <c r="L223" s="86" t="s">
        <v>130</v>
      </c>
      <c r="M223" s="87">
        <v>0.04</v>
      </c>
      <c r="N223" s="87">
        <v>5.3800137445931186E-2</v>
      </c>
      <c r="O223" s="83">
        <v>0.12701500000000002</v>
      </c>
      <c r="P223" s="85">
        <v>97.49</v>
      </c>
      <c r="Q223" s="73"/>
      <c r="R223" s="83">
        <v>1.2368500000000003E-4</v>
      </c>
      <c r="S223" s="84">
        <v>1.8660354198101491E-10</v>
      </c>
      <c r="T223" s="84">
        <f t="shared" si="3"/>
        <v>8.5030690452811579E-11</v>
      </c>
      <c r="U223" s="84">
        <f>R223/'סכום נכסי הקרן'!$C$42</f>
        <v>6.3002565866000219E-12</v>
      </c>
    </row>
    <row r="224" spans="2:21">
      <c r="B224" s="76" t="s">
        <v>585</v>
      </c>
      <c r="C224" s="73">
        <v>1136134</v>
      </c>
      <c r="D224" s="86" t="s">
        <v>117</v>
      </c>
      <c r="E224" s="86" t="s">
        <v>26</v>
      </c>
      <c r="F224" s="73" t="s">
        <v>586</v>
      </c>
      <c r="G224" s="86" t="s">
        <v>587</v>
      </c>
      <c r="H224" s="73" t="s">
        <v>427</v>
      </c>
      <c r="I224" s="73" t="s">
        <v>292</v>
      </c>
      <c r="J224" s="73"/>
      <c r="K224" s="85">
        <v>1.479998587824102</v>
      </c>
      <c r="L224" s="86" t="s">
        <v>130</v>
      </c>
      <c r="M224" s="87">
        <v>3.3500000000000002E-2</v>
      </c>
      <c r="N224" s="87">
        <v>5.3399929929840002E-2</v>
      </c>
      <c r="O224" s="83">
        <v>7.4211000000000027E-2</v>
      </c>
      <c r="P224" s="85">
        <v>97.22</v>
      </c>
      <c r="Q224" s="83">
        <v>3.9008999999999999E-5</v>
      </c>
      <c r="R224" s="83">
        <v>1.1131700000000003E-4</v>
      </c>
      <c r="S224" s="84">
        <v>8.0996460856961594E-10</v>
      </c>
      <c r="T224" s="84">
        <f t="shared" si="3"/>
        <v>7.6527965146425406E-11</v>
      </c>
      <c r="U224" s="84">
        <f>R224/'סכום נכסי הקרן'!$C$42</f>
        <v>5.6702563968998232E-12</v>
      </c>
    </row>
    <row r="225" spans="2:21">
      <c r="B225" s="76" t="s">
        <v>588</v>
      </c>
      <c r="C225" s="73">
        <v>1141951</v>
      </c>
      <c r="D225" s="86" t="s">
        <v>117</v>
      </c>
      <c r="E225" s="86" t="s">
        <v>26</v>
      </c>
      <c r="F225" s="73" t="s">
        <v>586</v>
      </c>
      <c r="G225" s="86" t="s">
        <v>587</v>
      </c>
      <c r="H225" s="73" t="s">
        <v>427</v>
      </c>
      <c r="I225" s="73" t="s">
        <v>292</v>
      </c>
      <c r="J225" s="73"/>
      <c r="K225" s="85">
        <v>3.4499974841213761</v>
      </c>
      <c r="L225" s="86" t="s">
        <v>130</v>
      </c>
      <c r="M225" s="87">
        <v>2.6200000000000001E-2</v>
      </c>
      <c r="N225" s="87">
        <v>5.5199804455618402E-2</v>
      </c>
      <c r="O225" s="83">
        <v>0.15698500000000004</v>
      </c>
      <c r="P225" s="85">
        <v>91.29</v>
      </c>
      <c r="Q225" s="73"/>
      <c r="R225" s="83">
        <v>1.4319000000000004E-4</v>
      </c>
      <c r="S225" s="84">
        <v>3.1354776466528673E-10</v>
      </c>
      <c r="T225" s="84">
        <f t="shared" si="3"/>
        <v>9.8439944746235113E-11</v>
      </c>
      <c r="U225" s="84">
        <f>R225/'סכום נכסי הקרן'!$C$42</f>
        <v>7.2938007085358543E-12</v>
      </c>
    </row>
    <row r="226" spans="2:21">
      <c r="B226" s="76" t="s">
        <v>589</v>
      </c>
      <c r="C226" s="73">
        <v>1178417</v>
      </c>
      <c r="D226" s="86" t="s">
        <v>117</v>
      </c>
      <c r="E226" s="86" t="s">
        <v>26</v>
      </c>
      <c r="F226" s="73" t="s">
        <v>586</v>
      </c>
      <c r="G226" s="86" t="s">
        <v>587</v>
      </c>
      <c r="H226" s="73" t="s">
        <v>427</v>
      </c>
      <c r="I226" s="73" t="s">
        <v>292</v>
      </c>
      <c r="J226" s="73"/>
      <c r="K226" s="83">
        <v>5.8400000000003418</v>
      </c>
      <c r="L226" s="86" t="s">
        <v>130</v>
      </c>
      <c r="M226" s="87">
        <v>2.3399999999999997E-2</v>
      </c>
      <c r="N226" s="87">
        <v>5.730000000000237E-2</v>
      </c>
      <c r="O226" s="83">
        <v>3114041.8972580004</v>
      </c>
      <c r="P226" s="85">
        <v>82.62</v>
      </c>
      <c r="Q226" s="73"/>
      <c r="R226" s="83">
        <v>2572.8214157430002</v>
      </c>
      <c r="S226" s="84">
        <v>2.9482053465164503E-3</v>
      </c>
      <c r="T226" s="84">
        <f t="shared" si="3"/>
        <v>1.7687575808902245E-3</v>
      </c>
      <c r="U226" s="84">
        <f>R226/'סכום נכסי הקרן'!$C$42</f>
        <v>1.3105417043845596E-4</v>
      </c>
    </row>
    <row r="227" spans="2:21">
      <c r="B227" s="76" t="s">
        <v>590</v>
      </c>
      <c r="C227" s="73">
        <v>7150410</v>
      </c>
      <c r="D227" s="86" t="s">
        <v>117</v>
      </c>
      <c r="E227" s="86" t="s">
        <v>26</v>
      </c>
      <c r="F227" s="73" t="s">
        <v>591</v>
      </c>
      <c r="G227" s="86" t="s">
        <v>474</v>
      </c>
      <c r="H227" s="73" t="s">
        <v>467</v>
      </c>
      <c r="I227" s="73" t="s">
        <v>128</v>
      </c>
      <c r="J227" s="73"/>
      <c r="K227" s="83">
        <v>1.8400000000004528</v>
      </c>
      <c r="L227" s="86" t="s">
        <v>130</v>
      </c>
      <c r="M227" s="87">
        <v>2.9500000000000002E-2</v>
      </c>
      <c r="N227" s="87">
        <v>6.2800000000011819E-2</v>
      </c>
      <c r="O227" s="83">
        <v>3070874.4956359998</v>
      </c>
      <c r="P227" s="85">
        <v>94.95</v>
      </c>
      <c r="Q227" s="73"/>
      <c r="R227" s="83">
        <v>2915.7953338269999</v>
      </c>
      <c r="S227" s="84">
        <v>7.7766614034320003E-3</v>
      </c>
      <c r="T227" s="84">
        <f t="shared" si="3"/>
        <v>2.0045445321129965E-3</v>
      </c>
      <c r="U227" s="84">
        <f>R227/'סכום נכסי הקרן'!$C$42</f>
        <v>1.4852454830513936E-4</v>
      </c>
    </row>
    <row r="228" spans="2:21">
      <c r="B228" s="76" t="s">
        <v>592</v>
      </c>
      <c r="C228" s="73">
        <v>7150444</v>
      </c>
      <c r="D228" s="86" t="s">
        <v>117</v>
      </c>
      <c r="E228" s="86" t="s">
        <v>26</v>
      </c>
      <c r="F228" s="73" t="s">
        <v>591</v>
      </c>
      <c r="G228" s="86" t="s">
        <v>474</v>
      </c>
      <c r="H228" s="73" t="s">
        <v>467</v>
      </c>
      <c r="I228" s="73" t="s">
        <v>128</v>
      </c>
      <c r="J228" s="73"/>
      <c r="K228" s="83">
        <v>3.17999999999912</v>
      </c>
      <c r="L228" s="86" t="s">
        <v>130</v>
      </c>
      <c r="M228" s="87">
        <v>2.5499999999999998E-2</v>
      </c>
      <c r="N228" s="87">
        <v>6.2299999999933214E-2</v>
      </c>
      <c r="O228" s="83">
        <v>278130.57280000002</v>
      </c>
      <c r="P228" s="85">
        <v>89.91</v>
      </c>
      <c r="Q228" s="73"/>
      <c r="R228" s="83">
        <v>250.06719782900007</v>
      </c>
      <c r="S228" s="84">
        <v>4.7764957804530392E-4</v>
      </c>
      <c r="T228" s="84">
        <f t="shared" si="3"/>
        <v>1.7191564450822408E-4</v>
      </c>
      <c r="U228" s="84">
        <f>R228/'סכום נכסי הקרן'!$C$42</f>
        <v>1.2737902819378E-5</v>
      </c>
    </row>
    <row r="229" spans="2:21">
      <c r="B229" s="76" t="s">
        <v>593</v>
      </c>
      <c r="C229" s="73">
        <v>1155878</v>
      </c>
      <c r="D229" s="86" t="s">
        <v>117</v>
      </c>
      <c r="E229" s="86" t="s">
        <v>26</v>
      </c>
      <c r="F229" s="73" t="s">
        <v>594</v>
      </c>
      <c r="G229" s="86" t="s">
        <v>340</v>
      </c>
      <c r="H229" s="73" t="s">
        <v>467</v>
      </c>
      <c r="I229" s="73" t="s">
        <v>128</v>
      </c>
      <c r="J229" s="73"/>
      <c r="K229" s="83">
        <v>2.0500000000009528</v>
      </c>
      <c r="L229" s="86" t="s">
        <v>130</v>
      </c>
      <c r="M229" s="87">
        <v>3.27E-2</v>
      </c>
      <c r="N229" s="87">
        <v>5.6600000000024686E-2</v>
      </c>
      <c r="O229" s="83">
        <v>1249523.3408780003</v>
      </c>
      <c r="P229" s="85">
        <v>96.6</v>
      </c>
      <c r="Q229" s="73"/>
      <c r="R229" s="83">
        <v>1207.0395470970002</v>
      </c>
      <c r="S229" s="84">
        <v>3.9592872493306262E-3</v>
      </c>
      <c r="T229" s="84">
        <f t="shared" si="3"/>
        <v>8.2981288024826672E-4</v>
      </c>
      <c r="U229" s="84">
        <f>R229/'סכום נכסי הקרן'!$C$42</f>
        <v>6.1484083412576958E-5</v>
      </c>
    </row>
    <row r="230" spans="2:21">
      <c r="B230" s="76" t="s">
        <v>595</v>
      </c>
      <c r="C230" s="73">
        <v>7200249</v>
      </c>
      <c r="D230" s="86" t="s">
        <v>117</v>
      </c>
      <c r="E230" s="86" t="s">
        <v>26</v>
      </c>
      <c r="F230" s="73" t="s">
        <v>596</v>
      </c>
      <c r="G230" s="86" t="s">
        <v>510</v>
      </c>
      <c r="H230" s="73" t="s">
        <v>467</v>
      </c>
      <c r="I230" s="73" t="s">
        <v>128</v>
      </c>
      <c r="J230" s="73"/>
      <c r="K230" s="83">
        <v>4.8299999999992735</v>
      </c>
      <c r="L230" s="86" t="s">
        <v>130</v>
      </c>
      <c r="M230" s="87">
        <v>7.4999999999999997E-3</v>
      </c>
      <c r="N230" s="87">
        <v>5.169999999998981E-2</v>
      </c>
      <c r="O230" s="83">
        <v>3526458.9122700007</v>
      </c>
      <c r="P230" s="85">
        <v>81.3</v>
      </c>
      <c r="Q230" s="73"/>
      <c r="R230" s="83">
        <v>2867.0110956760009</v>
      </c>
      <c r="S230" s="84">
        <v>6.6338820321003508E-3</v>
      </c>
      <c r="T230" s="84">
        <f t="shared" si="3"/>
        <v>1.9710064518834308E-3</v>
      </c>
      <c r="U230" s="84">
        <f>R230/'סכום נכסי הקרן'!$C$42</f>
        <v>1.4603958070411179E-4</v>
      </c>
    </row>
    <row r="231" spans="2:21">
      <c r="B231" s="76" t="s">
        <v>597</v>
      </c>
      <c r="C231" s="73">
        <v>7200173</v>
      </c>
      <c r="D231" s="86" t="s">
        <v>117</v>
      </c>
      <c r="E231" s="86" t="s">
        <v>26</v>
      </c>
      <c r="F231" s="73" t="s">
        <v>596</v>
      </c>
      <c r="G231" s="86" t="s">
        <v>510</v>
      </c>
      <c r="H231" s="73" t="s">
        <v>467</v>
      </c>
      <c r="I231" s="73" t="s">
        <v>128</v>
      </c>
      <c r="J231" s="73"/>
      <c r="K231" s="83">
        <v>2.4599999999934927</v>
      </c>
      <c r="L231" s="86" t="s">
        <v>130</v>
      </c>
      <c r="M231" s="87">
        <v>3.4500000000000003E-2</v>
      </c>
      <c r="N231" s="87">
        <v>5.9300000000009921E-2</v>
      </c>
      <c r="O231" s="83">
        <v>74686.922301000013</v>
      </c>
      <c r="P231" s="85">
        <v>94.64</v>
      </c>
      <c r="Q231" s="73"/>
      <c r="R231" s="83">
        <v>70.683700700999992</v>
      </c>
      <c r="S231" s="84">
        <v>1.0253262618343285E-4</v>
      </c>
      <c r="T231" s="84">
        <f t="shared" si="3"/>
        <v>4.8593474345037066E-5</v>
      </c>
      <c r="U231" s="84">
        <f>R231/'סכום נכסי הקרן'!$C$42</f>
        <v>3.6004806638374877E-6</v>
      </c>
    </row>
    <row r="232" spans="2:21">
      <c r="B232" s="76" t="s">
        <v>598</v>
      </c>
      <c r="C232" s="73">
        <v>1168483</v>
      </c>
      <c r="D232" s="86" t="s">
        <v>117</v>
      </c>
      <c r="E232" s="86" t="s">
        <v>26</v>
      </c>
      <c r="F232" s="73" t="s">
        <v>599</v>
      </c>
      <c r="G232" s="86" t="s">
        <v>510</v>
      </c>
      <c r="H232" s="73" t="s">
        <v>467</v>
      </c>
      <c r="I232" s="73" t="s">
        <v>128</v>
      </c>
      <c r="J232" s="73"/>
      <c r="K232" s="83">
        <v>3.8199999999995389</v>
      </c>
      <c r="L232" s="86" t="s">
        <v>130</v>
      </c>
      <c r="M232" s="87">
        <v>2.5000000000000001E-3</v>
      </c>
      <c r="N232" s="87">
        <v>5.8399999999997877E-2</v>
      </c>
      <c r="O232" s="83">
        <v>2079613.1409470001</v>
      </c>
      <c r="P232" s="85">
        <v>81.3</v>
      </c>
      <c r="Q232" s="73"/>
      <c r="R232" s="83">
        <v>1690.7254142790002</v>
      </c>
      <c r="S232" s="84">
        <v>3.6703243916311628E-3</v>
      </c>
      <c r="T232" s="84">
        <f t="shared" si="3"/>
        <v>1.1623361712597262E-3</v>
      </c>
      <c r="U232" s="84">
        <f>R232/'סכום נכסי הקרן'!$C$42</f>
        <v>8.6122035230167917E-5</v>
      </c>
    </row>
    <row r="233" spans="2:21">
      <c r="B233" s="76" t="s">
        <v>600</v>
      </c>
      <c r="C233" s="73">
        <v>1161751</v>
      </c>
      <c r="D233" s="86" t="s">
        <v>117</v>
      </c>
      <c r="E233" s="86" t="s">
        <v>26</v>
      </c>
      <c r="F233" s="73" t="s">
        <v>599</v>
      </c>
      <c r="G233" s="86" t="s">
        <v>510</v>
      </c>
      <c r="H233" s="73" t="s">
        <v>467</v>
      </c>
      <c r="I233" s="73" t="s">
        <v>128</v>
      </c>
      <c r="J233" s="73"/>
      <c r="K233" s="83">
        <v>3.2899999999574692</v>
      </c>
      <c r="L233" s="86" t="s">
        <v>130</v>
      </c>
      <c r="M233" s="87">
        <v>2.0499999999999997E-2</v>
      </c>
      <c r="N233" s="87">
        <v>5.7499999999339198E-2</v>
      </c>
      <c r="O233" s="83">
        <v>46749.682100000005</v>
      </c>
      <c r="P233" s="85">
        <v>89.02</v>
      </c>
      <c r="Q233" s="73"/>
      <c r="R233" s="83">
        <v>41.61656841300001</v>
      </c>
      <c r="S233" s="84">
        <v>8.9652909058389411E-5</v>
      </c>
      <c r="T233" s="84">
        <f t="shared" si="3"/>
        <v>2.8610466478829758E-5</v>
      </c>
      <c r="U233" s="84">
        <f>R233/'סכום נכסי הקרן'!$C$42</f>
        <v>2.1198614161433777E-6</v>
      </c>
    </row>
    <row r="234" spans="2:21">
      <c r="B234" s="76" t="s">
        <v>601</v>
      </c>
      <c r="C234" s="73">
        <v>1162825</v>
      </c>
      <c r="D234" s="86" t="s">
        <v>117</v>
      </c>
      <c r="E234" s="86" t="s">
        <v>26</v>
      </c>
      <c r="F234" s="73" t="s">
        <v>602</v>
      </c>
      <c r="G234" s="86" t="s">
        <v>474</v>
      </c>
      <c r="H234" s="73" t="s">
        <v>467</v>
      </c>
      <c r="I234" s="73" t="s">
        <v>128</v>
      </c>
      <c r="J234" s="73"/>
      <c r="K234" s="83">
        <v>2.6099987220736702</v>
      </c>
      <c r="L234" s="86" t="s">
        <v>130</v>
      </c>
      <c r="M234" s="87">
        <v>2.4E-2</v>
      </c>
      <c r="N234" s="87">
        <v>6.0699980103172339E-2</v>
      </c>
      <c r="O234" s="83">
        <v>1.3381800000000001</v>
      </c>
      <c r="P234" s="85">
        <v>91.2</v>
      </c>
      <c r="Q234" s="83">
        <v>1.6174000000000005E-5</v>
      </c>
      <c r="R234" s="83">
        <v>1.2363780000000002E-3</v>
      </c>
      <c r="S234" s="84">
        <v>5.1348464127677015E-9</v>
      </c>
      <c r="T234" s="84">
        <f t="shared" si="3"/>
        <v>8.4998241501124842E-10</v>
      </c>
      <c r="U234" s="84">
        <f>R234/'סכום נכסי הקרן'!$C$42</f>
        <v>6.2978523167945678E-11</v>
      </c>
    </row>
    <row r="235" spans="2:21">
      <c r="B235" s="76" t="s">
        <v>603</v>
      </c>
      <c r="C235" s="73">
        <v>1140102</v>
      </c>
      <c r="D235" s="86" t="s">
        <v>117</v>
      </c>
      <c r="E235" s="86" t="s">
        <v>26</v>
      </c>
      <c r="F235" s="73" t="s">
        <v>473</v>
      </c>
      <c r="G235" s="86" t="s">
        <v>474</v>
      </c>
      <c r="H235" s="73" t="s">
        <v>475</v>
      </c>
      <c r="I235" s="73" t="s">
        <v>292</v>
      </c>
      <c r="J235" s="73"/>
      <c r="K235" s="83">
        <v>2.5500000000005199</v>
      </c>
      <c r="L235" s="86" t="s">
        <v>130</v>
      </c>
      <c r="M235" s="87">
        <v>4.2999999999999997E-2</v>
      </c>
      <c r="N235" s="87">
        <v>6.1100000000014268E-2</v>
      </c>
      <c r="O235" s="83">
        <v>2189813.0158350007</v>
      </c>
      <c r="P235" s="85">
        <v>96.61</v>
      </c>
      <c r="Q235" s="73"/>
      <c r="R235" s="83">
        <v>2115.5784274180005</v>
      </c>
      <c r="S235" s="84">
        <v>1.9725641147401427E-3</v>
      </c>
      <c r="T235" s="84">
        <f t="shared" si="3"/>
        <v>1.4544131817958996E-3</v>
      </c>
      <c r="U235" s="84">
        <f>R235/'סכום נכסי הקרן'!$C$42</f>
        <v>1.0776316385826229E-4</v>
      </c>
    </row>
    <row r="236" spans="2:21">
      <c r="B236" s="76" t="s">
        <v>604</v>
      </c>
      <c r="C236" s="73">
        <v>1137512</v>
      </c>
      <c r="D236" s="86" t="s">
        <v>117</v>
      </c>
      <c r="E236" s="86" t="s">
        <v>26</v>
      </c>
      <c r="F236" s="73" t="s">
        <v>605</v>
      </c>
      <c r="G236" s="86" t="s">
        <v>466</v>
      </c>
      <c r="H236" s="73" t="s">
        <v>467</v>
      </c>
      <c r="I236" s="73" t="s">
        <v>128</v>
      </c>
      <c r="J236" s="73"/>
      <c r="K236" s="83">
        <v>1.0999999999995389</v>
      </c>
      <c r="L236" s="86" t="s">
        <v>130</v>
      </c>
      <c r="M236" s="87">
        <v>3.5000000000000003E-2</v>
      </c>
      <c r="N236" s="87">
        <v>6.0699999999971881E-2</v>
      </c>
      <c r="O236" s="83">
        <v>1109996.5055600002</v>
      </c>
      <c r="P236" s="85">
        <v>97.76</v>
      </c>
      <c r="Q236" s="73"/>
      <c r="R236" s="83">
        <v>1085.1326083150002</v>
      </c>
      <c r="S236" s="84">
        <v>5.7896750759440863E-3</v>
      </c>
      <c r="T236" s="84">
        <f t="shared" si="3"/>
        <v>7.4600456739204262E-4</v>
      </c>
      <c r="U236" s="84">
        <f>R236/'סכום נכסי הקרן'!$C$42</f>
        <v>5.5274397565355867E-5</v>
      </c>
    </row>
    <row r="237" spans="2:21">
      <c r="B237" s="76" t="s">
        <v>606</v>
      </c>
      <c r="C237" s="73">
        <v>1141852</v>
      </c>
      <c r="D237" s="86" t="s">
        <v>117</v>
      </c>
      <c r="E237" s="86" t="s">
        <v>26</v>
      </c>
      <c r="F237" s="73" t="s">
        <v>605</v>
      </c>
      <c r="G237" s="86" t="s">
        <v>466</v>
      </c>
      <c r="H237" s="73" t="s">
        <v>467</v>
      </c>
      <c r="I237" s="73" t="s">
        <v>128</v>
      </c>
      <c r="J237" s="73"/>
      <c r="K237" s="83">
        <v>2.6099999999992636</v>
      </c>
      <c r="L237" s="86" t="s">
        <v>130</v>
      </c>
      <c r="M237" s="87">
        <v>2.6499999999999999E-2</v>
      </c>
      <c r="N237" s="87">
        <v>6.429999999998276E-2</v>
      </c>
      <c r="O237" s="83">
        <v>910248.95458100026</v>
      </c>
      <c r="P237" s="85">
        <v>91.15</v>
      </c>
      <c r="Q237" s="73"/>
      <c r="R237" s="83">
        <v>829.69195290100026</v>
      </c>
      <c r="S237" s="84">
        <v>1.4811607278564798E-3</v>
      </c>
      <c r="T237" s="84">
        <f t="shared" si="3"/>
        <v>5.7039479013876908E-4</v>
      </c>
      <c r="U237" s="84">
        <f>R237/'סכום נכסי הקרן'!$C$42</f>
        <v>4.2262781995501159E-5</v>
      </c>
    </row>
    <row r="238" spans="2:21">
      <c r="B238" s="76" t="s">
        <v>607</v>
      </c>
      <c r="C238" s="73">
        <v>1168038</v>
      </c>
      <c r="D238" s="86" t="s">
        <v>117</v>
      </c>
      <c r="E238" s="86" t="s">
        <v>26</v>
      </c>
      <c r="F238" s="73" t="s">
        <v>605</v>
      </c>
      <c r="G238" s="86" t="s">
        <v>466</v>
      </c>
      <c r="H238" s="73" t="s">
        <v>467</v>
      </c>
      <c r="I238" s="73" t="s">
        <v>128</v>
      </c>
      <c r="J238" s="73"/>
      <c r="K238" s="83">
        <v>2.1600000000002941</v>
      </c>
      <c r="L238" s="86" t="s">
        <v>130</v>
      </c>
      <c r="M238" s="87">
        <v>4.99E-2</v>
      </c>
      <c r="N238" s="87">
        <v>5.9200000000010793E-2</v>
      </c>
      <c r="O238" s="83">
        <v>736861.53412199998</v>
      </c>
      <c r="P238" s="85">
        <v>98.22</v>
      </c>
      <c r="Q238" s="83">
        <v>91.47303988400003</v>
      </c>
      <c r="R238" s="83">
        <v>815.21843883600013</v>
      </c>
      <c r="S238" s="84">
        <v>4.1712036895174198E-3</v>
      </c>
      <c r="T238" s="84">
        <f t="shared" si="3"/>
        <v>5.6044457067621961E-4</v>
      </c>
      <c r="U238" s="84">
        <f>R238/'סכום נכסי הקרן'!$C$42</f>
        <v>4.1525531299626439E-5</v>
      </c>
    </row>
    <row r="239" spans="2:21">
      <c r="B239" s="76" t="s">
        <v>608</v>
      </c>
      <c r="C239" s="73">
        <v>1190008</v>
      </c>
      <c r="D239" s="86" t="s">
        <v>117</v>
      </c>
      <c r="E239" s="86" t="s">
        <v>26</v>
      </c>
      <c r="F239" s="73" t="s">
        <v>609</v>
      </c>
      <c r="G239" s="86" t="s">
        <v>474</v>
      </c>
      <c r="H239" s="73" t="s">
        <v>475</v>
      </c>
      <c r="I239" s="73" t="s">
        <v>292</v>
      </c>
      <c r="J239" s="73"/>
      <c r="K239" s="83">
        <v>3.6700000000001416</v>
      </c>
      <c r="L239" s="86" t="s">
        <v>130</v>
      </c>
      <c r="M239" s="87">
        <v>5.3399999999999996E-2</v>
      </c>
      <c r="N239" s="87">
        <v>6.3200000000000228E-2</v>
      </c>
      <c r="O239" s="83">
        <v>3438609.0789120006</v>
      </c>
      <c r="P239" s="85">
        <v>98.56</v>
      </c>
      <c r="Q239" s="73"/>
      <c r="R239" s="83">
        <v>3389.0932225560005</v>
      </c>
      <c r="S239" s="84">
        <v>8.5965226972800016E-3</v>
      </c>
      <c r="T239" s="84">
        <f t="shared" si="3"/>
        <v>2.3299263186553005E-3</v>
      </c>
      <c r="U239" s="84">
        <f>R239/'סכום נכסי הקרן'!$C$42</f>
        <v>1.7263335811141151E-4</v>
      </c>
    </row>
    <row r="240" spans="2:21">
      <c r="B240" s="76" t="s">
        <v>610</v>
      </c>
      <c r="C240" s="73">
        <v>1180355</v>
      </c>
      <c r="D240" s="86" t="s">
        <v>117</v>
      </c>
      <c r="E240" s="86" t="s">
        <v>26</v>
      </c>
      <c r="F240" s="73" t="s">
        <v>484</v>
      </c>
      <c r="G240" s="86" t="s">
        <v>302</v>
      </c>
      <c r="H240" s="73" t="s">
        <v>485</v>
      </c>
      <c r="I240" s="73" t="s">
        <v>292</v>
      </c>
      <c r="J240" s="73"/>
      <c r="K240" s="83">
        <v>3.749999999997693</v>
      </c>
      <c r="L240" s="86" t="s">
        <v>130</v>
      </c>
      <c r="M240" s="87">
        <v>2.5000000000000001E-2</v>
      </c>
      <c r="N240" s="87">
        <v>6.4299999999974169E-2</v>
      </c>
      <c r="O240" s="83">
        <v>499571.92712600005</v>
      </c>
      <c r="P240" s="85">
        <v>86.77</v>
      </c>
      <c r="Q240" s="73"/>
      <c r="R240" s="83">
        <v>433.4785446840001</v>
      </c>
      <c r="S240" s="84">
        <v>5.872018156863161E-4</v>
      </c>
      <c r="T240" s="84">
        <f t="shared" si="3"/>
        <v>2.980068719000724E-4</v>
      </c>
      <c r="U240" s="84">
        <f>R240/'סכום נכסי הקרן'!$C$42</f>
        <v>2.2080495260501781E-5</v>
      </c>
    </row>
    <row r="241" spans="2:21">
      <c r="B241" s="76" t="s">
        <v>611</v>
      </c>
      <c r="C241" s="73">
        <v>1188572</v>
      </c>
      <c r="D241" s="86" t="s">
        <v>117</v>
      </c>
      <c r="E241" s="86" t="s">
        <v>26</v>
      </c>
      <c r="F241" s="73" t="s">
        <v>612</v>
      </c>
      <c r="G241" s="86" t="s">
        <v>474</v>
      </c>
      <c r="H241" s="73" t="s">
        <v>487</v>
      </c>
      <c r="I241" s="73" t="s">
        <v>128</v>
      </c>
      <c r="J241" s="73"/>
      <c r="K241" s="83">
        <v>3.1200000000001262</v>
      </c>
      <c r="L241" s="86" t="s">
        <v>130</v>
      </c>
      <c r="M241" s="87">
        <v>4.53E-2</v>
      </c>
      <c r="N241" s="87">
        <v>6.6700000000001258E-2</v>
      </c>
      <c r="O241" s="83">
        <v>6648547.6816560002</v>
      </c>
      <c r="P241" s="85">
        <v>95.03</v>
      </c>
      <c r="Q241" s="73"/>
      <c r="R241" s="83">
        <v>6318.115083560001</v>
      </c>
      <c r="S241" s="84">
        <v>9.4979252595085717E-3</v>
      </c>
      <c r="T241" s="84">
        <f t="shared" si="3"/>
        <v>4.3435637944409591E-3</v>
      </c>
      <c r="U241" s="84">
        <f>R241/'סכום נכסי הקרן'!$C$42</f>
        <v>3.2183163819457359E-4</v>
      </c>
    </row>
    <row r="242" spans="2:21">
      <c r="B242" s="76" t="s">
        <v>613</v>
      </c>
      <c r="C242" s="73">
        <v>1198142</v>
      </c>
      <c r="D242" s="86" t="s">
        <v>117</v>
      </c>
      <c r="E242" s="86" t="s">
        <v>26</v>
      </c>
      <c r="F242" s="73" t="s">
        <v>478</v>
      </c>
      <c r="G242" s="86" t="s">
        <v>466</v>
      </c>
      <c r="H242" s="73" t="s">
        <v>487</v>
      </c>
      <c r="I242" s="73" t="s">
        <v>128</v>
      </c>
      <c r="J242" s="73"/>
      <c r="K242" s="83">
        <v>4.6600000000007116</v>
      </c>
      <c r="L242" s="86" t="s">
        <v>130</v>
      </c>
      <c r="M242" s="87">
        <v>5.5E-2</v>
      </c>
      <c r="N242" s="87">
        <v>7.2400000000009554E-2</v>
      </c>
      <c r="O242" s="83">
        <v>2378563.9500000007</v>
      </c>
      <c r="P242" s="85">
        <v>93.5</v>
      </c>
      <c r="Q242" s="73"/>
      <c r="R242" s="83">
        <v>2223.9572347369999</v>
      </c>
      <c r="S242" s="84">
        <v>5.3554614781892128E-3</v>
      </c>
      <c r="T242" s="84">
        <f t="shared" si="3"/>
        <v>1.5289212047314758E-3</v>
      </c>
      <c r="U242" s="84">
        <f>R242/'סכום נכסי הקרן'!$C$42</f>
        <v>1.1328375483258723E-4</v>
      </c>
    </row>
    <row r="243" spans="2:21">
      <c r="B243" s="76" t="s">
        <v>614</v>
      </c>
      <c r="C243" s="73">
        <v>1150812</v>
      </c>
      <c r="D243" s="86" t="s">
        <v>117</v>
      </c>
      <c r="E243" s="86" t="s">
        <v>26</v>
      </c>
      <c r="F243" s="73" t="s">
        <v>498</v>
      </c>
      <c r="G243" s="86" t="s">
        <v>499</v>
      </c>
      <c r="H243" s="73" t="s">
        <v>487</v>
      </c>
      <c r="I243" s="73" t="s">
        <v>128</v>
      </c>
      <c r="J243" s="73"/>
      <c r="K243" s="83">
        <v>1.6599999999984709</v>
      </c>
      <c r="L243" s="86" t="s">
        <v>130</v>
      </c>
      <c r="M243" s="87">
        <v>3.7499999999999999E-2</v>
      </c>
      <c r="N243" s="87">
        <v>6.2299999999962427E-2</v>
      </c>
      <c r="O243" s="83">
        <v>619707.48844400013</v>
      </c>
      <c r="P243" s="85">
        <v>97.06</v>
      </c>
      <c r="Q243" s="73"/>
      <c r="R243" s="83">
        <v>601.488088662</v>
      </c>
      <c r="S243" s="84">
        <v>1.6767622800613413E-3</v>
      </c>
      <c r="T243" s="84">
        <f t="shared" si="3"/>
        <v>4.1350970188844071E-4</v>
      </c>
      <c r="U243" s="84">
        <f>R243/'סכום נכסי הקרן'!$C$42</f>
        <v>3.0638551904873047E-5</v>
      </c>
    </row>
    <row r="244" spans="2:21">
      <c r="B244" s="76" t="s">
        <v>615</v>
      </c>
      <c r="C244" s="73">
        <v>1161785</v>
      </c>
      <c r="D244" s="86" t="s">
        <v>117</v>
      </c>
      <c r="E244" s="86" t="s">
        <v>26</v>
      </c>
      <c r="F244" s="73" t="s">
        <v>498</v>
      </c>
      <c r="G244" s="86" t="s">
        <v>499</v>
      </c>
      <c r="H244" s="73" t="s">
        <v>487</v>
      </c>
      <c r="I244" s="73" t="s">
        <v>128</v>
      </c>
      <c r="J244" s="73"/>
      <c r="K244" s="83">
        <v>3.7400000000000277</v>
      </c>
      <c r="L244" s="86" t="s">
        <v>130</v>
      </c>
      <c r="M244" s="87">
        <v>2.6600000000000002E-2</v>
      </c>
      <c r="N244" s="87">
        <v>6.830000000000204E-2</v>
      </c>
      <c r="O244" s="83">
        <v>7476995.1142400019</v>
      </c>
      <c r="P244" s="85">
        <v>86.05</v>
      </c>
      <c r="Q244" s="73"/>
      <c r="R244" s="83">
        <v>6433.9540464430011</v>
      </c>
      <c r="S244" s="84">
        <v>9.6451250257340044E-3</v>
      </c>
      <c r="T244" s="84">
        <f t="shared" si="3"/>
        <v>4.4232005086365291E-3</v>
      </c>
      <c r="U244" s="84">
        <f>R244/'סכום נכסי הקרן'!$C$42</f>
        <v>3.2773223397327382E-4</v>
      </c>
    </row>
    <row r="245" spans="2:21">
      <c r="B245" s="76" t="s">
        <v>616</v>
      </c>
      <c r="C245" s="73">
        <v>1172725</v>
      </c>
      <c r="D245" s="86" t="s">
        <v>117</v>
      </c>
      <c r="E245" s="86" t="s">
        <v>26</v>
      </c>
      <c r="F245" s="73" t="s">
        <v>617</v>
      </c>
      <c r="G245" s="86" t="s">
        <v>474</v>
      </c>
      <c r="H245" s="73" t="s">
        <v>487</v>
      </c>
      <c r="I245" s="73" t="s">
        <v>128</v>
      </c>
      <c r="J245" s="73"/>
      <c r="K245" s="83">
        <v>3.1600000000004358</v>
      </c>
      <c r="L245" s="86" t="s">
        <v>130</v>
      </c>
      <c r="M245" s="87">
        <v>2.5000000000000001E-2</v>
      </c>
      <c r="N245" s="87">
        <v>6.6200000000009196E-2</v>
      </c>
      <c r="O245" s="83">
        <v>2378563.9500000007</v>
      </c>
      <c r="P245" s="85">
        <v>88.69</v>
      </c>
      <c r="Q245" s="73"/>
      <c r="R245" s="83">
        <v>2109.5484728630004</v>
      </c>
      <c r="S245" s="84">
        <v>1.1278389981398391E-2</v>
      </c>
      <c r="T245" s="84">
        <f t="shared" si="3"/>
        <v>1.4502677219647906E-3</v>
      </c>
      <c r="U245" s="84">
        <f>R245/'סכום נכסי הקרן'!$C$42</f>
        <v>1.0745601051790543E-4</v>
      </c>
    </row>
    <row r="246" spans="2:21">
      <c r="B246" s="76" t="s">
        <v>618</v>
      </c>
      <c r="C246" s="73">
        <v>1198571</v>
      </c>
      <c r="D246" s="86" t="s">
        <v>117</v>
      </c>
      <c r="E246" s="86" t="s">
        <v>26</v>
      </c>
      <c r="F246" s="73" t="s">
        <v>619</v>
      </c>
      <c r="G246" s="86" t="s">
        <v>302</v>
      </c>
      <c r="H246" s="73" t="s">
        <v>487</v>
      </c>
      <c r="I246" s="73" t="s">
        <v>128</v>
      </c>
      <c r="J246" s="73"/>
      <c r="K246" s="83">
        <v>4.9999999999996918</v>
      </c>
      <c r="L246" s="86" t="s">
        <v>130</v>
      </c>
      <c r="M246" s="87">
        <v>6.7699999999999996E-2</v>
      </c>
      <c r="N246" s="87">
        <v>6.6899999999996101E-2</v>
      </c>
      <c r="O246" s="83">
        <v>3177618.723363</v>
      </c>
      <c r="P246" s="85">
        <v>101.88</v>
      </c>
      <c r="Q246" s="73"/>
      <c r="R246" s="83">
        <v>3237.3579163540007</v>
      </c>
      <c r="S246" s="84">
        <v>4.2368249644839998E-3</v>
      </c>
      <c r="T246" s="84">
        <f t="shared" si="3"/>
        <v>2.2256116656866722E-3</v>
      </c>
      <c r="U246" s="84">
        <f>R246/'סכום נכסי הקרן'!$C$42</f>
        <v>1.6490427728254041E-4</v>
      </c>
    </row>
    <row r="247" spans="2:21">
      <c r="B247" s="76" t="s">
        <v>620</v>
      </c>
      <c r="C247" s="73">
        <v>1159375</v>
      </c>
      <c r="D247" s="86" t="s">
        <v>117</v>
      </c>
      <c r="E247" s="86" t="s">
        <v>26</v>
      </c>
      <c r="F247" s="73" t="s">
        <v>621</v>
      </c>
      <c r="G247" s="86" t="s">
        <v>510</v>
      </c>
      <c r="H247" s="73" t="s">
        <v>503</v>
      </c>
      <c r="I247" s="73"/>
      <c r="J247" s="73"/>
      <c r="K247" s="83">
        <v>1.2100000000012736</v>
      </c>
      <c r="L247" s="86" t="s">
        <v>130</v>
      </c>
      <c r="M247" s="87">
        <v>3.5499999999999997E-2</v>
      </c>
      <c r="N247" s="87">
        <v>7.5700000000000239E-2</v>
      </c>
      <c r="O247" s="83">
        <v>431937.24238000007</v>
      </c>
      <c r="P247" s="85">
        <v>96.33</v>
      </c>
      <c r="Q247" s="73"/>
      <c r="R247" s="83">
        <v>416.08515070700003</v>
      </c>
      <c r="S247" s="84">
        <v>1.508148124387226E-3</v>
      </c>
      <c r="T247" s="84">
        <f t="shared" si="3"/>
        <v>2.8604929984863455E-4</v>
      </c>
      <c r="U247" s="84">
        <f>R247/'סכום נכסי הקרן'!$C$42</f>
        <v>2.1194511956407319E-5</v>
      </c>
    </row>
    <row r="248" spans="2:21">
      <c r="B248" s="76" t="s">
        <v>622</v>
      </c>
      <c r="C248" s="73">
        <v>1193275</v>
      </c>
      <c r="D248" s="86" t="s">
        <v>117</v>
      </c>
      <c r="E248" s="86" t="s">
        <v>26</v>
      </c>
      <c r="F248" s="73" t="s">
        <v>621</v>
      </c>
      <c r="G248" s="86" t="s">
        <v>510</v>
      </c>
      <c r="H248" s="73" t="s">
        <v>503</v>
      </c>
      <c r="I248" s="73"/>
      <c r="J248" s="73"/>
      <c r="K248" s="83">
        <v>3.5900000000000278</v>
      </c>
      <c r="L248" s="86" t="s">
        <v>130</v>
      </c>
      <c r="M248" s="87">
        <v>6.0499999999999998E-2</v>
      </c>
      <c r="N248" s="87">
        <v>6.1399999999998948E-2</v>
      </c>
      <c r="O248" s="83">
        <v>2168156.1829830003</v>
      </c>
      <c r="P248" s="85">
        <v>99.98</v>
      </c>
      <c r="Q248" s="83">
        <v>65.586724535000002</v>
      </c>
      <c r="R248" s="83">
        <v>2233.6736470659998</v>
      </c>
      <c r="S248" s="84">
        <v>9.8552553771954557E-3</v>
      </c>
      <c r="T248" s="84">
        <f t="shared" si="3"/>
        <v>1.5356010224058833E-3</v>
      </c>
      <c r="U248" s="84">
        <f>R248/'סכום נכסי הקרן'!$C$42</f>
        <v>1.1377868866267094E-4</v>
      </c>
    </row>
    <row r="249" spans="2:21">
      <c r="B249" s="76" t="s">
        <v>623</v>
      </c>
      <c r="C249" s="73">
        <v>7200116</v>
      </c>
      <c r="D249" s="86" t="s">
        <v>117</v>
      </c>
      <c r="E249" s="86" t="s">
        <v>26</v>
      </c>
      <c r="F249" s="73" t="s">
        <v>596</v>
      </c>
      <c r="G249" s="86" t="s">
        <v>510</v>
      </c>
      <c r="H249" s="73" t="s">
        <v>503</v>
      </c>
      <c r="I249" s="73"/>
      <c r="J249" s="73"/>
      <c r="K249" s="73"/>
      <c r="L249" s="86" t="s">
        <v>130</v>
      </c>
      <c r="M249" s="87">
        <v>4.2500000000000003E-2</v>
      </c>
      <c r="N249" s="87">
        <v>6.1200295259796533E-2</v>
      </c>
      <c r="O249" s="83">
        <v>6.3746000000000011E-2</v>
      </c>
      <c r="P249" s="85">
        <v>98.05</v>
      </c>
      <c r="Q249" s="73"/>
      <c r="R249" s="83">
        <v>6.2318000000000009E-5</v>
      </c>
      <c r="S249" s="84">
        <v>7.2645014245014259E-10</v>
      </c>
      <c r="T249" s="84">
        <f t="shared" si="3"/>
        <v>4.284224091553795E-11</v>
      </c>
      <c r="U249" s="84">
        <f>R249/'סכום נכסי הקרן'!$C$42</f>
        <v>3.1743492740731709E-12</v>
      </c>
    </row>
    <row r="250" spans="2:21">
      <c r="B250" s="76" t="s">
        <v>624</v>
      </c>
      <c r="C250" s="73">
        <v>1183581</v>
      </c>
      <c r="D250" s="86" t="s">
        <v>117</v>
      </c>
      <c r="E250" s="86" t="s">
        <v>26</v>
      </c>
      <c r="F250" s="73" t="s">
        <v>625</v>
      </c>
      <c r="G250" s="86" t="s">
        <v>295</v>
      </c>
      <c r="H250" s="73" t="s">
        <v>503</v>
      </c>
      <c r="I250" s="73"/>
      <c r="J250" s="73"/>
      <c r="K250" s="83">
        <v>2.2300000000014308</v>
      </c>
      <c r="L250" s="86" t="s">
        <v>130</v>
      </c>
      <c r="M250" s="87">
        <v>0.01</v>
      </c>
      <c r="N250" s="87">
        <v>7.0700000000060645E-2</v>
      </c>
      <c r="O250" s="83">
        <v>667139.6166960001</v>
      </c>
      <c r="P250" s="85">
        <v>88</v>
      </c>
      <c r="Q250" s="73"/>
      <c r="R250" s="83">
        <v>587.08286269200005</v>
      </c>
      <c r="S250" s="84">
        <v>3.7063312038666672E-3</v>
      </c>
      <c r="T250" s="84">
        <f t="shared" si="3"/>
        <v>4.0360642897452337E-4</v>
      </c>
      <c r="U250" s="84">
        <f>R250/'סכום נכסי הקרן'!$C$42</f>
        <v>2.9904779662491561E-5</v>
      </c>
    </row>
    <row r="251" spans="2:21">
      <c r="B251" s="72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83"/>
      <c r="P251" s="85"/>
      <c r="Q251" s="73"/>
      <c r="R251" s="73"/>
      <c r="S251" s="73"/>
      <c r="T251" s="84"/>
      <c r="U251" s="73"/>
    </row>
    <row r="252" spans="2:21">
      <c r="B252" s="89" t="s">
        <v>46</v>
      </c>
      <c r="C252" s="71"/>
      <c r="D252" s="71"/>
      <c r="E252" s="71"/>
      <c r="F252" s="71"/>
      <c r="G252" s="71"/>
      <c r="H252" s="71"/>
      <c r="I252" s="71"/>
      <c r="J252" s="71"/>
      <c r="K252" s="80">
        <v>3.3961974867433273</v>
      </c>
      <c r="L252" s="71"/>
      <c r="M252" s="71"/>
      <c r="N252" s="91">
        <v>5.6999436699414437E-2</v>
      </c>
      <c r="O252" s="80"/>
      <c r="P252" s="82"/>
      <c r="Q252" s="71"/>
      <c r="R252" s="80">
        <v>2153.4432345850005</v>
      </c>
      <c r="S252" s="71"/>
      <c r="T252" s="81">
        <f t="shared" si="3"/>
        <v>1.480444395744823E-3</v>
      </c>
      <c r="U252" s="81">
        <f>R252/'סכום נכסי הקרן'!$C$42</f>
        <v>1.09691918361672E-4</v>
      </c>
    </row>
    <row r="253" spans="2:21">
      <c r="B253" s="76" t="s">
        <v>626</v>
      </c>
      <c r="C253" s="73">
        <v>1178250</v>
      </c>
      <c r="D253" s="86" t="s">
        <v>117</v>
      </c>
      <c r="E253" s="86" t="s">
        <v>26</v>
      </c>
      <c r="F253" s="73" t="s">
        <v>627</v>
      </c>
      <c r="G253" s="86" t="s">
        <v>517</v>
      </c>
      <c r="H253" s="73" t="s">
        <v>327</v>
      </c>
      <c r="I253" s="73" t="s">
        <v>292</v>
      </c>
      <c r="J253" s="73"/>
      <c r="K253" s="83">
        <v>3.0199999999999219</v>
      </c>
      <c r="L253" s="86" t="s">
        <v>130</v>
      </c>
      <c r="M253" s="87">
        <v>2.12E-2</v>
      </c>
      <c r="N253" s="87">
        <v>5.6899999999995385E-2</v>
      </c>
      <c r="O253" s="83">
        <v>1691518.7148300002</v>
      </c>
      <c r="P253" s="85">
        <v>106.21</v>
      </c>
      <c r="Q253" s="73"/>
      <c r="R253" s="83">
        <v>1796.5619349070002</v>
      </c>
      <c r="S253" s="84">
        <v>1.1276791432200001E-2</v>
      </c>
      <c r="T253" s="84">
        <f t="shared" si="3"/>
        <v>1.2350964285594965E-3</v>
      </c>
      <c r="U253" s="84">
        <f>R253/'סכום נכסי הקרן'!$C$42</f>
        <v>9.1513127409408629E-5</v>
      </c>
    </row>
    <row r="254" spans="2:21">
      <c r="B254" s="76" t="s">
        <v>628</v>
      </c>
      <c r="C254" s="73">
        <v>1178268</v>
      </c>
      <c r="D254" s="86" t="s">
        <v>117</v>
      </c>
      <c r="E254" s="86" t="s">
        <v>26</v>
      </c>
      <c r="F254" s="73" t="s">
        <v>627</v>
      </c>
      <c r="G254" s="86" t="s">
        <v>517</v>
      </c>
      <c r="H254" s="73" t="s">
        <v>327</v>
      </c>
      <c r="I254" s="73" t="s">
        <v>292</v>
      </c>
      <c r="J254" s="73"/>
      <c r="K254" s="83">
        <v>5.2899999999994671</v>
      </c>
      <c r="L254" s="86" t="s">
        <v>130</v>
      </c>
      <c r="M254" s="87">
        <v>2.6699999999999998E-2</v>
      </c>
      <c r="N254" s="87">
        <v>5.7499999999992994E-2</v>
      </c>
      <c r="O254" s="83">
        <v>354717.30693299999</v>
      </c>
      <c r="P254" s="85">
        <v>100.61</v>
      </c>
      <c r="Q254" s="73"/>
      <c r="R254" s="83">
        <v>356.88107181100008</v>
      </c>
      <c r="S254" s="84">
        <v>2.0690463540188986E-3</v>
      </c>
      <c r="T254" s="84">
        <f t="shared" si="3"/>
        <v>2.4534781053182485E-4</v>
      </c>
      <c r="U254" s="84">
        <f>R254/'סכום נכסי הקרן'!$C$42</f>
        <v>1.817877934519245E-5</v>
      </c>
    </row>
    <row r="255" spans="2:21">
      <c r="B255" s="76" t="s">
        <v>629</v>
      </c>
      <c r="C255" s="73">
        <v>2320174</v>
      </c>
      <c r="D255" s="86" t="s">
        <v>117</v>
      </c>
      <c r="E255" s="86" t="s">
        <v>26</v>
      </c>
      <c r="F255" s="73" t="s">
        <v>528</v>
      </c>
      <c r="G255" s="86" t="s">
        <v>124</v>
      </c>
      <c r="H255" s="73" t="s">
        <v>327</v>
      </c>
      <c r="I255" s="73" t="s">
        <v>292</v>
      </c>
      <c r="J255" s="73"/>
      <c r="K255" s="85">
        <v>0.97999951594382451</v>
      </c>
      <c r="L255" s="86" t="s">
        <v>130</v>
      </c>
      <c r="M255" s="87">
        <v>3.49E-2</v>
      </c>
      <c r="N255" s="87">
        <v>7.2699891610190831E-2</v>
      </c>
      <c r="O255" s="83">
        <v>8.7531000000000012E-2</v>
      </c>
      <c r="P255" s="85">
        <v>104.41</v>
      </c>
      <c r="Q255" s="73"/>
      <c r="R255" s="83">
        <v>9.133700000000001E-5</v>
      </c>
      <c r="S255" s="84">
        <v>1.042564953767263E-10</v>
      </c>
      <c r="T255" s="84">
        <f t="shared" si="3"/>
        <v>6.2792158902764683E-11</v>
      </c>
      <c r="U255" s="84">
        <f>R255/'סכום נכסי הקרן'!$C$42</f>
        <v>4.6525167631506339E-12</v>
      </c>
    </row>
    <row r="256" spans="2:21">
      <c r="B256" s="76" t="s">
        <v>630</v>
      </c>
      <c r="C256" s="73">
        <v>2320224</v>
      </c>
      <c r="D256" s="86" t="s">
        <v>117</v>
      </c>
      <c r="E256" s="86" t="s">
        <v>26</v>
      </c>
      <c r="F256" s="73" t="s">
        <v>528</v>
      </c>
      <c r="G256" s="86" t="s">
        <v>124</v>
      </c>
      <c r="H256" s="73" t="s">
        <v>327</v>
      </c>
      <c r="I256" s="73" t="s">
        <v>292</v>
      </c>
      <c r="J256" s="73"/>
      <c r="K256" s="85">
        <v>3.6500002698574616</v>
      </c>
      <c r="L256" s="86" t="s">
        <v>130</v>
      </c>
      <c r="M256" s="87">
        <v>3.7699999999999997E-2</v>
      </c>
      <c r="N256" s="87">
        <v>6.5699772943675377E-2</v>
      </c>
      <c r="O256" s="83">
        <v>0.13129700000000002</v>
      </c>
      <c r="P256" s="85">
        <v>104</v>
      </c>
      <c r="Q256" s="73"/>
      <c r="R256" s="83">
        <v>1.3653000000000005E-4</v>
      </c>
      <c r="S256" s="84">
        <v>6.8708393971315563E-10</v>
      </c>
      <c r="T256" s="84">
        <f t="shared" si="3"/>
        <v>9.3861342665014877E-11</v>
      </c>
      <c r="U256" s="84">
        <f>R256/'סכום נכסי הקרן'!$C$42</f>
        <v>6.9545541639527926E-12</v>
      </c>
    </row>
    <row r="257" spans="2:21">
      <c r="B257" s="72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83"/>
      <c r="P257" s="85"/>
      <c r="Q257" s="73"/>
      <c r="R257" s="73"/>
      <c r="S257" s="73"/>
      <c r="T257" s="84"/>
      <c r="U257" s="73"/>
    </row>
    <row r="258" spans="2:21">
      <c r="B258" s="70" t="s">
        <v>196</v>
      </c>
      <c r="C258" s="71"/>
      <c r="D258" s="71"/>
      <c r="E258" s="71"/>
      <c r="F258" s="71"/>
      <c r="G258" s="71"/>
      <c r="H258" s="71"/>
      <c r="I258" s="71"/>
      <c r="J258" s="71"/>
      <c r="K258" s="80">
        <v>4.9547745509333003</v>
      </c>
      <c r="L258" s="71"/>
      <c r="M258" s="71"/>
      <c r="N258" s="91">
        <v>7.7176571339041392E-2</v>
      </c>
      <c r="O258" s="80"/>
      <c r="P258" s="82"/>
      <c r="Q258" s="71"/>
      <c r="R258" s="80">
        <v>604428.6389235165</v>
      </c>
      <c r="S258" s="71"/>
      <c r="T258" s="81">
        <f t="shared" si="3"/>
        <v>0.41553126488353265</v>
      </c>
      <c r="U258" s="81">
        <f>R258/'סכום נכסי הקרן'!$C$42</f>
        <v>3.0788337417694711E-2</v>
      </c>
    </row>
    <row r="259" spans="2:21">
      <c r="B259" s="89" t="s">
        <v>63</v>
      </c>
      <c r="C259" s="71"/>
      <c r="D259" s="71"/>
      <c r="E259" s="71"/>
      <c r="F259" s="71"/>
      <c r="G259" s="71"/>
      <c r="H259" s="71"/>
      <c r="I259" s="71"/>
      <c r="J259" s="71"/>
      <c r="K259" s="80">
        <v>5.1821583605246042</v>
      </c>
      <c r="L259" s="71"/>
      <c r="M259" s="71"/>
      <c r="N259" s="91">
        <v>7.7449467747509534E-2</v>
      </c>
      <c r="O259" s="80"/>
      <c r="P259" s="82"/>
      <c r="Q259" s="71"/>
      <c r="R259" s="80">
        <v>105215.41276974401</v>
      </c>
      <c r="S259" s="71"/>
      <c r="T259" s="81">
        <f t="shared" si="3"/>
        <v>7.233325944204147E-2</v>
      </c>
      <c r="U259" s="81">
        <f>R259/'סכום נכסי הקרן'!$C$42</f>
        <v>5.3594542370895386E-3</v>
      </c>
    </row>
    <row r="260" spans="2:21">
      <c r="B260" s="76" t="s">
        <v>631</v>
      </c>
      <c r="C260" s="73" t="s">
        <v>632</v>
      </c>
      <c r="D260" s="86" t="s">
        <v>26</v>
      </c>
      <c r="E260" s="86" t="s">
        <v>26</v>
      </c>
      <c r="F260" s="73" t="s">
        <v>301</v>
      </c>
      <c r="G260" s="86" t="s">
        <v>302</v>
      </c>
      <c r="H260" s="73" t="s">
        <v>633</v>
      </c>
      <c r="I260" s="73" t="s">
        <v>634</v>
      </c>
      <c r="J260" s="73"/>
      <c r="K260" s="83">
        <v>7.0999999999994063</v>
      </c>
      <c r="L260" s="86" t="s">
        <v>129</v>
      </c>
      <c r="M260" s="87">
        <v>3.7499999999999999E-2</v>
      </c>
      <c r="N260" s="87">
        <v>6.4699999999994443E-2</v>
      </c>
      <c r="O260" s="83">
        <v>1123497.3805000002</v>
      </c>
      <c r="P260" s="85">
        <v>82.446830000000006</v>
      </c>
      <c r="Q260" s="73"/>
      <c r="R260" s="83">
        <v>3542.1253624510005</v>
      </c>
      <c r="S260" s="84">
        <v>2.2469947610000004E-3</v>
      </c>
      <c r="T260" s="84">
        <f t="shared" si="3"/>
        <v>2.4351325159851552E-3</v>
      </c>
      <c r="U260" s="84">
        <f>R260/'סכום נכסי הקרן'!$C$42</f>
        <v>1.8042849695068037E-4</v>
      </c>
    </row>
    <row r="261" spans="2:21">
      <c r="B261" s="76" t="s">
        <v>635</v>
      </c>
      <c r="C261" s="73" t="s">
        <v>636</v>
      </c>
      <c r="D261" s="86" t="s">
        <v>26</v>
      </c>
      <c r="E261" s="86" t="s">
        <v>26</v>
      </c>
      <c r="F261" s="73" t="s">
        <v>297</v>
      </c>
      <c r="G261" s="86" t="s">
        <v>283</v>
      </c>
      <c r="H261" s="73" t="s">
        <v>637</v>
      </c>
      <c r="I261" s="73" t="s">
        <v>280</v>
      </c>
      <c r="J261" s="73"/>
      <c r="K261" s="83">
        <v>2.8900000000000694</v>
      </c>
      <c r="L261" s="86" t="s">
        <v>129</v>
      </c>
      <c r="M261" s="87">
        <v>3.2549999999999996E-2</v>
      </c>
      <c r="N261" s="87">
        <v>8.7300000000002612E-2</v>
      </c>
      <c r="O261" s="83">
        <v>3374081.5900000008</v>
      </c>
      <c r="P261" s="85">
        <v>85.865880000000004</v>
      </c>
      <c r="Q261" s="73"/>
      <c r="R261" s="83">
        <v>11078.834218107002</v>
      </c>
      <c r="S261" s="84">
        <v>3.3740815900000008E-3</v>
      </c>
      <c r="T261" s="84">
        <f t="shared" si="3"/>
        <v>7.6164524637415453E-3</v>
      </c>
      <c r="U261" s="84">
        <f>R261/'סכום נכסי הקרן'!$C$42</f>
        <v>5.643327667419519E-4</v>
      </c>
    </row>
    <row r="262" spans="2:21">
      <c r="B262" s="76" t="s">
        <v>638</v>
      </c>
      <c r="C262" s="73" t="s">
        <v>639</v>
      </c>
      <c r="D262" s="86" t="s">
        <v>26</v>
      </c>
      <c r="E262" s="86" t="s">
        <v>26</v>
      </c>
      <c r="F262" s="73" t="s">
        <v>282</v>
      </c>
      <c r="G262" s="86" t="s">
        <v>283</v>
      </c>
      <c r="H262" s="73" t="s">
        <v>637</v>
      </c>
      <c r="I262" s="73" t="s">
        <v>280</v>
      </c>
      <c r="J262" s="73"/>
      <c r="K262" s="83">
        <v>2.240000000000022</v>
      </c>
      <c r="L262" s="86" t="s">
        <v>129</v>
      </c>
      <c r="M262" s="87">
        <v>3.2750000000000001E-2</v>
      </c>
      <c r="N262" s="87">
        <v>8.3900000000001057E-2</v>
      </c>
      <c r="O262" s="83">
        <v>4775976.5961600011</v>
      </c>
      <c r="P262" s="85">
        <v>89.528930000000003</v>
      </c>
      <c r="Q262" s="73"/>
      <c r="R262" s="83">
        <v>16350.968064811002</v>
      </c>
      <c r="S262" s="84">
        <v>6.3679687948800011E-3</v>
      </c>
      <c r="T262" s="84">
        <f t="shared" si="3"/>
        <v>1.1240927389115507E-2</v>
      </c>
      <c r="U262" s="84">
        <f>R262/'סכום נכסי הקרן'!$C$42</f>
        <v>8.3288429678305461E-4</v>
      </c>
    </row>
    <row r="263" spans="2:21">
      <c r="B263" s="76" t="s">
        <v>640</v>
      </c>
      <c r="C263" s="73" t="s">
        <v>641</v>
      </c>
      <c r="D263" s="86" t="s">
        <v>26</v>
      </c>
      <c r="E263" s="86" t="s">
        <v>26</v>
      </c>
      <c r="F263" s="73" t="s">
        <v>282</v>
      </c>
      <c r="G263" s="86" t="s">
        <v>283</v>
      </c>
      <c r="H263" s="73" t="s">
        <v>637</v>
      </c>
      <c r="I263" s="73" t="s">
        <v>280</v>
      </c>
      <c r="J263" s="73"/>
      <c r="K263" s="83">
        <v>4.0699999999998298</v>
      </c>
      <c r="L263" s="86" t="s">
        <v>129</v>
      </c>
      <c r="M263" s="87">
        <v>7.1289999999999992E-2</v>
      </c>
      <c r="N263" s="87">
        <v>7.5799999999997633E-2</v>
      </c>
      <c r="O263" s="83">
        <v>2727980.86</v>
      </c>
      <c r="P263" s="85">
        <v>99.190799999999996</v>
      </c>
      <c r="Q263" s="73"/>
      <c r="R263" s="83">
        <v>10347.384692968002</v>
      </c>
      <c r="S263" s="84">
        <v>5.4559617199999993E-3</v>
      </c>
      <c r="T263" s="84">
        <f t="shared" si="3"/>
        <v>7.1135971607221788E-3</v>
      </c>
      <c r="U263" s="84">
        <f>R263/'סכום נכסי הקרן'!$C$42</f>
        <v>5.2707424963379464E-4</v>
      </c>
    </row>
    <row r="264" spans="2:21">
      <c r="B264" s="76" t="s">
        <v>642</v>
      </c>
      <c r="C264" s="73" t="s">
        <v>643</v>
      </c>
      <c r="D264" s="86" t="s">
        <v>26</v>
      </c>
      <c r="E264" s="86" t="s">
        <v>26</v>
      </c>
      <c r="F264" s="73" t="s">
        <v>519</v>
      </c>
      <c r="G264" s="86" t="s">
        <v>382</v>
      </c>
      <c r="H264" s="73" t="s">
        <v>644</v>
      </c>
      <c r="I264" s="73" t="s">
        <v>280</v>
      </c>
      <c r="J264" s="73"/>
      <c r="K264" s="83">
        <v>9.4599999999999547</v>
      </c>
      <c r="L264" s="86" t="s">
        <v>129</v>
      </c>
      <c r="M264" s="87">
        <v>6.3750000000000001E-2</v>
      </c>
      <c r="N264" s="87">
        <v>6.6499999999999504E-2</v>
      </c>
      <c r="O264" s="83">
        <v>6827131.0470000021</v>
      </c>
      <c r="P264" s="85">
        <v>98.602000000000004</v>
      </c>
      <c r="Q264" s="73"/>
      <c r="R264" s="83">
        <v>25741.973975122004</v>
      </c>
      <c r="S264" s="84">
        <v>9.8501385759630668E-3</v>
      </c>
      <c r="T264" s="84">
        <f t="shared" si="3"/>
        <v>1.7697035377959577E-2</v>
      </c>
      <c r="U264" s="84">
        <f>R264/'סכום נכסי הקרן'!$C$42</f>
        <v>1.3112426008719629E-3</v>
      </c>
    </row>
    <row r="265" spans="2:21">
      <c r="B265" s="76" t="s">
        <v>645</v>
      </c>
      <c r="C265" s="73" t="s">
        <v>646</v>
      </c>
      <c r="D265" s="86" t="s">
        <v>26</v>
      </c>
      <c r="E265" s="86" t="s">
        <v>26</v>
      </c>
      <c r="F265" s="73" t="s">
        <v>647</v>
      </c>
      <c r="G265" s="86" t="s">
        <v>283</v>
      </c>
      <c r="H265" s="73" t="s">
        <v>644</v>
      </c>
      <c r="I265" s="73" t="s">
        <v>634</v>
      </c>
      <c r="J265" s="73"/>
      <c r="K265" s="83">
        <v>2.4300000000000108</v>
      </c>
      <c r="L265" s="86" t="s">
        <v>129</v>
      </c>
      <c r="M265" s="87">
        <v>3.0769999999999999E-2</v>
      </c>
      <c r="N265" s="87">
        <v>8.6900000000000477E-2</v>
      </c>
      <c r="O265" s="83">
        <v>3832095.2186000003</v>
      </c>
      <c r="P265" s="85">
        <v>88.698670000000007</v>
      </c>
      <c r="Q265" s="73"/>
      <c r="R265" s="83">
        <v>12997.842808702002</v>
      </c>
      <c r="S265" s="84">
        <v>6.386825364333334E-3</v>
      </c>
      <c r="T265" s="84">
        <f t="shared" si="3"/>
        <v>8.935728248543013E-3</v>
      </c>
      <c r="U265" s="84">
        <f>R265/'סכום נכסי הקרן'!$C$42</f>
        <v>6.6208307205495006E-4</v>
      </c>
    </row>
    <row r="266" spans="2:21">
      <c r="B266" s="76" t="s">
        <v>648</v>
      </c>
      <c r="C266" s="73" t="s">
        <v>649</v>
      </c>
      <c r="D266" s="86" t="s">
        <v>26</v>
      </c>
      <c r="E266" s="86" t="s">
        <v>26</v>
      </c>
      <c r="F266" s="128">
        <v>516301843</v>
      </c>
      <c r="G266" s="86" t="s">
        <v>650</v>
      </c>
      <c r="H266" s="73" t="s">
        <v>651</v>
      </c>
      <c r="I266" s="73" t="s">
        <v>634</v>
      </c>
      <c r="J266" s="73"/>
      <c r="K266" s="83">
        <v>5.3300000000002061</v>
      </c>
      <c r="L266" s="86" t="s">
        <v>129</v>
      </c>
      <c r="M266" s="87">
        <v>8.5000000000000006E-2</v>
      </c>
      <c r="N266" s="87">
        <v>8.4800000000003012E-2</v>
      </c>
      <c r="O266" s="83">
        <v>2871558.8</v>
      </c>
      <c r="P266" s="85">
        <v>101.60928</v>
      </c>
      <c r="Q266" s="73"/>
      <c r="R266" s="83">
        <v>11157.553082193002</v>
      </c>
      <c r="S266" s="84">
        <v>3.8287450666666663E-3</v>
      </c>
      <c r="T266" s="84">
        <f t="shared" si="3"/>
        <v>7.6705699344525747E-3</v>
      </c>
      <c r="U266" s="84">
        <f>R266/'סכום נכסי הקרן'!$C$42</f>
        <v>5.6834254191232426E-4</v>
      </c>
    </row>
    <row r="267" spans="2:21">
      <c r="B267" s="76" t="s">
        <v>652</v>
      </c>
      <c r="C267" s="73" t="s">
        <v>653</v>
      </c>
      <c r="D267" s="86" t="s">
        <v>26</v>
      </c>
      <c r="E267" s="86" t="s">
        <v>26</v>
      </c>
      <c r="F267" s="73" t="s">
        <v>654</v>
      </c>
      <c r="G267" s="86" t="s">
        <v>655</v>
      </c>
      <c r="H267" s="73" t="s">
        <v>651</v>
      </c>
      <c r="I267" s="73" t="s">
        <v>280</v>
      </c>
      <c r="J267" s="73"/>
      <c r="K267" s="83">
        <v>5.6099999999993644</v>
      </c>
      <c r="L267" s="86" t="s">
        <v>131</v>
      </c>
      <c r="M267" s="87">
        <v>4.3749999999999997E-2</v>
      </c>
      <c r="N267" s="87">
        <v>7.1099999999995625E-2</v>
      </c>
      <c r="O267" s="83">
        <v>717889.7</v>
      </c>
      <c r="P267" s="85">
        <v>87.09254</v>
      </c>
      <c r="Q267" s="73"/>
      <c r="R267" s="83">
        <v>2534.1131729010003</v>
      </c>
      <c r="S267" s="84">
        <v>4.7859313333333328E-4</v>
      </c>
      <c r="T267" s="84">
        <f t="shared" ref="T267:T330" si="4">IFERROR(R267/$R$11,0)</f>
        <v>1.742146523647468E-3</v>
      </c>
      <c r="U267" s="84">
        <f>R267/'סכום נכסי הקרן'!$C$42</f>
        <v>1.2908245307643938E-4</v>
      </c>
    </row>
    <row r="268" spans="2:21">
      <c r="B268" s="76" t="s">
        <v>656</v>
      </c>
      <c r="C268" s="73" t="s">
        <v>657</v>
      </c>
      <c r="D268" s="86" t="s">
        <v>26</v>
      </c>
      <c r="E268" s="86" t="s">
        <v>26</v>
      </c>
      <c r="F268" s="73" t="s">
        <v>654</v>
      </c>
      <c r="G268" s="86" t="s">
        <v>655</v>
      </c>
      <c r="H268" s="73" t="s">
        <v>651</v>
      </c>
      <c r="I268" s="73" t="s">
        <v>280</v>
      </c>
      <c r="J268" s="73"/>
      <c r="K268" s="83">
        <v>4.7500000000002061</v>
      </c>
      <c r="L268" s="86" t="s">
        <v>131</v>
      </c>
      <c r="M268" s="87">
        <v>7.3749999999999996E-2</v>
      </c>
      <c r="N268" s="87">
        <v>6.9600000000001716E-2</v>
      </c>
      <c r="O268" s="83">
        <v>1471673.8850000002</v>
      </c>
      <c r="P268" s="85">
        <v>101.86429</v>
      </c>
      <c r="Q268" s="73"/>
      <c r="R268" s="83">
        <v>6076.0434639010009</v>
      </c>
      <c r="S268" s="84">
        <v>1.8395923562500003E-3</v>
      </c>
      <c r="T268" s="84">
        <f t="shared" si="4"/>
        <v>4.1771449323426031E-3</v>
      </c>
      <c r="U268" s="84">
        <f>R268/'סכום נכסי הקרן'!$C$42</f>
        <v>3.0950101349323106E-4</v>
      </c>
    </row>
    <row r="269" spans="2:21">
      <c r="B269" s="76" t="s">
        <v>658</v>
      </c>
      <c r="C269" s="73" t="s">
        <v>659</v>
      </c>
      <c r="D269" s="86" t="s">
        <v>26</v>
      </c>
      <c r="E269" s="86" t="s">
        <v>26</v>
      </c>
      <c r="F269" s="73" t="s">
        <v>654</v>
      </c>
      <c r="G269" s="86" t="s">
        <v>655</v>
      </c>
      <c r="H269" s="73" t="s">
        <v>651</v>
      </c>
      <c r="I269" s="73" t="s">
        <v>280</v>
      </c>
      <c r="J269" s="73"/>
      <c r="K269" s="83">
        <v>5.8799999999999182</v>
      </c>
      <c r="L269" s="86" t="s">
        <v>129</v>
      </c>
      <c r="M269" s="87">
        <v>8.1250000000000003E-2</v>
      </c>
      <c r="N269" s="87">
        <v>7.5299999999998826E-2</v>
      </c>
      <c r="O269" s="83">
        <v>1363990.43</v>
      </c>
      <c r="P269" s="85">
        <v>103.31054</v>
      </c>
      <c r="Q269" s="73"/>
      <c r="R269" s="83">
        <v>5388.5739285879999</v>
      </c>
      <c r="S269" s="84">
        <v>2.7279808599999997E-3</v>
      </c>
      <c r="T269" s="84">
        <f t="shared" si="4"/>
        <v>3.7045248955318503E-3</v>
      </c>
      <c r="U269" s="84">
        <f>R269/'סכום נכסי הקרן'!$C$42</f>
        <v>2.7448274557115006E-4</v>
      </c>
    </row>
    <row r="270" spans="2:21">
      <c r="B270" s="72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83"/>
      <c r="P270" s="85"/>
      <c r="Q270" s="73"/>
      <c r="R270" s="73"/>
      <c r="S270" s="73"/>
      <c r="T270" s="84"/>
      <c r="U270" s="73"/>
    </row>
    <row r="271" spans="2:21">
      <c r="B271" s="89" t="s">
        <v>62</v>
      </c>
      <c r="C271" s="71"/>
      <c r="D271" s="71"/>
      <c r="E271" s="71"/>
      <c r="F271" s="71"/>
      <c r="G271" s="71"/>
      <c r="H271" s="71"/>
      <c r="I271" s="71"/>
      <c r="J271" s="71"/>
      <c r="K271" s="80">
        <v>4.9068505775088953</v>
      </c>
      <c r="L271" s="71"/>
      <c r="M271" s="71"/>
      <c r="N271" s="91">
        <v>7.7119055017846189E-2</v>
      </c>
      <c r="O271" s="80"/>
      <c r="P271" s="82"/>
      <c r="Q271" s="71"/>
      <c r="R271" s="80">
        <v>499213.22615377244</v>
      </c>
      <c r="S271" s="71"/>
      <c r="T271" s="81">
        <f t="shared" si="4"/>
        <v>0.34319800544149115</v>
      </c>
      <c r="U271" s="81">
        <f>R271/'סכום נכסי הקרן'!$C$42</f>
        <v>2.5428883180605169E-2</v>
      </c>
    </row>
    <row r="272" spans="2:21">
      <c r="B272" s="76" t="s">
        <v>660</v>
      </c>
      <c r="C272" s="73" t="s">
        <v>661</v>
      </c>
      <c r="D272" s="86" t="s">
        <v>26</v>
      </c>
      <c r="E272" s="86" t="s">
        <v>26</v>
      </c>
      <c r="F272" s="73"/>
      <c r="G272" s="86" t="s">
        <v>662</v>
      </c>
      <c r="H272" s="73" t="s">
        <v>279</v>
      </c>
      <c r="I272" s="73" t="s">
        <v>634</v>
      </c>
      <c r="J272" s="73"/>
      <c r="K272" s="83">
        <v>7.3399999999999661</v>
      </c>
      <c r="L272" s="86" t="s">
        <v>131</v>
      </c>
      <c r="M272" s="87">
        <v>4.2519999999999995E-2</v>
      </c>
      <c r="N272" s="87">
        <v>5.5700000000000208E-2</v>
      </c>
      <c r="O272" s="83">
        <v>1435779.4</v>
      </c>
      <c r="P272" s="85">
        <v>91.755489999999995</v>
      </c>
      <c r="Q272" s="73"/>
      <c r="R272" s="83">
        <v>5339.5799996770002</v>
      </c>
      <c r="S272" s="84">
        <v>1.14862352E-3</v>
      </c>
      <c r="T272" s="84">
        <f t="shared" si="4"/>
        <v>3.6708426575620214E-3</v>
      </c>
      <c r="U272" s="84">
        <f>R272/'סכום נכסי הקרן'!$C$42</f>
        <v>2.7198709675904724E-4</v>
      </c>
    </row>
    <row r="273" spans="2:21">
      <c r="B273" s="76" t="s">
        <v>663</v>
      </c>
      <c r="C273" s="73" t="s">
        <v>664</v>
      </c>
      <c r="D273" s="86" t="s">
        <v>26</v>
      </c>
      <c r="E273" s="86" t="s">
        <v>26</v>
      </c>
      <c r="F273" s="73"/>
      <c r="G273" s="86" t="s">
        <v>662</v>
      </c>
      <c r="H273" s="73" t="s">
        <v>665</v>
      </c>
      <c r="I273" s="73" t="s">
        <v>634</v>
      </c>
      <c r="J273" s="73"/>
      <c r="K273" s="83">
        <v>0.93999999988336447</v>
      </c>
      <c r="L273" s="86" t="s">
        <v>129</v>
      </c>
      <c r="M273" s="87">
        <v>4.4999999999999998E-2</v>
      </c>
      <c r="N273" s="87">
        <v>8.7599999992418687E-2</v>
      </c>
      <c r="O273" s="83">
        <v>933.25661000000025</v>
      </c>
      <c r="P273" s="85">
        <v>96.096999999999994</v>
      </c>
      <c r="Q273" s="73"/>
      <c r="R273" s="83">
        <v>3.4294840100000004</v>
      </c>
      <c r="S273" s="84">
        <v>1.8665132200000006E-6</v>
      </c>
      <c r="T273" s="84">
        <f t="shared" si="4"/>
        <v>2.3576940879425712E-6</v>
      </c>
      <c r="U273" s="84">
        <f>R273/'סכום נכסי הקרן'!$C$42</f>
        <v>1.7469078079510007E-7</v>
      </c>
    </row>
    <row r="274" spans="2:21">
      <c r="B274" s="76" t="s">
        <v>666</v>
      </c>
      <c r="C274" s="73" t="s">
        <v>667</v>
      </c>
      <c r="D274" s="86" t="s">
        <v>26</v>
      </c>
      <c r="E274" s="86" t="s">
        <v>26</v>
      </c>
      <c r="F274" s="73"/>
      <c r="G274" s="86" t="s">
        <v>662</v>
      </c>
      <c r="H274" s="73" t="s">
        <v>668</v>
      </c>
      <c r="I274" s="73" t="s">
        <v>669</v>
      </c>
      <c r="J274" s="73"/>
      <c r="K274" s="83">
        <v>6.629999999999697</v>
      </c>
      <c r="L274" s="86" t="s">
        <v>129</v>
      </c>
      <c r="M274" s="87">
        <v>0.03</v>
      </c>
      <c r="N274" s="87">
        <v>7.0999999999996705E-2</v>
      </c>
      <c r="O274" s="83">
        <v>2656191.8900000006</v>
      </c>
      <c r="P274" s="85">
        <v>77.453670000000002</v>
      </c>
      <c r="Q274" s="73"/>
      <c r="R274" s="83">
        <v>7867.184081026001</v>
      </c>
      <c r="S274" s="84">
        <v>1.5178239371428574E-3</v>
      </c>
      <c r="T274" s="84">
        <f t="shared" si="4"/>
        <v>5.4085143253345888E-3</v>
      </c>
      <c r="U274" s="84">
        <f>R274/'סכום נכסי הקרן'!$C$42</f>
        <v>4.0073799025329578E-4</v>
      </c>
    </row>
    <row r="275" spans="2:21">
      <c r="B275" s="76" t="s">
        <v>670</v>
      </c>
      <c r="C275" s="73" t="s">
        <v>671</v>
      </c>
      <c r="D275" s="86" t="s">
        <v>26</v>
      </c>
      <c r="E275" s="86" t="s">
        <v>26</v>
      </c>
      <c r="F275" s="73"/>
      <c r="G275" s="86" t="s">
        <v>662</v>
      </c>
      <c r="H275" s="73" t="s">
        <v>668</v>
      </c>
      <c r="I275" s="73" t="s">
        <v>669</v>
      </c>
      <c r="J275" s="73"/>
      <c r="K275" s="83">
        <v>7.2600000000009191</v>
      </c>
      <c r="L275" s="86" t="s">
        <v>129</v>
      </c>
      <c r="M275" s="87">
        <v>3.5000000000000003E-2</v>
      </c>
      <c r="N275" s="87">
        <v>7.0500000000008181E-2</v>
      </c>
      <c r="O275" s="83">
        <v>1076834.55</v>
      </c>
      <c r="P275" s="85">
        <v>78.625889999999998</v>
      </c>
      <c r="Q275" s="73"/>
      <c r="R275" s="83">
        <v>3237.6688963270012</v>
      </c>
      <c r="S275" s="84">
        <v>2.1536691E-3</v>
      </c>
      <c r="T275" s="84">
        <f t="shared" si="4"/>
        <v>2.2258254575112362E-3</v>
      </c>
      <c r="U275" s="84">
        <f>R275/'סכום נכסי הקרן'!$C$42</f>
        <v>1.6492011795540452E-4</v>
      </c>
    </row>
    <row r="276" spans="2:21">
      <c r="B276" s="76" t="s">
        <v>672</v>
      </c>
      <c r="C276" s="73" t="s">
        <v>673</v>
      </c>
      <c r="D276" s="86" t="s">
        <v>26</v>
      </c>
      <c r="E276" s="86" t="s">
        <v>26</v>
      </c>
      <c r="F276" s="73"/>
      <c r="G276" s="86" t="s">
        <v>662</v>
      </c>
      <c r="H276" s="73" t="s">
        <v>674</v>
      </c>
      <c r="I276" s="73" t="s">
        <v>669</v>
      </c>
      <c r="J276" s="73"/>
      <c r="K276" s="83">
        <v>3.7800000000001632</v>
      </c>
      <c r="L276" s="86" t="s">
        <v>129</v>
      </c>
      <c r="M276" s="87">
        <v>3.2000000000000001E-2</v>
      </c>
      <c r="N276" s="87">
        <v>0.12590000000000415</v>
      </c>
      <c r="O276" s="83">
        <v>2297247.0400000005</v>
      </c>
      <c r="P276" s="85">
        <v>72.319329999999994</v>
      </c>
      <c r="Q276" s="73"/>
      <c r="R276" s="83">
        <v>6353.0167195820004</v>
      </c>
      <c r="S276" s="84">
        <v>1.8377976320000005E-3</v>
      </c>
      <c r="T276" s="84">
        <f t="shared" si="4"/>
        <v>4.3675578940398059E-3</v>
      </c>
      <c r="U276" s="84">
        <f>R276/'סכום נכסי הקרן'!$C$42</f>
        <v>3.2360945492441729E-4</v>
      </c>
    </row>
    <row r="277" spans="2:21">
      <c r="B277" s="76" t="s">
        <v>675</v>
      </c>
      <c r="C277" s="73" t="s">
        <v>676</v>
      </c>
      <c r="D277" s="86" t="s">
        <v>26</v>
      </c>
      <c r="E277" s="86" t="s">
        <v>26</v>
      </c>
      <c r="F277" s="73"/>
      <c r="G277" s="86" t="s">
        <v>662</v>
      </c>
      <c r="H277" s="73" t="s">
        <v>677</v>
      </c>
      <c r="I277" s="73" t="s">
        <v>280</v>
      </c>
      <c r="J277" s="73"/>
      <c r="K277" s="83">
        <v>7.3500000000002981</v>
      </c>
      <c r="L277" s="86" t="s">
        <v>131</v>
      </c>
      <c r="M277" s="87">
        <v>4.2500000000000003E-2</v>
      </c>
      <c r="N277" s="87">
        <v>5.6800000000001641E-2</v>
      </c>
      <c r="O277" s="83">
        <v>2871558.8</v>
      </c>
      <c r="P277" s="85">
        <v>92.249340000000004</v>
      </c>
      <c r="Q277" s="73"/>
      <c r="R277" s="83">
        <v>10736.638034168001</v>
      </c>
      <c r="S277" s="84">
        <v>2.2972470399999999E-3</v>
      </c>
      <c r="T277" s="84">
        <f t="shared" si="4"/>
        <v>7.3812001874699641E-3</v>
      </c>
      <c r="U277" s="84">
        <f>R277/'סכום נכסי הקרן'!$C$42</f>
        <v>5.4690200503462218E-4</v>
      </c>
    </row>
    <row r="278" spans="2:21">
      <c r="B278" s="76" t="s">
        <v>678</v>
      </c>
      <c r="C278" s="73" t="s">
        <v>679</v>
      </c>
      <c r="D278" s="86" t="s">
        <v>26</v>
      </c>
      <c r="E278" s="86" t="s">
        <v>26</v>
      </c>
      <c r="F278" s="73"/>
      <c r="G278" s="86" t="s">
        <v>680</v>
      </c>
      <c r="H278" s="73" t="s">
        <v>677</v>
      </c>
      <c r="I278" s="73" t="s">
        <v>634</v>
      </c>
      <c r="J278" s="73"/>
      <c r="K278" s="83">
        <v>7.6400000000000912</v>
      </c>
      <c r="L278" s="86" t="s">
        <v>129</v>
      </c>
      <c r="M278" s="87">
        <v>5.8749999999999997E-2</v>
      </c>
      <c r="N278" s="87">
        <v>6.4900000000001276E-2</v>
      </c>
      <c r="O278" s="83">
        <v>1435779.4</v>
      </c>
      <c r="P278" s="85">
        <v>97.216849999999994</v>
      </c>
      <c r="Q278" s="73"/>
      <c r="R278" s="83">
        <v>5337.6136387680008</v>
      </c>
      <c r="S278" s="84">
        <v>1.3052539999999998E-3</v>
      </c>
      <c r="T278" s="84">
        <f t="shared" si="4"/>
        <v>3.6694908281100134E-3</v>
      </c>
      <c r="U278" s="84">
        <f>R278/'סכום נכסי הקרן'!$C$42</f>
        <v>2.7188693442514614E-4</v>
      </c>
    </row>
    <row r="279" spans="2:21">
      <c r="B279" s="76" t="s">
        <v>681</v>
      </c>
      <c r="C279" s="73" t="s">
        <v>682</v>
      </c>
      <c r="D279" s="86" t="s">
        <v>26</v>
      </c>
      <c r="E279" s="86" t="s">
        <v>26</v>
      </c>
      <c r="F279" s="73"/>
      <c r="G279" s="86" t="s">
        <v>683</v>
      </c>
      <c r="H279" s="73" t="s">
        <v>677</v>
      </c>
      <c r="I279" s="73" t="s">
        <v>634</v>
      </c>
      <c r="J279" s="73"/>
      <c r="K279" s="83">
        <v>3.5699999999999572</v>
      </c>
      <c r="L279" s="86" t="s">
        <v>132</v>
      </c>
      <c r="M279" s="87">
        <v>4.6249999999999999E-2</v>
      </c>
      <c r="N279" s="87">
        <v>7.0099999999998719E-2</v>
      </c>
      <c r="O279" s="83">
        <v>2153669.1</v>
      </c>
      <c r="P279" s="85">
        <v>92.304349999999999</v>
      </c>
      <c r="Q279" s="73"/>
      <c r="R279" s="83">
        <v>9299.338703020001</v>
      </c>
      <c r="S279" s="84">
        <v>4.3073382E-3</v>
      </c>
      <c r="T279" s="84">
        <f t="shared" si="4"/>
        <v>6.3930888197626535E-3</v>
      </c>
      <c r="U279" s="84">
        <f>R279/'סכום נכסי הקרן'!$C$42</f>
        <v>4.7368896725331487E-4</v>
      </c>
    </row>
    <row r="280" spans="2:21">
      <c r="B280" s="76" t="s">
        <v>684</v>
      </c>
      <c r="C280" s="73" t="s">
        <v>685</v>
      </c>
      <c r="D280" s="86" t="s">
        <v>26</v>
      </c>
      <c r="E280" s="86" t="s">
        <v>26</v>
      </c>
      <c r="F280" s="73"/>
      <c r="G280" s="86" t="s">
        <v>683</v>
      </c>
      <c r="H280" s="73" t="s">
        <v>633</v>
      </c>
      <c r="I280" s="73" t="s">
        <v>634</v>
      </c>
      <c r="J280" s="73"/>
      <c r="K280" s="83">
        <v>6.8499999999993566</v>
      </c>
      <c r="L280" s="86" t="s">
        <v>129</v>
      </c>
      <c r="M280" s="87">
        <v>6.7419999999999994E-2</v>
      </c>
      <c r="N280" s="87">
        <v>6.679999999999342E-2</v>
      </c>
      <c r="O280" s="83">
        <v>1076834.55</v>
      </c>
      <c r="P280" s="85">
        <v>102.12251000000001</v>
      </c>
      <c r="Q280" s="73"/>
      <c r="R280" s="83">
        <v>4205.2164080820012</v>
      </c>
      <c r="S280" s="84">
        <v>8.6146764000000003E-4</v>
      </c>
      <c r="T280" s="84">
        <f t="shared" si="4"/>
        <v>2.8909928825864473E-3</v>
      </c>
      <c r="U280" s="84">
        <f>R280/'סכום נכסי הקרן'!$C$42</f>
        <v>2.1420497532519795E-4</v>
      </c>
    </row>
    <row r="281" spans="2:21">
      <c r="B281" s="76" t="s">
        <v>686</v>
      </c>
      <c r="C281" s="73" t="s">
        <v>687</v>
      </c>
      <c r="D281" s="86" t="s">
        <v>26</v>
      </c>
      <c r="E281" s="86" t="s">
        <v>26</v>
      </c>
      <c r="F281" s="73"/>
      <c r="G281" s="86" t="s">
        <v>683</v>
      </c>
      <c r="H281" s="73" t="s">
        <v>633</v>
      </c>
      <c r="I281" s="73" t="s">
        <v>634</v>
      </c>
      <c r="J281" s="73"/>
      <c r="K281" s="83">
        <v>5.1699999999999005</v>
      </c>
      <c r="L281" s="86" t="s">
        <v>129</v>
      </c>
      <c r="M281" s="87">
        <v>3.9329999999999997E-2</v>
      </c>
      <c r="N281" s="87">
        <v>7.0199999999998125E-2</v>
      </c>
      <c r="O281" s="83">
        <v>2236226.4155000006</v>
      </c>
      <c r="P281" s="85">
        <v>85.751649999999998</v>
      </c>
      <c r="Q281" s="73"/>
      <c r="R281" s="83">
        <v>7332.9064121690008</v>
      </c>
      <c r="S281" s="84">
        <v>1.4908176103333338E-3</v>
      </c>
      <c r="T281" s="84">
        <f t="shared" si="4"/>
        <v>5.0412102943168478E-3</v>
      </c>
      <c r="U281" s="84">
        <f>R281/'סכום נכסי הקרן'!$C$42</f>
        <v>3.7352299730920705E-4</v>
      </c>
    </row>
    <row r="282" spans="2:21">
      <c r="B282" s="76" t="s">
        <v>688</v>
      </c>
      <c r="C282" s="73" t="s">
        <v>689</v>
      </c>
      <c r="D282" s="86" t="s">
        <v>26</v>
      </c>
      <c r="E282" s="86" t="s">
        <v>26</v>
      </c>
      <c r="F282" s="73"/>
      <c r="G282" s="86" t="s">
        <v>690</v>
      </c>
      <c r="H282" s="73" t="s">
        <v>633</v>
      </c>
      <c r="I282" s="73" t="s">
        <v>280</v>
      </c>
      <c r="J282" s="73"/>
      <c r="K282" s="83">
        <v>2.7999999999998937</v>
      </c>
      <c r="L282" s="86" t="s">
        <v>129</v>
      </c>
      <c r="M282" s="87">
        <v>4.7500000000000001E-2</v>
      </c>
      <c r="N282" s="87">
        <v>8.6099999999994306E-2</v>
      </c>
      <c r="O282" s="83">
        <v>1651146.3100000003</v>
      </c>
      <c r="P282" s="85">
        <v>89.656170000000003</v>
      </c>
      <c r="Q282" s="73"/>
      <c r="R282" s="83">
        <v>5660.8755594020013</v>
      </c>
      <c r="S282" s="84">
        <v>1.1007642066666668E-3</v>
      </c>
      <c r="T282" s="84">
        <f t="shared" si="4"/>
        <v>3.8917262188899061E-3</v>
      </c>
      <c r="U282" s="84">
        <f>R282/'סכום נכסי הקרן'!$C$42</f>
        <v>2.8835322415042677E-4</v>
      </c>
    </row>
    <row r="283" spans="2:21">
      <c r="B283" s="76" t="s">
        <v>691</v>
      </c>
      <c r="C283" s="73" t="s">
        <v>692</v>
      </c>
      <c r="D283" s="86" t="s">
        <v>26</v>
      </c>
      <c r="E283" s="86" t="s">
        <v>26</v>
      </c>
      <c r="F283" s="73"/>
      <c r="G283" s="86" t="s">
        <v>690</v>
      </c>
      <c r="H283" s="73" t="s">
        <v>633</v>
      </c>
      <c r="I283" s="73" t="s">
        <v>280</v>
      </c>
      <c r="J283" s="73"/>
      <c r="K283" s="83">
        <v>5.8299999999996066</v>
      </c>
      <c r="L283" s="86" t="s">
        <v>129</v>
      </c>
      <c r="M283" s="87">
        <v>5.1249999999999997E-2</v>
      </c>
      <c r="N283" s="87">
        <v>8.2199999999993847E-2</v>
      </c>
      <c r="O283" s="83">
        <v>1180928.5564999999</v>
      </c>
      <c r="P283" s="85">
        <v>83.315420000000003</v>
      </c>
      <c r="Q283" s="73"/>
      <c r="R283" s="83">
        <v>3762.4165729560004</v>
      </c>
      <c r="S283" s="84">
        <v>7.8728570433333328E-4</v>
      </c>
      <c r="T283" s="84">
        <f t="shared" si="4"/>
        <v>2.5865778305336116E-3</v>
      </c>
      <c r="U283" s="84">
        <f>R283/'סכום נכסי הקרן'!$C$42</f>
        <v>1.9164967292152743E-4</v>
      </c>
    </row>
    <row r="284" spans="2:21">
      <c r="B284" s="76" t="s">
        <v>693</v>
      </c>
      <c r="C284" s="73" t="s">
        <v>694</v>
      </c>
      <c r="D284" s="86" t="s">
        <v>26</v>
      </c>
      <c r="E284" s="86" t="s">
        <v>26</v>
      </c>
      <c r="F284" s="73"/>
      <c r="G284" s="86" t="s">
        <v>695</v>
      </c>
      <c r="H284" s="73" t="s">
        <v>637</v>
      </c>
      <c r="I284" s="73" t="s">
        <v>280</v>
      </c>
      <c r="J284" s="73"/>
      <c r="K284" s="83">
        <v>7.1500000000002268</v>
      </c>
      <c r="L284" s="86" t="s">
        <v>129</v>
      </c>
      <c r="M284" s="87">
        <v>3.3000000000000002E-2</v>
      </c>
      <c r="N284" s="87">
        <v>6.5000000000003041E-2</v>
      </c>
      <c r="O284" s="83">
        <v>2153669.1</v>
      </c>
      <c r="P284" s="85">
        <v>80.058000000000007</v>
      </c>
      <c r="Q284" s="73"/>
      <c r="R284" s="83">
        <v>6593.2811764900016</v>
      </c>
      <c r="S284" s="84">
        <v>5.38417275E-4</v>
      </c>
      <c r="T284" s="84">
        <f t="shared" si="4"/>
        <v>4.5327343718839837E-3</v>
      </c>
      <c r="U284" s="84">
        <f>R284/'סכום נכסי הקרן'!$C$42</f>
        <v>3.3584802651483257E-4</v>
      </c>
    </row>
    <row r="285" spans="2:21">
      <c r="B285" s="76" t="s">
        <v>696</v>
      </c>
      <c r="C285" s="73" t="s">
        <v>697</v>
      </c>
      <c r="D285" s="86" t="s">
        <v>26</v>
      </c>
      <c r="E285" s="86" t="s">
        <v>26</v>
      </c>
      <c r="F285" s="73"/>
      <c r="G285" s="86" t="s">
        <v>662</v>
      </c>
      <c r="H285" s="73" t="s">
        <v>698</v>
      </c>
      <c r="I285" s="73" t="s">
        <v>669</v>
      </c>
      <c r="J285" s="73"/>
      <c r="K285" s="83">
        <v>6.7199999999994775</v>
      </c>
      <c r="L285" s="86" t="s">
        <v>131</v>
      </c>
      <c r="M285" s="87">
        <v>5.7999999999999996E-2</v>
      </c>
      <c r="N285" s="87">
        <v>5.3899999999995424E-2</v>
      </c>
      <c r="O285" s="83">
        <v>1076834.55</v>
      </c>
      <c r="P285" s="85">
        <v>103.53984</v>
      </c>
      <c r="Q285" s="73"/>
      <c r="R285" s="83">
        <v>4519.0151397130003</v>
      </c>
      <c r="S285" s="84">
        <v>2.1536691E-3</v>
      </c>
      <c r="T285" s="84">
        <f t="shared" si="4"/>
        <v>3.1067225411044595E-3</v>
      </c>
      <c r="U285" s="84">
        <f>R285/'סכום נכסי הקרן'!$C$42</f>
        <v>2.301892298898172E-4</v>
      </c>
    </row>
    <row r="286" spans="2:21">
      <c r="B286" s="76" t="s">
        <v>699</v>
      </c>
      <c r="C286" s="73" t="s">
        <v>700</v>
      </c>
      <c r="D286" s="86" t="s">
        <v>26</v>
      </c>
      <c r="E286" s="86" t="s">
        <v>26</v>
      </c>
      <c r="F286" s="73"/>
      <c r="G286" s="86" t="s">
        <v>683</v>
      </c>
      <c r="H286" s="73" t="s">
        <v>637</v>
      </c>
      <c r="I286" s="73" t="s">
        <v>634</v>
      </c>
      <c r="J286" s="73"/>
      <c r="K286" s="83">
        <v>7.1899999999996265</v>
      </c>
      <c r="L286" s="86" t="s">
        <v>129</v>
      </c>
      <c r="M286" s="87">
        <v>6.1740000000000003E-2</v>
      </c>
      <c r="N286" s="87">
        <v>6.7899999999996269E-2</v>
      </c>
      <c r="O286" s="83">
        <v>1076834.55</v>
      </c>
      <c r="P286" s="85">
        <v>97.583749999999995</v>
      </c>
      <c r="Q286" s="73"/>
      <c r="R286" s="83">
        <v>4018.3186065500013</v>
      </c>
      <c r="S286" s="84">
        <v>3.36510796875E-4</v>
      </c>
      <c r="T286" s="84">
        <f t="shared" si="4"/>
        <v>2.7625047950384138E-3</v>
      </c>
      <c r="U286" s="84">
        <f>R286/'סכום נכסי הקרן'!$C$42</f>
        <v>2.0468479013602346E-4</v>
      </c>
    </row>
    <row r="287" spans="2:21">
      <c r="B287" s="76" t="s">
        <v>701</v>
      </c>
      <c r="C287" s="73" t="s">
        <v>702</v>
      </c>
      <c r="D287" s="86" t="s">
        <v>26</v>
      </c>
      <c r="E287" s="86" t="s">
        <v>26</v>
      </c>
      <c r="F287" s="73"/>
      <c r="G287" s="86" t="s">
        <v>703</v>
      </c>
      <c r="H287" s="73" t="s">
        <v>637</v>
      </c>
      <c r="I287" s="73" t="s">
        <v>280</v>
      </c>
      <c r="J287" s="73"/>
      <c r="K287" s="83">
        <v>7.0000000000000018</v>
      </c>
      <c r="L287" s="86" t="s">
        <v>129</v>
      </c>
      <c r="M287" s="87">
        <v>6.4000000000000001E-2</v>
      </c>
      <c r="N287" s="87">
        <v>6.7500000000000726E-2</v>
      </c>
      <c r="O287" s="83">
        <v>933256.6100000001</v>
      </c>
      <c r="P287" s="85">
        <v>98.754000000000005</v>
      </c>
      <c r="Q287" s="73"/>
      <c r="R287" s="83">
        <v>3524.3063616129998</v>
      </c>
      <c r="S287" s="84">
        <v>9.3325661000000009E-4</v>
      </c>
      <c r="T287" s="84">
        <f t="shared" si="4"/>
        <v>2.4228823486695194E-3</v>
      </c>
      <c r="U287" s="84">
        <f>R287/'סכום נכסי הקרן'!$C$42</f>
        <v>1.7952083411851603E-4</v>
      </c>
    </row>
    <row r="288" spans="2:21">
      <c r="B288" s="76" t="s">
        <v>704</v>
      </c>
      <c r="C288" s="73" t="s">
        <v>705</v>
      </c>
      <c r="D288" s="86" t="s">
        <v>26</v>
      </c>
      <c r="E288" s="86" t="s">
        <v>26</v>
      </c>
      <c r="F288" s="73"/>
      <c r="G288" s="86" t="s">
        <v>683</v>
      </c>
      <c r="H288" s="73" t="s">
        <v>637</v>
      </c>
      <c r="I288" s="73" t="s">
        <v>634</v>
      </c>
      <c r="J288" s="73"/>
      <c r="K288" s="83">
        <v>4.2799999999998093</v>
      </c>
      <c r="L288" s="86" t="s">
        <v>131</v>
      </c>
      <c r="M288" s="87">
        <v>4.1250000000000002E-2</v>
      </c>
      <c r="N288" s="87">
        <v>5.5399999999997458E-2</v>
      </c>
      <c r="O288" s="83">
        <v>2132132.4090000005</v>
      </c>
      <c r="P288" s="85">
        <v>94.556010000000001</v>
      </c>
      <c r="Q288" s="73"/>
      <c r="R288" s="83">
        <v>8171.2899291020012</v>
      </c>
      <c r="S288" s="84">
        <v>2.1321324090000007E-3</v>
      </c>
      <c r="T288" s="84">
        <f t="shared" si="4"/>
        <v>5.6175803416877446E-3</v>
      </c>
      <c r="U288" s="84">
        <f>R288/'סכום נכסי הקרן'!$C$42</f>
        <v>4.162285094946299E-4</v>
      </c>
    </row>
    <row r="289" spans="2:21">
      <c r="B289" s="76" t="s">
        <v>706</v>
      </c>
      <c r="C289" s="73" t="s">
        <v>707</v>
      </c>
      <c r="D289" s="86" t="s">
        <v>26</v>
      </c>
      <c r="E289" s="86" t="s">
        <v>26</v>
      </c>
      <c r="F289" s="73"/>
      <c r="G289" s="86" t="s">
        <v>708</v>
      </c>
      <c r="H289" s="73" t="s">
        <v>637</v>
      </c>
      <c r="I289" s="73" t="s">
        <v>634</v>
      </c>
      <c r="J289" s="73"/>
      <c r="K289" s="83">
        <v>6.9200000000000026</v>
      </c>
      <c r="L289" s="86" t="s">
        <v>129</v>
      </c>
      <c r="M289" s="87">
        <v>6.7979999999999999E-2</v>
      </c>
      <c r="N289" s="87">
        <v>7.0700000000000249E-2</v>
      </c>
      <c r="O289" s="83">
        <v>3445870.5600000005</v>
      </c>
      <c r="P289" s="85">
        <v>99.102599999999995</v>
      </c>
      <c r="Q289" s="73"/>
      <c r="R289" s="83">
        <v>13058.758542338002</v>
      </c>
      <c r="S289" s="84">
        <v>3.4458705600000005E-3</v>
      </c>
      <c r="T289" s="84">
        <f t="shared" si="4"/>
        <v>8.977606462477675E-3</v>
      </c>
      <c r="U289" s="84">
        <f>R289/'סכום נכסי הקרן'!$C$42</f>
        <v>6.6518599279770613E-4</v>
      </c>
    </row>
    <row r="290" spans="2:21">
      <c r="B290" s="76" t="s">
        <v>709</v>
      </c>
      <c r="C290" s="73" t="s">
        <v>710</v>
      </c>
      <c r="D290" s="86" t="s">
        <v>26</v>
      </c>
      <c r="E290" s="86" t="s">
        <v>26</v>
      </c>
      <c r="F290" s="73"/>
      <c r="G290" s="86" t="s">
        <v>662</v>
      </c>
      <c r="H290" s="73" t="s">
        <v>637</v>
      </c>
      <c r="I290" s="73" t="s">
        <v>280</v>
      </c>
      <c r="J290" s="73"/>
      <c r="K290" s="83">
        <v>6.7499999999997611</v>
      </c>
      <c r="L290" s="86" t="s">
        <v>129</v>
      </c>
      <c r="M290" s="87">
        <v>0.06</v>
      </c>
      <c r="N290" s="87">
        <v>7.3199999999998475E-2</v>
      </c>
      <c r="O290" s="83">
        <v>1794724.2500000002</v>
      </c>
      <c r="P290" s="85">
        <v>91.508330000000001</v>
      </c>
      <c r="Q290" s="73"/>
      <c r="R290" s="83">
        <v>6280.2402793780002</v>
      </c>
      <c r="S290" s="84">
        <v>1.4956035416666669E-3</v>
      </c>
      <c r="T290" s="84">
        <f t="shared" si="4"/>
        <v>4.3175257077662571E-3</v>
      </c>
      <c r="U290" s="84">
        <f>R290/'סכום נכסי הקרן'!$C$42</f>
        <v>3.1990237446401747E-4</v>
      </c>
    </row>
    <row r="291" spans="2:21">
      <c r="B291" s="76" t="s">
        <v>711</v>
      </c>
      <c r="C291" s="73" t="s">
        <v>712</v>
      </c>
      <c r="D291" s="86" t="s">
        <v>26</v>
      </c>
      <c r="E291" s="86" t="s">
        <v>26</v>
      </c>
      <c r="F291" s="73"/>
      <c r="G291" s="86" t="s">
        <v>703</v>
      </c>
      <c r="H291" s="73" t="s">
        <v>637</v>
      </c>
      <c r="I291" s="73" t="s">
        <v>634</v>
      </c>
      <c r="J291" s="73"/>
      <c r="K291" s="83">
        <v>6.9100000000002817</v>
      </c>
      <c r="L291" s="86" t="s">
        <v>129</v>
      </c>
      <c r="M291" s="87">
        <v>6.3750000000000001E-2</v>
      </c>
      <c r="N291" s="87">
        <v>6.6200000000002118E-2</v>
      </c>
      <c r="O291" s="83">
        <v>603027.34800000011</v>
      </c>
      <c r="P291" s="85">
        <v>98.280749999999998</v>
      </c>
      <c r="Q291" s="73"/>
      <c r="R291" s="83">
        <v>2266.3310769960003</v>
      </c>
      <c r="S291" s="84">
        <v>8.6146764000000014E-4</v>
      </c>
      <c r="T291" s="84">
        <f t="shared" si="4"/>
        <v>1.5580522801603583E-3</v>
      </c>
      <c r="U291" s="84">
        <f>R291/'סכום נכסי הקרן'!$C$42</f>
        <v>1.1544219020301871E-4</v>
      </c>
    </row>
    <row r="292" spans="2:21">
      <c r="B292" s="76" t="s">
        <v>713</v>
      </c>
      <c r="C292" s="73" t="s">
        <v>714</v>
      </c>
      <c r="D292" s="86" t="s">
        <v>26</v>
      </c>
      <c r="E292" s="86" t="s">
        <v>26</v>
      </c>
      <c r="F292" s="73"/>
      <c r="G292" s="86" t="s">
        <v>683</v>
      </c>
      <c r="H292" s="73" t="s">
        <v>637</v>
      </c>
      <c r="I292" s="73" t="s">
        <v>634</v>
      </c>
      <c r="J292" s="73"/>
      <c r="K292" s="83">
        <v>3.4600000000001345</v>
      </c>
      <c r="L292" s="86" t="s">
        <v>129</v>
      </c>
      <c r="M292" s="87">
        <v>8.1250000000000003E-2</v>
      </c>
      <c r="N292" s="87">
        <v>8.1600000000005488E-2</v>
      </c>
      <c r="O292" s="83">
        <v>1435779.4</v>
      </c>
      <c r="P292" s="85">
        <v>100.77016999999999</v>
      </c>
      <c r="Q292" s="73"/>
      <c r="R292" s="83">
        <v>5532.7058123810002</v>
      </c>
      <c r="S292" s="84">
        <v>8.2044537142857133E-4</v>
      </c>
      <c r="T292" s="84">
        <f t="shared" si="4"/>
        <v>3.8036123644665087E-3</v>
      </c>
      <c r="U292" s="84">
        <f>R292/'סכום נכסי הקרן'!$C$42</f>
        <v>2.8182452388061295E-4</v>
      </c>
    </row>
    <row r="293" spans="2:21">
      <c r="B293" s="76" t="s">
        <v>715</v>
      </c>
      <c r="C293" s="73" t="s">
        <v>716</v>
      </c>
      <c r="D293" s="86" t="s">
        <v>26</v>
      </c>
      <c r="E293" s="86" t="s">
        <v>26</v>
      </c>
      <c r="F293" s="73"/>
      <c r="G293" s="86" t="s">
        <v>683</v>
      </c>
      <c r="H293" s="73" t="s">
        <v>644</v>
      </c>
      <c r="I293" s="73" t="s">
        <v>634</v>
      </c>
      <c r="J293" s="73"/>
      <c r="K293" s="83">
        <v>4.2000000000000792</v>
      </c>
      <c r="L293" s="86" t="s">
        <v>131</v>
      </c>
      <c r="M293" s="87">
        <v>7.2499999999999995E-2</v>
      </c>
      <c r="N293" s="87">
        <v>7.6000000000001386E-2</v>
      </c>
      <c r="O293" s="83">
        <v>2562866.2290000003</v>
      </c>
      <c r="P293" s="85">
        <v>98.366420000000005</v>
      </c>
      <c r="Q293" s="73"/>
      <c r="R293" s="83">
        <v>10217.864442511</v>
      </c>
      <c r="S293" s="84">
        <v>2.0502929832000001E-3</v>
      </c>
      <c r="T293" s="84">
        <f t="shared" si="4"/>
        <v>7.0245548651812484E-3</v>
      </c>
      <c r="U293" s="84">
        <f>R293/'סכום נכסי הקרן'!$C$42</f>
        <v>5.204767575285287E-4</v>
      </c>
    </row>
    <row r="294" spans="2:21">
      <c r="B294" s="76" t="s">
        <v>717</v>
      </c>
      <c r="C294" s="73" t="s">
        <v>718</v>
      </c>
      <c r="D294" s="86" t="s">
        <v>26</v>
      </c>
      <c r="E294" s="86" t="s">
        <v>26</v>
      </c>
      <c r="F294" s="73"/>
      <c r="G294" s="86" t="s">
        <v>683</v>
      </c>
      <c r="H294" s="73" t="s">
        <v>644</v>
      </c>
      <c r="I294" s="73" t="s">
        <v>634</v>
      </c>
      <c r="J294" s="73"/>
      <c r="K294" s="83">
        <v>6.9999999999996287</v>
      </c>
      <c r="L294" s="86" t="s">
        <v>129</v>
      </c>
      <c r="M294" s="87">
        <v>7.1190000000000003E-2</v>
      </c>
      <c r="N294" s="87">
        <v>7.6599999999996213E-2</v>
      </c>
      <c r="O294" s="83">
        <v>1435779.4</v>
      </c>
      <c r="P294" s="85">
        <v>97.892080000000007</v>
      </c>
      <c r="Q294" s="73"/>
      <c r="R294" s="83">
        <v>5374.6864808440005</v>
      </c>
      <c r="S294" s="84">
        <v>9.5718626666666657E-4</v>
      </c>
      <c r="T294" s="84">
        <f t="shared" si="4"/>
        <v>3.6949775836484398E-3</v>
      </c>
      <c r="U294" s="84">
        <f>R294/'סכום נכסי הקרן'!$C$42</f>
        <v>2.7377534787441886E-4</v>
      </c>
    </row>
    <row r="295" spans="2:21">
      <c r="B295" s="76" t="s">
        <v>719</v>
      </c>
      <c r="C295" s="73" t="s">
        <v>720</v>
      </c>
      <c r="D295" s="86" t="s">
        <v>26</v>
      </c>
      <c r="E295" s="86" t="s">
        <v>26</v>
      </c>
      <c r="F295" s="73"/>
      <c r="G295" s="86" t="s">
        <v>708</v>
      </c>
      <c r="H295" s="73" t="s">
        <v>644</v>
      </c>
      <c r="I295" s="73" t="s">
        <v>634</v>
      </c>
      <c r="J295" s="73"/>
      <c r="K295" s="83">
        <v>3.0500000000000083</v>
      </c>
      <c r="L295" s="86" t="s">
        <v>129</v>
      </c>
      <c r="M295" s="87">
        <v>2.6249999999999999E-2</v>
      </c>
      <c r="N295" s="87">
        <v>7.6099999999998683E-2</v>
      </c>
      <c r="O295" s="83">
        <v>1820209.3343500001</v>
      </c>
      <c r="P295" s="85">
        <v>86.704629999999995</v>
      </c>
      <c r="Q295" s="73"/>
      <c r="R295" s="83">
        <v>6035.0585113390016</v>
      </c>
      <c r="S295" s="84">
        <v>1.4659329262615842E-3</v>
      </c>
      <c r="T295" s="84">
        <f t="shared" si="4"/>
        <v>4.1489686877331311E-3</v>
      </c>
      <c r="U295" s="84">
        <f>R295/'סכום נכסי הקרן'!$C$42</f>
        <v>3.0741332527452854E-4</v>
      </c>
    </row>
    <row r="296" spans="2:21">
      <c r="B296" s="76" t="s">
        <v>721</v>
      </c>
      <c r="C296" s="73" t="s">
        <v>722</v>
      </c>
      <c r="D296" s="86" t="s">
        <v>26</v>
      </c>
      <c r="E296" s="86" t="s">
        <v>26</v>
      </c>
      <c r="F296" s="73"/>
      <c r="G296" s="86" t="s">
        <v>708</v>
      </c>
      <c r="H296" s="73" t="s">
        <v>644</v>
      </c>
      <c r="I296" s="73" t="s">
        <v>634</v>
      </c>
      <c r="J296" s="73"/>
      <c r="K296" s="83">
        <v>1.8899999999999526</v>
      </c>
      <c r="L296" s="86" t="s">
        <v>129</v>
      </c>
      <c r="M296" s="87">
        <v>7.0499999999999993E-2</v>
      </c>
      <c r="N296" s="87">
        <v>6.9300000000000694E-2</v>
      </c>
      <c r="O296" s="83">
        <v>717889.7</v>
      </c>
      <c r="P296" s="85">
        <v>100.08857999999999</v>
      </c>
      <c r="Q296" s="73"/>
      <c r="R296" s="83">
        <v>2747.6420103170008</v>
      </c>
      <c r="S296" s="84">
        <v>9.0436872167114712E-4</v>
      </c>
      <c r="T296" s="84">
        <f t="shared" si="4"/>
        <v>1.8889428568897259E-3</v>
      </c>
      <c r="U296" s="84">
        <f>R296/'סכום נכסי הקרן'!$C$42</f>
        <v>1.3995916783052597E-4</v>
      </c>
    </row>
    <row r="297" spans="2:21">
      <c r="B297" s="76" t="s">
        <v>723</v>
      </c>
      <c r="C297" s="73" t="s">
        <v>724</v>
      </c>
      <c r="D297" s="86" t="s">
        <v>26</v>
      </c>
      <c r="E297" s="86" t="s">
        <v>26</v>
      </c>
      <c r="F297" s="73"/>
      <c r="G297" s="86" t="s">
        <v>650</v>
      </c>
      <c r="H297" s="73" t="s">
        <v>644</v>
      </c>
      <c r="I297" s="73" t="s">
        <v>280</v>
      </c>
      <c r="J297" s="73"/>
      <c r="K297" s="83">
        <v>3.4000000000007096</v>
      </c>
      <c r="L297" s="86" t="s">
        <v>129</v>
      </c>
      <c r="M297" s="87">
        <v>5.5E-2</v>
      </c>
      <c r="N297" s="87">
        <v>9.5400000000020815E-2</v>
      </c>
      <c r="O297" s="83">
        <v>502522.7900000001</v>
      </c>
      <c r="P297" s="85">
        <v>87.977109999999996</v>
      </c>
      <c r="Q297" s="73"/>
      <c r="R297" s="83">
        <v>1690.6096479620005</v>
      </c>
      <c r="S297" s="84">
        <v>5.0252279000000013E-4</v>
      </c>
      <c r="T297" s="84">
        <f t="shared" si="4"/>
        <v>1.1622565844879619E-3</v>
      </c>
      <c r="U297" s="84">
        <f>R297/'סכום נכסי הקרן'!$C$42</f>
        <v>8.6116138334819389E-5</v>
      </c>
    </row>
    <row r="298" spans="2:21">
      <c r="B298" s="76" t="s">
        <v>725</v>
      </c>
      <c r="C298" s="73" t="s">
        <v>726</v>
      </c>
      <c r="D298" s="86" t="s">
        <v>26</v>
      </c>
      <c r="E298" s="86" t="s">
        <v>26</v>
      </c>
      <c r="F298" s="73"/>
      <c r="G298" s="86" t="s">
        <v>650</v>
      </c>
      <c r="H298" s="73" t="s">
        <v>644</v>
      </c>
      <c r="I298" s="73" t="s">
        <v>280</v>
      </c>
      <c r="J298" s="73"/>
      <c r="K298" s="83">
        <v>2.9800000000000701</v>
      </c>
      <c r="L298" s="86" t="s">
        <v>129</v>
      </c>
      <c r="M298" s="87">
        <v>0.06</v>
      </c>
      <c r="N298" s="87">
        <v>9.0700000000001918E-2</v>
      </c>
      <c r="O298" s="83">
        <v>2262070.4447000003</v>
      </c>
      <c r="P298" s="85">
        <v>92.069670000000002</v>
      </c>
      <c r="Q298" s="73"/>
      <c r="R298" s="83">
        <v>7964.1710670780021</v>
      </c>
      <c r="S298" s="84">
        <v>3.0160939262666672E-3</v>
      </c>
      <c r="T298" s="84">
        <f t="shared" si="4"/>
        <v>5.4751907241617614E-3</v>
      </c>
      <c r="U298" s="84">
        <f>R298/'סכום נכסי הקרן'!$C$42</f>
        <v>4.0567830555174431E-4</v>
      </c>
    </row>
    <row r="299" spans="2:21">
      <c r="B299" s="76" t="s">
        <v>727</v>
      </c>
      <c r="C299" s="73" t="s">
        <v>728</v>
      </c>
      <c r="D299" s="86" t="s">
        <v>26</v>
      </c>
      <c r="E299" s="86" t="s">
        <v>26</v>
      </c>
      <c r="F299" s="73"/>
      <c r="G299" s="86" t="s">
        <v>729</v>
      </c>
      <c r="H299" s="73" t="s">
        <v>644</v>
      </c>
      <c r="I299" s="73" t="s">
        <v>280</v>
      </c>
      <c r="J299" s="73"/>
      <c r="K299" s="83">
        <v>6.089999999999991</v>
      </c>
      <c r="L299" s="86" t="s">
        <v>131</v>
      </c>
      <c r="M299" s="87">
        <v>6.6250000000000003E-2</v>
      </c>
      <c r="N299" s="87">
        <v>6.4599999999999727E-2</v>
      </c>
      <c r="O299" s="83">
        <v>2871558.8</v>
      </c>
      <c r="P299" s="85">
        <v>101.98945000000001</v>
      </c>
      <c r="Q299" s="73"/>
      <c r="R299" s="83">
        <v>11870.261625779001</v>
      </c>
      <c r="S299" s="84">
        <v>3.8287450666666663E-3</v>
      </c>
      <c r="T299" s="84">
        <f t="shared" si="4"/>
        <v>8.1605412288919578E-3</v>
      </c>
      <c r="U299" s="84">
        <f>R299/'סכום נכסי הקרן'!$C$42</f>
        <v>6.0464643240877732E-4</v>
      </c>
    </row>
    <row r="300" spans="2:21">
      <c r="B300" s="76" t="s">
        <v>730</v>
      </c>
      <c r="C300" s="73" t="s">
        <v>731</v>
      </c>
      <c r="D300" s="86" t="s">
        <v>26</v>
      </c>
      <c r="E300" s="86" t="s">
        <v>26</v>
      </c>
      <c r="F300" s="73"/>
      <c r="G300" s="86" t="s">
        <v>708</v>
      </c>
      <c r="H300" s="73" t="s">
        <v>644</v>
      </c>
      <c r="I300" s="73" t="s">
        <v>280</v>
      </c>
      <c r="J300" s="73"/>
      <c r="K300" s="83">
        <v>1.3299999999998535</v>
      </c>
      <c r="L300" s="86" t="s">
        <v>129</v>
      </c>
      <c r="M300" s="87">
        <v>4.2500000000000003E-2</v>
      </c>
      <c r="N300" s="87">
        <v>7.6199999999995022E-2</v>
      </c>
      <c r="O300" s="83">
        <v>1579357.3400000003</v>
      </c>
      <c r="P300" s="85">
        <v>96.11806</v>
      </c>
      <c r="Q300" s="73"/>
      <c r="R300" s="83">
        <v>5805.0138898450004</v>
      </c>
      <c r="S300" s="84">
        <v>3.3249628210526324E-3</v>
      </c>
      <c r="T300" s="84">
        <f t="shared" si="4"/>
        <v>3.9908181197532578E-3</v>
      </c>
      <c r="U300" s="84">
        <f>R300/'סכום נכסי הקרן'!$C$42</f>
        <v>2.9569533083882905E-4</v>
      </c>
    </row>
    <row r="301" spans="2:21">
      <c r="B301" s="76" t="s">
        <v>732</v>
      </c>
      <c r="C301" s="73" t="s">
        <v>733</v>
      </c>
      <c r="D301" s="86" t="s">
        <v>26</v>
      </c>
      <c r="E301" s="86" t="s">
        <v>26</v>
      </c>
      <c r="F301" s="73"/>
      <c r="G301" s="86" t="s">
        <v>708</v>
      </c>
      <c r="H301" s="73" t="s">
        <v>644</v>
      </c>
      <c r="I301" s="73" t="s">
        <v>280</v>
      </c>
      <c r="J301" s="73"/>
      <c r="K301" s="83">
        <v>4.5600000000010921</v>
      </c>
      <c r="L301" s="86" t="s">
        <v>129</v>
      </c>
      <c r="M301" s="87">
        <v>3.125E-2</v>
      </c>
      <c r="N301" s="87">
        <v>7.6600000000016655E-2</v>
      </c>
      <c r="O301" s="83">
        <v>717889.7</v>
      </c>
      <c r="P301" s="85">
        <v>82.666330000000002</v>
      </c>
      <c r="Q301" s="73"/>
      <c r="R301" s="83">
        <v>2269.3646240170006</v>
      </c>
      <c r="S301" s="84">
        <v>9.5718626666666657E-4</v>
      </c>
      <c r="T301" s="84">
        <f t="shared" si="4"/>
        <v>1.5601377763621348E-3</v>
      </c>
      <c r="U301" s="84">
        <f>R301/'סכום נכסי הקרן'!$C$42</f>
        <v>1.1559671277729867E-4</v>
      </c>
    </row>
    <row r="302" spans="2:21">
      <c r="B302" s="76" t="s">
        <v>734</v>
      </c>
      <c r="C302" s="73" t="s">
        <v>735</v>
      </c>
      <c r="D302" s="86" t="s">
        <v>26</v>
      </c>
      <c r="E302" s="86" t="s">
        <v>26</v>
      </c>
      <c r="F302" s="73"/>
      <c r="G302" s="86" t="s">
        <v>729</v>
      </c>
      <c r="H302" s="73" t="s">
        <v>644</v>
      </c>
      <c r="I302" s="73" t="s">
        <v>634</v>
      </c>
      <c r="J302" s="73"/>
      <c r="K302" s="83">
        <v>4.3600000000001655</v>
      </c>
      <c r="L302" s="86" t="s">
        <v>131</v>
      </c>
      <c r="M302" s="87">
        <v>4.8750000000000002E-2</v>
      </c>
      <c r="N302" s="87">
        <v>5.7100000000002683E-2</v>
      </c>
      <c r="O302" s="83">
        <v>1967017.7780000002</v>
      </c>
      <c r="P302" s="85">
        <v>97.068420000000003</v>
      </c>
      <c r="Q302" s="73"/>
      <c r="R302" s="83">
        <v>7738.798804852001</v>
      </c>
      <c r="S302" s="84">
        <v>1.9670177780000001E-3</v>
      </c>
      <c r="T302" s="84">
        <f t="shared" si="4"/>
        <v>5.3202522994054129E-3</v>
      </c>
      <c r="U302" s="84">
        <f>R302/'סכום נכסי הקרן'!$C$42</f>
        <v>3.9419831137681356E-4</v>
      </c>
    </row>
    <row r="303" spans="2:21">
      <c r="B303" s="76" t="s">
        <v>736</v>
      </c>
      <c r="C303" s="73" t="s">
        <v>737</v>
      </c>
      <c r="D303" s="86" t="s">
        <v>26</v>
      </c>
      <c r="E303" s="86" t="s">
        <v>26</v>
      </c>
      <c r="F303" s="73"/>
      <c r="G303" s="86" t="s">
        <v>738</v>
      </c>
      <c r="H303" s="73" t="s">
        <v>644</v>
      </c>
      <c r="I303" s="73" t="s">
        <v>634</v>
      </c>
      <c r="J303" s="73"/>
      <c r="K303" s="83">
        <v>7.2499999999996581</v>
      </c>
      <c r="L303" s="86" t="s">
        <v>129</v>
      </c>
      <c r="M303" s="87">
        <v>5.9000000000000004E-2</v>
      </c>
      <c r="N303" s="87">
        <v>6.6399999999996503E-2</v>
      </c>
      <c r="O303" s="83">
        <v>2010091.1600000004</v>
      </c>
      <c r="P303" s="85">
        <v>94.992279999999994</v>
      </c>
      <c r="Q303" s="73"/>
      <c r="R303" s="83">
        <v>7301.665591154001</v>
      </c>
      <c r="S303" s="84">
        <v>4.0201823200000011E-3</v>
      </c>
      <c r="T303" s="84">
        <f t="shared" si="4"/>
        <v>5.0197329237285128E-3</v>
      </c>
      <c r="U303" s="84">
        <f>R303/'סכום נכסי הקרן'!$C$42</f>
        <v>3.719316548798862E-4</v>
      </c>
    </row>
    <row r="304" spans="2:21">
      <c r="B304" s="76" t="s">
        <v>739</v>
      </c>
      <c r="C304" s="73" t="s">
        <v>740</v>
      </c>
      <c r="D304" s="86" t="s">
        <v>26</v>
      </c>
      <c r="E304" s="86" t="s">
        <v>26</v>
      </c>
      <c r="F304" s="73"/>
      <c r="G304" s="86" t="s">
        <v>741</v>
      </c>
      <c r="H304" s="73" t="s">
        <v>644</v>
      </c>
      <c r="I304" s="73" t="s">
        <v>634</v>
      </c>
      <c r="J304" s="73"/>
      <c r="K304" s="83">
        <v>6.8599999999999239</v>
      </c>
      <c r="L304" s="86" t="s">
        <v>129</v>
      </c>
      <c r="M304" s="87">
        <v>3.15E-2</v>
      </c>
      <c r="N304" s="87">
        <v>7.1899999999999326E-2</v>
      </c>
      <c r="O304" s="83">
        <v>1435779.4</v>
      </c>
      <c r="P304" s="85">
        <v>76.870750000000001</v>
      </c>
      <c r="Q304" s="73"/>
      <c r="R304" s="83">
        <v>4220.527359312001</v>
      </c>
      <c r="S304" s="84">
        <v>2.2144547763843624E-3</v>
      </c>
      <c r="T304" s="84">
        <f t="shared" si="4"/>
        <v>2.901518821500432E-3</v>
      </c>
      <c r="U304" s="84">
        <f>R304/'סכום נכסי הקרן'!$C$42</f>
        <v>2.1498488332805939E-4</v>
      </c>
    </row>
    <row r="305" spans="2:21">
      <c r="B305" s="76" t="s">
        <v>742</v>
      </c>
      <c r="C305" s="73" t="s">
        <v>743</v>
      </c>
      <c r="D305" s="86" t="s">
        <v>26</v>
      </c>
      <c r="E305" s="86" t="s">
        <v>26</v>
      </c>
      <c r="F305" s="73"/>
      <c r="G305" s="86" t="s">
        <v>744</v>
      </c>
      <c r="H305" s="73" t="s">
        <v>644</v>
      </c>
      <c r="I305" s="73" t="s">
        <v>280</v>
      </c>
      <c r="J305" s="73"/>
      <c r="K305" s="83">
        <v>7.2099999999999946</v>
      </c>
      <c r="L305" s="86" t="s">
        <v>129</v>
      </c>
      <c r="M305" s="87">
        <v>6.25E-2</v>
      </c>
      <c r="N305" s="87">
        <v>6.7400000000000362E-2</v>
      </c>
      <c r="O305" s="83">
        <v>1794724.2500000002</v>
      </c>
      <c r="P305" s="85">
        <v>98.270499999999998</v>
      </c>
      <c r="Q305" s="73"/>
      <c r="R305" s="83">
        <v>6744.3295054240016</v>
      </c>
      <c r="S305" s="84">
        <v>2.9912070833333338E-3</v>
      </c>
      <c r="T305" s="84">
        <f t="shared" si="4"/>
        <v>4.6365767432386459E-3</v>
      </c>
      <c r="U305" s="84">
        <f>R305/'סכום נכסי הקרן'!$C$42</f>
        <v>3.4354211415085436E-4</v>
      </c>
    </row>
    <row r="306" spans="2:21">
      <c r="B306" s="76" t="s">
        <v>745</v>
      </c>
      <c r="C306" s="73" t="s">
        <v>746</v>
      </c>
      <c r="D306" s="86" t="s">
        <v>26</v>
      </c>
      <c r="E306" s="86" t="s">
        <v>26</v>
      </c>
      <c r="F306" s="73"/>
      <c r="G306" s="86" t="s">
        <v>695</v>
      </c>
      <c r="H306" s="73" t="s">
        <v>644</v>
      </c>
      <c r="I306" s="73" t="s">
        <v>280</v>
      </c>
      <c r="J306" s="73"/>
      <c r="K306" s="83">
        <v>4.3699999999998242</v>
      </c>
      <c r="L306" s="86" t="s">
        <v>129</v>
      </c>
      <c r="M306" s="87">
        <v>4.4999999999999998E-2</v>
      </c>
      <c r="N306" s="87">
        <v>6.9799999999997669E-2</v>
      </c>
      <c r="O306" s="83">
        <v>2164939.9682900007</v>
      </c>
      <c r="P306" s="85">
        <v>90.208500000000001</v>
      </c>
      <c r="Q306" s="73"/>
      <c r="R306" s="83">
        <v>7468.1185494630008</v>
      </c>
      <c r="S306" s="84">
        <v>3.6082332804833347E-3</v>
      </c>
      <c r="T306" s="84">
        <f t="shared" si="4"/>
        <v>5.1341656356412536E-3</v>
      </c>
      <c r="U306" s="84">
        <f>R306/'סכום נכסי הקרן'!$C$42</f>
        <v>3.8041042228858845E-4</v>
      </c>
    </row>
    <row r="307" spans="2:21">
      <c r="B307" s="76" t="s">
        <v>747</v>
      </c>
      <c r="C307" s="73" t="s">
        <v>748</v>
      </c>
      <c r="D307" s="86" t="s">
        <v>26</v>
      </c>
      <c r="E307" s="86" t="s">
        <v>26</v>
      </c>
      <c r="F307" s="73"/>
      <c r="G307" s="86" t="s">
        <v>650</v>
      </c>
      <c r="H307" s="73" t="s">
        <v>644</v>
      </c>
      <c r="I307" s="73" t="s">
        <v>280</v>
      </c>
      <c r="J307" s="73"/>
      <c r="K307" s="83">
        <v>6.9300000000005095</v>
      </c>
      <c r="L307" s="86" t="s">
        <v>129</v>
      </c>
      <c r="M307" s="87">
        <v>0.04</v>
      </c>
      <c r="N307" s="87">
        <v>6.5500000000002737E-2</v>
      </c>
      <c r="O307" s="83">
        <v>1076834.55</v>
      </c>
      <c r="P307" s="85">
        <v>84.433329999999998</v>
      </c>
      <c r="Q307" s="73"/>
      <c r="R307" s="83">
        <v>3476.8087345110007</v>
      </c>
      <c r="S307" s="84">
        <v>1.07683455E-3</v>
      </c>
      <c r="T307" s="84">
        <f t="shared" si="4"/>
        <v>2.390228784960475E-3</v>
      </c>
      <c r="U307" s="84">
        <f>R307/'סכום נכסי הקרן'!$C$42</f>
        <v>1.7710140380766798E-4</v>
      </c>
    </row>
    <row r="308" spans="2:21">
      <c r="B308" s="76" t="s">
        <v>749</v>
      </c>
      <c r="C308" s="73" t="s">
        <v>750</v>
      </c>
      <c r="D308" s="86" t="s">
        <v>26</v>
      </c>
      <c r="E308" s="86" t="s">
        <v>26</v>
      </c>
      <c r="F308" s="73"/>
      <c r="G308" s="86" t="s">
        <v>650</v>
      </c>
      <c r="H308" s="73" t="s">
        <v>644</v>
      </c>
      <c r="I308" s="73" t="s">
        <v>280</v>
      </c>
      <c r="J308" s="73"/>
      <c r="K308" s="83">
        <v>2.9499999999999993</v>
      </c>
      <c r="L308" s="86" t="s">
        <v>129</v>
      </c>
      <c r="M308" s="87">
        <v>6.8750000000000006E-2</v>
      </c>
      <c r="N308" s="87">
        <v>6.8400000000001432E-2</v>
      </c>
      <c r="O308" s="83">
        <v>1794724.2500000002</v>
      </c>
      <c r="P308" s="85">
        <v>101.36229</v>
      </c>
      <c r="Q308" s="73"/>
      <c r="R308" s="83">
        <v>6956.5199581000024</v>
      </c>
      <c r="S308" s="84">
        <v>2.6418878637018022E-3</v>
      </c>
      <c r="T308" s="84">
        <f t="shared" si="4"/>
        <v>4.7824529666977153E-3</v>
      </c>
      <c r="U308" s="84">
        <f>R308/'סכום נכסי הקרן'!$C$42</f>
        <v>3.5435065437065154E-4</v>
      </c>
    </row>
    <row r="309" spans="2:21">
      <c r="B309" s="76" t="s">
        <v>751</v>
      </c>
      <c r="C309" s="73" t="s">
        <v>752</v>
      </c>
      <c r="D309" s="86" t="s">
        <v>26</v>
      </c>
      <c r="E309" s="86" t="s">
        <v>26</v>
      </c>
      <c r="F309" s="73"/>
      <c r="G309" s="86" t="s">
        <v>703</v>
      </c>
      <c r="H309" s="73" t="s">
        <v>644</v>
      </c>
      <c r="I309" s="73" t="s">
        <v>280</v>
      </c>
      <c r="J309" s="73"/>
      <c r="K309" s="83">
        <v>4.2500000000015161</v>
      </c>
      <c r="L309" s="86" t="s">
        <v>129</v>
      </c>
      <c r="M309" s="87">
        <v>7.0499999999999993E-2</v>
      </c>
      <c r="N309" s="87">
        <v>7.0600000000024019E-2</v>
      </c>
      <c r="O309" s="83">
        <v>215366.91000000003</v>
      </c>
      <c r="P309" s="85">
        <v>100.08575</v>
      </c>
      <c r="Q309" s="73"/>
      <c r="R309" s="83">
        <v>824.26926916700006</v>
      </c>
      <c r="S309" s="84">
        <v>3.0766701428571434E-4</v>
      </c>
      <c r="T309" s="84">
        <f t="shared" si="4"/>
        <v>5.6666681550959601E-4</v>
      </c>
      <c r="U309" s="84">
        <f>R309/'סכום נכסי הקרן'!$C$42</f>
        <v>4.1986561767404107E-5</v>
      </c>
    </row>
    <row r="310" spans="2:21">
      <c r="B310" s="76" t="s">
        <v>753</v>
      </c>
      <c r="C310" s="73" t="s">
        <v>754</v>
      </c>
      <c r="D310" s="86" t="s">
        <v>26</v>
      </c>
      <c r="E310" s="86" t="s">
        <v>26</v>
      </c>
      <c r="F310" s="73"/>
      <c r="G310" s="86" t="s">
        <v>683</v>
      </c>
      <c r="H310" s="73" t="s">
        <v>644</v>
      </c>
      <c r="I310" s="73" t="s">
        <v>634</v>
      </c>
      <c r="J310" s="73"/>
      <c r="K310" s="83">
        <v>3.7599999999999412</v>
      </c>
      <c r="L310" s="86" t="s">
        <v>132</v>
      </c>
      <c r="M310" s="87">
        <v>7.4160000000000004E-2</v>
      </c>
      <c r="N310" s="87">
        <v>7.5799999999998327E-2</v>
      </c>
      <c r="O310" s="83">
        <v>2440824.9800000004</v>
      </c>
      <c r="P310" s="85">
        <v>101.56543000000001</v>
      </c>
      <c r="Q310" s="73"/>
      <c r="R310" s="83">
        <v>11596.674526593002</v>
      </c>
      <c r="S310" s="84">
        <v>3.7551153538461545E-3</v>
      </c>
      <c r="T310" s="84">
        <f t="shared" si="4"/>
        <v>7.9724561745784413E-3</v>
      </c>
      <c r="U310" s="84">
        <f>R310/'סכום נכסי הקרן'!$C$42</f>
        <v>5.9071047474491031E-4</v>
      </c>
    </row>
    <row r="311" spans="2:21">
      <c r="B311" s="76" t="s">
        <v>755</v>
      </c>
      <c r="C311" s="73" t="s">
        <v>756</v>
      </c>
      <c r="D311" s="86" t="s">
        <v>26</v>
      </c>
      <c r="E311" s="86" t="s">
        <v>26</v>
      </c>
      <c r="F311" s="73"/>
      <c r="G311" s="86" t="s">
        <v>680</v>
      </c>
      <c r="H311" s="73" t="s">
        <v>644</v>
      </c>
      <c r="I311" s="73" t="s">
        <v>634</v>
      </c>
      <c r="J311" s="73"/>
      <c r="K311" s="83">
        <v>3.0999999999998953</v>
      </c>
      <c r="L311" s="86" t="s">
        <v>129</v>
      </c>
      <c r="M311" s="87">
        <v>4.7E-2</v>
      </c>
      <c r="N311" s="87">
        <v>7.8399999999999581E-2</v>
      </c>
      <c r="O311" s="83">
        <v>1363990.43</v>
      </c>
      <c r="P311" s="85">
        <v>91.355890000000002</v>
      </c>
      <c r="Q311" s="73"/>
      <c r="R311" s="83">
        <v>4765.0312650050009</v>
      </c>
      <c r="S311" s="84">
        <v>2.7505352490421455E-3</v>
      </c>
      <c r="T311" s="84">
        <f t="shared" si="4"/>
        <v>3.275853163217927E-3</v>
      </c>
      <c r="U311" s="84">
        <f>R311/'סכום נכסי הקרן'!$C$42</f>
        <v>2.4272077950198315E-4</v>
      </c>
    </row>
    <row r="312" spans="2:21">
      <c r="B312" s="76" t="s">
        <v>757</v>
      </c>
      <c r="C312" s="73" t="s">
        <v>758</v>
      </c>
      <c r="D312" s="86" t="s">
        <v>26</v>
      </c>
      <c r="E312" s="86" t="s">
        <v>26</v>
      </c>
      <c r="F312" s="73"/>
      <c r="G312" s="86" t="s">
        <v>708</v>
      </c>
      <c r="H312" s="73" t="s">
        <v>644</v>
      </c>
      <c r="I312" s="73" t="s">
        <v>634</v>
      </c>
      <c r="J312" s="73"/>
      <c r="K312" s="83">
        <v>3.9100000000002519</v>
      </c>
      <c r="L312" s="86" t="s">
        <v>129</v>
      </c>
      <c r="M312" s="87">
        <v>7.9500000000000001E-2</v>
      </c>
      <c r="N312" s="87">
        <v>8.1800000000004564E-2</v>
      </c>
      <c r="O312" s="83">
        <v>1076834.55</v>
      </c>
      <c r="P312" s="85">
        <v>101.19292</v>
      </c>
      <c r="Q312" s="73"/>
      <c r="R312" s="83">
        <v>4166.9374244450009</v>
      </c>
      <c r="S312" s="84">
        <v>1.6566685384615386E-3</v>
      </c>
      <c r="T312" s="84">
        <f t="shared" si="4"/>
        <v>2.8646769315132693E-3</v>
      </c>
      <c r="U312" s="84">
        <f>R312/'סכום נכסי הקרן'!$C$42</f>
        <v>2.122551235340562E-4</v>
      </c>
    </row>
    <row r="313" spans="2:21">
      <c r="B313" s="76" t="s">
        <v>759</v>
      </c>
      <c r="C313" s="73" t="s">
        <v>760</v>
      </c>
      <c r="D313" s="86" t="s">
        <v>26</v>
      </c>
      <c r="E313" s="86" t="s">
        <v>26</v>
      </c>
      <c r="F313" s="73"/>
      <c r="G313" s="86" t="s">
        <v>683</v>
      </c>
      <c r="H313" s="73" t="s">
        <v>761</v>
      </c>
      <c r="I313" s="73" t="s">
        <v>669</v>
      </c>
      <c r="J313" s="73"/>
      <c r="K313" s="83">
        <v>3.2900000000005645</v>
      </c>
      <c r="L313" s="86" t="s">
        <v>129</v>
      </c>
      <c r="M313" s="87">
        <v>6.8750000000000006E-2</v>
      </c>
      <c r="N313" s="87">
        <v>8.4800000000015141E-2</v>
      </c>
      <c r="O313" s="83">
        <v>775320.87600000005</v>
      </c>
      <c r="P313" s="85">
        <v>96.239750000000001</v>
      </c>
      <c r="Q313" s="73"/>
      <c r="R313" s="83">
        <v>2853.3421212910002</v>
      </c>
      <c r="S313" s="84">
        <v>1.5506417520000002E-3</v>
      </c>
      <c r="T313" s="84">
        <f t="shared" si="4"/>
        <v>1.9616093355820327E-3</v>
      </c>
      <c r="U313" s="84">
        <f>R313/'סכום נכסי הקרן'!$C$42</f>
        <v>1.4534331158577756E-4</v>
      </c>
    </row>
    <row r="314" spans="2:21">
      <c r="B314" s="76" t="s">
        <v>762</v>
      </c>
      <c r="C314" s="73" t="s">
        <v>763</v>
      </c>
      <c r="D314" s="86" t="s">
        <v>26</v>
      </c>
      <c r="E314" s="86" t="s">
        <v>26</v>
      </c>
      <c r="F314" s="73"/>
      <c r="G314" s="86" t="s">
        <v>662</v>
      </c>
      <c r="H314" s="73" t="s">
        <v>644</v>
      </c>
      <c r="I314" s="73" t="s">
        <v>280</v>
      </c>
      <c r="J314" s="73"/>
      <c r="K314" s="83">
        <v>1.8100000000000667</v>
      </c>
      <c r="L314" s="86" t="s">
        <v>129</v>
      </c>
      <c r="M314" s="87">
        <v>5.7500000000000002E-2</v>
      </c>
      <c r="N314" s="87">
        <v>7.9099999999998435E-2</v>
      </c>
      <c r="O314" s="83">
        <v>608411.52075000014</v>
      </c>
      <c r="P314" s="85">
        <v>96.763720000000006</v>
      </c>
      <c r="Q314" s="73"/>
      <c r="R314" s="83">
        <v>2251.2715285850004</v>
      </c>
      <c r="S314" s="84">
        <v>8.6915931535714306E-4</v>
      </c>
      <c r="T314" s="84">
        <f t="shared" si="4"/>
        <v>1.5476991751007727E-3</v>
      </c>
      <c r="U314" s="84">
        <f>R314/'סכום נכסי הקרן'!$C$42</f>
        <v>1.1467508813674047E-4</v>
      </c>
    </row>
    <row r="315" spans="2:21">
      <c r="B315" s="76" t="s">
        <v>764</v>
      </c>
      <c r="C315" s="73" t="s">
        <v>765</v>
      </c>
      <c r="D315" s="86" t="s">
        <v>26</v>
      </c>
      <c r="E315" s="86" t="s">
        <v>26</v>
      </c>
      <c r="F315" s="73"/>
      <c r="G315" s="86" t="s">
        <v>729</v>
      </c>
      <c r="H315" s="73" t="s">
        <v>644</v>
      </c>
      <c r="I315" s="73" t="s">
        <v>634</v>
      </c>
      <c r="J315" s="73"/>
      <c r="K315" s="83">
        <v>3.9499999999997404</v>
      </c>
      <c r="L315" s="86" t="s">
        <v>131</v>
      </c>
      <c r="M315" s="87">
        <v>0.04</v>
      </c>
      <c r="N315" s="87">
        <v>6.0699999999996007E-2</v>
      </c>
      <c r="O315" s="83">
        <v>1722935.2800000003</v>
      </c>
      <c r="P315" s="85">
        <v>93.701669999999993</v>
      </c>
      <c r="Q315" s="73"/>
      <c r="R315" s="83">
        <v>6543.4019445660006</v>
      </c>
      <c r="S315" s="84">
        <v>1.7229352800000003E-3</v>
      </c>
      <c r="T315" s="84">
        <f t="shared" si="4"/>
        <v>4.49844350775532E-3</v>
      </c>
      <c r="U315" s="84">
        <f>R315/'סכום נכסי הקרן'!$C$42</f>
        <v>3.3330728220902554E-4</v>
      </c>
    </row>
    <row r="316" spans="2:21">
      <c r="B316" s="76" t="s">
        <v>766</v>
      </c>
      <c r="C316" s="73" t="s">
        <v>767</v>
      </c>
      <c r="D316" s="86" t="s">
        <v>26</v>
      </c>
      <c r="E316" s="86" t="s">
        <v>26</v>
      </c>
      <c r="F316" s="73"/>
      <c r="G316" s="86" t="s">
        <v>768</v>
      </c>
      <c r="H316" s="73" t="s">
        <v>644</v>
      </c>
      <c r="I316" s="73" t="s">
        <v>634</v>
      </c>
      <c r="J316" s="73"/>
      <c r="K316" s="83">
        <v>3.7399999999997338</v>
      </c>
      <c r="L316" s="86" t="s">
        <v>131</v>
      </c>
      <c r="M316" s="87">
        <v>4.6249999999999999E-2</v>
      </c>
      <c r="N316" s="87">
        <v>5.7099999999996001E-2</v>
      </c>
      <c r="O316" s="83">
        <v>1471673.8850000002</v>
      </c>
      <c r="P316" s="85">
        <v>100.33504000000001</v>
      </c>
      <c r="Q316" s="73"/>
      <c r="R316" s="83">
        <v>5984.8260920399998</v>
      </c>
      <c r="S316" s="84">
        <v>2.4527898083333338E-3</v>
      </c>
      <c r="T316" s="84">
        <f t="shared" si="4"/>
        <v>4.1144350151284563E-3</v>
      </c>
      <c r="U316" s="84">
        <f>R316/'סכום נכסי הקרן'!$C$42</f>
        <v>3.048545903386075E-4</v>
      </c>
    </row>
    <row r="317" spans="2:21">
      <c r="B317" s="76" t="s">
        <v>769</v>
      </c>
      <c r="C317" s="73" t="s">
        <v>770</v>
      </c>
      <c r="D317" s="86" t="s">
        <v>26</v>
      </c>
      <c r="E317" s="86" t="s">
        <v>26</v>
      </c>
      <c r="F317" s="73"/>
      <c r="G317" s="86" t="s">
        <v>703</v>
      </c>
      <c r="H317" s="73" t="s">
        <v>644</v>
      </c>
      <c r="I317" s="73" t="s">
        <v>634</v>
      </c>
      <c r="J317" s="73"/>
      <c r="K317" s="83">
        <v>4.2799999999998812</v>
      </c>
      <c r="L317" s="86" t="s">
        <v>131</v>
      </c>
      <c r="M317" s="87">
        <v>4.6249999999999999E-2</v>
      </c>
      <c r="N317" s="87">
        <v>7.3699999999996588E-2</v>
      </c>
      <c r="O317" s="83">
        <v>1012224.4770000001</v>
      </c>
      <c r="P317" s="85">
        <v>90.165480000000002</v>
      </c>
      <c r="Q317" s="73"/>
      <c r="R317" s="83">
        <v>3699.1713094980009</v>
      </c>
      <c r="S317" s="84">
        <v>6.748163180000001E-4</v>
      </c>
      <c r="T317" s="84">
        <f t="shared" si="4"/>
        <v>2.5430981165852455E-3</v>
      </c>
      <c r="U317" s="84">
        <f>R317/'סכום נכסי הקרן'!$C$42</f>
        <v>1.884280907759761E-4</v>
      </c>
    </row>
    <row r="318" spans="2:21">
      <c r="B318" s="76" t="s">
        <v>771</v>
      </c>
      <c r="C318" s="73" t="s">
        <v>772</v>
      </c>
      <c r="D318" s="86" t="s">
        <v>26</v>
      </c>
      <c r="E318" s="86" t="s">
        <v>26</v>
      </c>
      <c r="F318" s="73"/>
      <c r="G318" s="86" t="s">
        <v>729</v>
      </c>
      <c r="H318" s="73" t="s">
        <v>644</v>
      </c>
      <c r="I318" s="73" t="s">
        <v>634</v>
      </c>
      <c r="J318" s="73"/>
      <c r="K318" s="83">
        <v>6.7200000000001943</v>
      </c>
      <c r="L318" s="86" t="s">
        <v>131</v>
      </c>
      <c r="M318" s="87">
        <v>7.8750000000000001E-2</v>
      </c>
      <c r="N318" s="87">
        <v>7.6200000000001558E-2</v>
      </c>
      <c r="O318" s="83">
        <v>1938302.1900000004</v>
      </c>
      <c r="P318" s="85">
        <v>101.75939</v>
      </c>
      <c r="Q318" s="73"/>
      <c r="R318" s="83">
        <v>7994.3528880770018</v>
      </c>
      <c r="S318" s="84">
        <v>2.5844029200000006E-3</v>
      </c>
      <c r="T318" s="84">
        <f t="shared" si="4"/>
        <v>5.4959400557595146E-3</v>
      </c>
      <c r="U318" s="84">
        <f>R318/'סכום נכסי הקרן'!$C$42</f>
        <v>4.0721570472338625E-4</v>
      </c>
    </row>
    <row r="319" spans="2:21">
      <c r="B319" s="76" t="s">
        <v>773</v>
      </c>
      <c r="C319" s="73" t="s">
        <v>774</v>
      </c>
      <c r="D319" s="86" t="s">
        <v>26</v>
      </c>
      <c r="E319" s="86" t="s">
        <v>26</v>
      </c>
      <c r="F319" s="73"/>
      <c r="G319" s="86" t="s">
        <v>775</v>
      </c>
      <c r="H319" s="73" t="s">
        <v>644</v>
      </c>
      <c r="I319" s="73" t="s">
        <v>280</v>
      </c>
      <c r="J319" s="73"/>
      <c r="K319" s="83">
        <v>7.0299999999996761</v>
      </c>
      <c r="L319" s="86" t="s">
        <v>129</v>
      </c>
      <c r="M319" s="87">
        <v>4.2790000000000002E-2</v>
      </c>
      <c r="N319" s="87">
        <v>6.6599999999996523E-2</v>
      </c>
      <c r="O319" s="83">
        <v>2871558.8</v>
      </c>
      <c r="P319" s="85">
        <v>84.753290000000007</v>
      </c>
      <c r="Q319" s="73"/>
      <c r="R319" s="83">
        <v>9306.6240752670019</v>
      </c>
      <c r="S319" s="84">
        <v>5.7565464716089691E-4</v>
      </c>
      <c r="T319" s="84">
        <f t="shared" si="4"/>
        <v>6.3980973513741522E-3</v>
      </c>
      <c r="U319" s="84">
        <f>R319/'סכום נכסי הקרן'!$C$42</f>
        <v>4.7406006895914021E-4</v>
      </c>
    </row>
    <row r="320" spans="2:21">
      <c r="B320" s="76" t="s">
        <v>776</v>
      </c>
      <c r="C320" s="73" t="s">
        <v>777</v>
      </c>
      <c r="D320" s="86" t="s">
        <v>26</v>
      </c>
      <c r="E320" s="86" t="s">
        <v>26</v>
      </c>
      <c r="F320" s="73"/>
      <c r="G320" s="86" t="s">
        <v>695</v>
      </c>
      <c r="H320" s="73" t="s">
        <v>778</v>
      </c>
      <c r="I320" s="73" t="s">
        <v>280</v>
      </c>
      <c r="J320" s="73"/>
      <c r="K320" s="83">
        <v>1.6099999999996728</v>
      </c>
      <c r="L320" s="86" t="s">
        <v>129</v>
      </c>
      <c r="M320" s="87">
        <v>6.5000000000000002E-2</v>
      </c>
      <c r="N320" s="87">
        <v>7.8499999999990258E-2</v>
      </c>
      <c r="O320" s="83">
        <v>717889.7</v>
      </c>
      <c r="P320" s="85">
        <v>99.104830000000007</v>
      </c>
      <c r="Q320" s="73"/>
      <c r="R320" s="83">
        <v>2720.6360048490005</v>
      </c>
      <c r="S320" s="84">
        <v>1.4357794E-3</v>
      </c>
      <c r="T320" s="84">
        <f t="shared" si="4"/>
        <v>1.8703768279345861E-3</v>
      </c>
      <c r="U320" s="84">
        <f>R320/'סכום נכסי הקרן'!$C$42</f>
        <v>1.3858353809508898E-4</v>
      </c>
    </row>
    <row r="321" spans="2:21">
      <c r="B321" s="76" t="s">
        <v>779</v>
      </c>
      <c r="C321" s="73" t="s">
        <v>780</v>
      </c>
      <c r="D321" s="86" t="s">
        <v>26</v>
      </c>
      <c r="E321" s="86" t="s">
        <v>26</v>
      </c>
      <c r="F321" s="73"/>
      <c r="G321" s="86" t="s">
        <v>729</v>
      </c>
      <c r="H321" s="73" t="s">
        <v>778</v>
      </c>
      <c r="I321" s="73" t="s">
        <v>280</v>
      </c>
      <c r="J321" s="73"/>
      <c r="K321" s="83">
        <v>4.2300000000000848</v>
      </c>
      <c r="L321" s="86" t="s">
        <v>129</v>
      </c>
      <c r="M321" s="87">
        <v>4.1250000000000002E-2</v>
      </c>
      <c r="N321" s="87">
        <v>7.5300000000002351E-2</v>
      </c>
      <c r="O321" s="83">
        <v>2570045.1260000006</v>
      </c>
      <c r="P321" s="85">
        <v>87.540130000000005</v>
      </c>
      <c r="Q321" s="73"/>
      <c r="R321" s="83">
        <v>8603.3144171490021</v>
      </c>
      <c r="S321" s="84">
        <v>6.4251128150000017E-3</v>
      </c>
      <c r="T321" s="84">
        <f t="shared" si="4"/>
        <v>5.9145875819445175E-3</v>
      </c>
      <c r="U321" s="84">
        <f>R321/'סכום נכסי הקרן'!$C$42</f>
        <v>4.3823493813505208E-4</v>
      </c>
    </row>
    <row r="322" spans="2:21">
      <c r="B322" s="76" t="s">
        <v>781</v>
      </c>
      <c r="C322" s="73" t="s">
        <v>782</v>
      </c>
      <c r="D322" s="86" t="s">
        <v>26</v>
      </c>
      <c r="E322" s="86" t="s">
        <v>26</v>
      </c>
      <c r="F322" s="73"/>
      <c r="G322" s="86" t="s">
        <v>783</v>
      </c>
      <c r="H322" s="73" t="s">
        <v>778</v>
      </c>
      <c r="I322" s="73" t="s">
        <v>634</v>
      </c>
      <c r="J322" s="73"/>
      <c r="K322" s="83">
        <v>3.7899999999999254</v>
      </c>
      <c r="L322" s="86" t="s">
        <v>131</v>
      </c>
      <c r="M322" s="87">
        <v>3.125E-2</v>
      </c>
      <c r="N322" s="87">
        <v>6.7600000000000604E-2</v>
      </c>
      <c r="O322" s="83">
        <v>1076834.55</v>
      </c>
      <c r="P322" s="85">
        <v>89.575850000000003</v>
      </c>
      <c r="Q322" s="73"/>
      <c r="R322" s="83">
        <v>3909.5541697510007</v>
      </c>
      <c r="S322" s="84">
        <v>1.4357794E-3</v>
      </c>
      <c r="T322" s="84">
        <f t="shared" si="4"/>
        <v>2.6877316604001782E-3</v>
      </c>
      <c r="U322" s="84">
        <f>R322/'סכום נכסי הקרן'!$C$42</f>
        <v>1.991445559982481E-4</v>
      </c>
    </row>
    <row r="323" spans="2:21">
      <c r="B323" s="76" t="s">
        <v>784</v>
      </c>
      <c r="C323" s="73" t="s">
        <v>785</v>
      </c>
      <c r="D323" s="86" t="s">
        <v>26</v>
      </c>
      <c r="E323" s="86" t="s">
        <v>26</v>
      </c>
      <c r="F323" s="73"/>
      <c r="G323" s="86" t="s">
        <v>786</v>
      </c>
      <c r="H323" s="73" t="s">
        <v>778</v>
      </c>
      <c r="I323" s="73" t="s">
        <v>634</v>
      </c>
      <c r="J323" s="73"/>
      <c r="K323" s="83">
        <v>4.5700000000002463</v>
      </c>
      <c r="L323" s="86" t="s">
        <v>131</v>
      </c>
      <c r="M323" s="87">
        <v>6.6250000000000003E-2</v>
      </c>
      <c r="N323" s="87">
        <v>6.8400000000003097E-2</v>
      </c>
      <c r="O323" s="83">
        <v>1220412.4900000002</v>
      </c>
      <c r="P323" s="85">
        <v>98.946749999999994</v>
      </c>
      <c r="Q323" s="73"/>
      <c r="R323" s="83">
        <v>4894.3555064470011</v>
      </c>
      <c r="S323" s="84">
        <v>1.6272166533333337E-3</v>
      </c>
      <c r="T323" s="84">
        <f t="shared" si="4"/>
        <v>3.364760706914409E-3</v>
      </c>
      <c r="U323" s="84">
        <f>R323/'סכום נכסי הקרן'!$C$42</f>
        <v>2.4930828731580061E-4</v>
      </c>
    </row>
    <row r="324" spans="2:21">
      <c r="B324" s="76" t="s">
        <v>787</v>
      </c>
      <c r="C324" s="73" t="s">
        <v>788</v>
      </c>
      <c r="D324" s="86" t="s">
        <v>26</v>
      </c>
      <c r="E324" s="86" t="s">
        <v>26</v>
      </c>
      <c r="F324" s="73"/>
      <c r="G324" s="86" t="s">
        <v>683</v>
      </c>
      <c r="H324" s="73" t="s">
        <v>789</v>
      </c>
      <c r="I324" s="73" t="s">
        <v>669</v>
      </c>
      <c r="J324" s="73"/>
      <c r="K324" s="83">
        <v>4.7499999999997238</v>
      </c>
      <c r="L324" s="86" t="s">
        <v>129</v>
      </c>
      <c r="M324" s="87">
        <v>7.7499999999999999E-2</v>
      </c>
      <c r="N324" s="87">
        <v>8.7699999999994879E-2</v>
      </c>
      <c r="O324" s="83">
        <v>1482226.8635900002</v>
      </c>
      <c r="P324" s="85">
        <v>95.854219999999998</v>
      </c>
      <c r="Q324" s="73"/>
      <c r="R324" s="83">
        <v>5433.051369314001</v>
      </c>
      <c r="S324" s="84">
        <v>7.411134317950001E-4</v>
      </c>
      <c r="T324" s="84">
        <f t="shared" si="4"/>
        <v>3.735102148185817E-3</v>
      </c>
      <c r="U324" s="84">
        <f>R324/'סכום נכסי הקרן'!$C$42</f>
        <v>2.7674833387117918E-4</v>
      </c>
    </row>
    <row r="325" spans="2:21">
      <c r="B325" s="76" t="s">
        <v>790</v>
      </c>
      <c r="C325" s="73" t="s">
        <v>791</v>
      </c>
      <c r="D325" s="86" t="s">
        <v>26</v>
      </c>
      <c r="E325" s="86" t="s">
        <v>26</v>
      </c>
      <c r="F325" s="73"/>
      <c r="G325" s="86" t="s">
        <v>768</v>
      </c>
      <c r="H325" s="73" t="s">
        <v>778</v>
      </c>
      <c r="I325" s="73" t="s">
        <v>280</v>
      </c>
      <c r="J325" s="73"/>
      <c r="K325" s="83">
        <v>4.3300000000000667</v>
      </c>
      <c r="L325" s="86" t="s">
        <v>132</v>
      </c>
      <c r="M325" s="87">
        <v>8.3750000000000005E-2</v>
      </c>
      <c r="N325" s="87">
        <v>8.3600000000001451E-2</v>
      </c>
      <c r="O325" s="83">
        <v>2153669.1</v>
      </c>
      <c r="P325" s="85">
        <v>102.05441</v>
      </c>
      <c r="Q325" s="73"/>
      <c r="R325" s="83">
        <v>10281.623370407002</v>
      </c>
      <c r="S325" s="84">
        <v>3.0766701428571429E-3</v>
      </c>
      <c r="T325" s="84">
        <f t="shared" si="4"/>
        <v>7.0683877120222404E-3</v>
      </c>
      <c r="U325" s="84">
        <f>R325/'סכום נכסי הקרן'!$C$42</f>
        <v>5.2372450467192799E-4</v>
      </c>
    </row>
    <row r="326" spans="2:21">
      <c r="B326" s="76" t="s">
        <v>792</v>
      </c>
      <c r="C326" s="73" t="s">
        <v>793</v>
      </c>
      <c r="D326" s="86" t="s">
        <v>26</v>
      </c>
      <c r="E326" s="86" t="s">
        <v>26</v>
      </c>
      <c r="F326" s="73"/>
      <c r="G326" s="86" t="s">
        <v>703</v>
      </c>
      <c r="H326" s="73" t="s">
        <v>778</v>
      </c>
      <c r="I326" s="73" t="s">
        <v>634</v>
      </c>
      <c r="J326" s="73"/>
      <c r="K326" s="83">
        <v>6.8600000000013406</v>
      </c>
      <c r="L326" s="86" t="s">
        <v>129</v>
      </c>
      <c r="M326" s="87">
        <v>6.0999999999999999E-2</v>
      </c>
      <c r="N326" s="87">
        <v>7.0000000000015425E-2</v>
      </c>
      <c r="O326" s="83">
        <v>358944.85</v>
      </c>
      <c r="P326" s="85">
        <v>94.474720000000005</v>
      </c>
      <c r="Q326" s="73"/>
      <c r="R326" s="83">
        <v>1296.7648608410002</v>
      </c>
      <c r="S326" s="84">
        <v>2.0511134285714283E-4</v>
      </c>
      <c r="T326" s="84">
        <f t="shared" si="4"/>
        <v>8.9149704064562672E-4</v>
      </c>
      <c r="U326" s="84">
        <f>R326/'סכום נכסי הקרן'!$C$42</f>
        <v>6.6054504230787645E-5</v>
      </c>
    </row>
    <row r="327" spans="2:21">
      <c r="B327" s="76" t="s">
        <v>794</v>
      </c>
      <c r="C327" s="73" t="s">
        <v>795</v>
      </c>
      <c r="D327" s="86" t="s">
        <v>26</v>
      </c>
      <c r="E327" s="86" t="s">
        <v>26</v>
      </c>
      <c r="F327" s="73"/>
      <c r="G327" s="86" t="s">
        <v>703</v>
      </c>
      <c r="H327" s="73" t="s">
        <v>778</v>
      </c>
      <c r="I327" s="73" t="s">
        <v>634</v>
      </c>
      <c r="J327" s="73"/>
      <c r="K327" s="83">
        <v>4.0800000000002026</v>
      </c>
      <c r="L327" s="86" t="s">
        <v>131</v>
      </c>
      <c r="M327" s="87">
        <v>6.1249999999999999E-2</v>
      </c>
      <c r="N327" s="87">
        <v>5.3700000000002232E-2</v>
      </c>
      <c r="O327" s="83">
        <v>1435779.4</v>
      </c>
      <c r="P327" s="85">
        <v>104.98788</v>
      </c>
      <c r="Q327" s="73"/>
      <c r="R327" s="83">
        <v>6109.6197631720006</v>
      </c>
      <c r="S327" s="84">
        <v>2.3929656666666667E-3</v>
      </c>
      <c r="T327" s="84">
        <f t="shared" si="4"/>
        <v>4.2002278923609021E-3</v>
      </c>
      <c r="U327" s="84">
        <f>R327/'סכום נכסי הקרן'!$C$42</f>
        <v>3.1121132032620007E-4</v>
      </c>
    </row>
    <row r="328" spans="2:21">
      <c r="B328" s="76" t="s">
        <v>796</v>
      </c>
      <c r="C328" s="73" t="s">
        <v>797</v>
      </c>
      <c r="D328" s="86" t="s">
        <v>26</v>
      </c>
      <c r="E328" s="86" t="s">
        <v>26</v>
      </c>
      <c r="F328" s="73"/>
      <c r="G328" s="86" t="s">
        <v>703</v>
      </c>
      <c r="H328" s="73" t="s">
        <v>778</v>
      </c>
      <c r="I328" s="73" t="s">
        <v>634</v>
      </c>
      <c r="J328" s="73"/>
      <c r="K328" s="83">
        <v>3.4399999999996331</v>
      </c>
      <c r="L328" s="86" t="s">
        <v>129</v>
      </c>
      <c r="M328" s="87">
        <v>7.3499999999999996E-2</v>
      </c>
      <c r="N328" s="87">
        <v>6.8699999999993683E-2</v>
      </c>
      <c r="O328" s="83">
        <v>1148623.5200000003</v>
      </c>
      <c r="P328" s="85">
        <v>104.29483</v>
      </c>
      <c r="Q328" s="73"/>
      <c r="R328" s="83">
        <v>4580.9798645470009</v>
      </c>
      <c r="S328" s="84">
        <v>7.6574901333333349E-4</v>
      </c>
      <c r="T328" s="84">
        <f t="shared" si="4"/>
        <v>3.1493219131896238E-3</v>
      </c>
      <c r="U328" s="84">
        <f>R328/'סכום נכסי הקרן'!$C$42</f>
        <v>2.3334558406188554E-4</v>
      </c>
    </row>
    <row r="329" spans="2:21">
      <c r="B329" s="76" t="s">
        <v>798</v>
      </c>
      <c r="C329" s="73" t="s">
        <v>799</v>
      </c>
      <c r="D329" s="86" t="s">
        <v>26</v>
      </c>
      <c r="E329" s="86" t="s">
        <v>26</v>
      </c>
      <c r="F329" s="73"/>
      <c r="G329" s="86" t="s">
        <v>683</v>
      </c>
      <c r="H329" s="73" t="s">
        <v>789</v>
      </c>
      <c r="I329" s="73" t="s">
        <v>669</v>
      </c>
      <c r="J329" s="73"/>
      <c r="K329" s="83">
        <v>4.1800000000002999</v>
      </c>
      <c r="L329" s="86" t="s">
        <v>129</v>
      </c>
      <c r="M329" s="87">
        <v>7.4999999999999997E-2</v>
      </c>
      <c r="N329" s="87">
        <v>9.5200000000006516E-2</v>
      </c>
      <c r="O329" s="83">
        <v>1722935.2800000003</v>
      </c>
      <c r="P329" s="85">
        <v>94.310670000000002</v>
      </c>
      <c r="Q329" s="73"/>
      <c r="R329" s="83">
        <v>6213.662527423</v>
      </c>
      <c r="S329" s="84">
        <v>1.7229352800000003E-3</v>
      </c>
      <c r="T329" s="84">
        <f t="shared" si="4"/>
        <v>4.2717549819908619E-3</v>
      </c>
      <c r="U329" s="84">
        <f>R329/'סכום נכסי הקרן'!$C$42</f>
        <v>3.1651104228731444E-4</v>
      </c>
    </row>
    <row r="330" spans="2:21">
      <c r="B330" s="76" t="s">
        <v>800</v>
      </c>
      <c r="C330" s="73" t="s">
        <v>801</v>
      </c>
      <c r="D330" s="86" t="s">
        <v>26</v>
      </c>
      <c r="E330" s="86" t="s">
        <v>26</v>
      </c>
      <c r="F330" s="73"/>
      <c r="G330" s="86" t="s">
        <v>744</v>
      </c>
      <c r="H330" s="73" t="s">
        <v>778</v>
      </c>
      <c r="I330" s="73" t="s">
        <v>280</v>
      </c>
      <c r="J330" s="73"/>
      <c r="K330" s="83">
        <v>4.9700000000003612</v>
      </c>
      <c r="L330" s="86" t="s">
        <v>129</v>
      </c>
      <c r="M330" s="87">
        <v>3.7499999999999999E-2</v>
      </c>
      <c r="N330" s="87">
        <v>6.5900000000001471E-2</v>
      </c>
      <c r="O330" s="83">
        <v>717889.7</v>
      </c>
      <c r="P330" s="85">
        <v>88.659580000000005</v>
      </c>
      <c r="Q330" s="73"/>
      <c r="R330" s="83">
        <v>2433.8919350960005</v>
      </c>
      <c r="S330" s="84">
        <v>1.1964828333333333E-3</v>
      </c>
      <c r="T330" s="84">
        <f t="shared" si="4"/>
        <v>1.6732466485729273E-3</v>
      </c>
      <c r="U330" s="84">
        <f>R330/'סכום נכסי הקרן'!$C$42</f>
        <v>1.2397739172220759E-4</v>
      </c>
    </row>
    <row r="331" spans="2:21">
      <c r="B331" s="76" t="s">
        <v>802</v>
      </c>
      <c r="C331" s="73" t="s">
        <v>803</v>
      </c>
      <c r="D331" s="86" t="s">
        <v>26</v>
      </c>
      <c r="E331" s="86" t="s">
        <v>26</v>
      </c>
      <c r="F331" s="73"/>
      <c r="G331" s="86" t="s">
        <v>775</v>
      </c>
      <c r="H331" s="73" t="s">
        <v>778</v>
      </c>
      <c r="I331" s="73" t="s">
        <v>634</v>
      </c>
      <c r="J331" s="73"/>
      <c r="K331" s="83">
        <v>6.7400000000002631</v>
      </c>
      <c r="L331" s="86" t="s">
        <v>129</v>
      </c>
      <c r="M331" s="87">
        <v>5.1249999999999997E-2</v>
      </c>
      <c r="N331" s="87">
        <v>7.1100000000003952E-2</v>
      </c>
      <c r="O331" s="83">
        <v>1543462.8550000002</v>
      </c>
      <c r="P331" s="85">
        <v>87.669629999999998</v>
      </c>
      <c r="Q331" s="73"/>
      <c r="R331" s="83">
        <v>5174.4383243360007</v>
      </c>
      <c r="S331" s="84">
        <v>3.0869257100000005E-3</v>
      </c>
      <c r="T331" s="84">
        <f t="shared" ref="T331:T361" si="5">IFERROR(R331/$R$11,0)</f>
        <v>3.557311423566151E-3</v>
      </c>
      <c r="U331" s="84">
        <f>R331/'סכום נכסי הקרן'!$C$42</f>
        <v>2.6357512337675114E-4</v>
      </c>
    </row>
    <row r="332" spans="2:21">
      <c r="B332" s="76" t="s">
        <v>804</v>
      </c>
      <c r="C332" s="73" t="s">
        <v>805</v>
      </c>
      <c r="D332" s="86" t="s">
        <v>26</v>
      </c>
      <c r="E332" s="86" t="s">
        <v>26</v>
      </c>
      <c r="F332" s="73"/>
      <c r="G332" s="86" t="s">
        <v>695</v>
      </c>
      <c r="H332" s="73" t="s">
        <v>778</v>
      </c>
      <c r="I332" s="73" t="s">
        <v>634</v>
      </c>
      <c r="J332" s="73"/>
      <c r="K332" s="83">
        <v>7.0100000000002414</v>
      </c>
      <c r="L332" s="86" t="s">
        <v>129</v>
      </c>
      <c r="M332" s="87">
        <v>6.4000000000000001E-2</v>
      </c>
      <c r="N332" s="87">
        <v>6.9400000000001821E-2</v>
      </c>
      <c r="O332" s="83">
        <v>1794724.2500000002</v>
      </c>
      <c r="P332" s="85">
        <v>98.756330000000005</v>
      </c>
      <c r="Q332" s="73"/>
      <c r="R332" s="83">
        <v>6777.6723699369995</v>
      </c>
      <c r="S332" s="84">
        <v>1.4357794000000002E-3</v>
      </c>
      <c r="T332" s="84">
        <f t="shared" si="5"/>
        <v>4.6594992220454108E-3</v>
      </c>
      <c r="U332" s="84">
        <f>R332/'סכום נכסי הקרן'!$C$42</f>
        <v>3.452405303028868E-4</v>
      </c>
    </row>
    <row r="333" spans="2:21">
      <c r="B333" s="76" t="s">
        <v>806</v>
      </c>
      <c r="C333" s="73" t="s">
        <v>807</v>
      </c>
      <c r="D333" s="86" t="s">
        <v>26</v>
      </c>
      <c r="E333" s="86" t="s">
        <v>26</v>
      </c>
      <c r="F333" s="73"/>
      <c r="G333" s="86" t="s">
        <v>683</v>
      </c>
      <c r="H333" s="73" t="s">
        <v>789</v>
      </c>
      <c r="I333" s="73" t="s">
        <v>669</v>
      </c>
      <c r="J333" s="73"/>
      <c r="K333" s="83">
        <v>4.1700000000000532</v>
      </c>
      <c r="L333" s="86" t="s">
        <v>129</v>
      </c>
      <c r="M333" s="87">
        <v>7.6249999999999998E-2</v>
      </c>
      <c r="N333" s="87">
        <v>9.3499999999999431E-2</v>
      </c>
      <c r="O333" s="83">
        <v>2153669.1</v>
      </c>
      <c r="P333" s="85">
        <v>93.07535</v>
      </c>
      <c r="Q333" s="73"/>
      <c r="R333" s="83">
        <v>7665.3418138270008</v>
      </c>
      <c r="S333" s="84">
        <v>4.3073382E-3</v>
      </c>
      <c r="T333" s="84">
        <f t="shared" si="5"/>
        <v>5.2697522495574788E-3</v>
      </c>
      <c r="U333" s="84">
        <f>R333/'סכום נכסי הקרן'!$C$42</f>
        <v>3.9045656507340508E-4</v>
      </c>
    </row>
    <row r="334" spans="2:21">
      <c r="B334" s="76" t="s">
        <v>808</v>
      </c>
      <c r="C334" s="73" t="s">
        <v>809</v>
      </c>
      <c r="D334" s="86" t="s">
        <v>26</v>
      </c>
      <c r="E334" s="86" t="s">
        <v>26</v>
      </c>
      <c r="F334" s="73"/>
      <c r="G334" s="86" t="s">
        <v>650</v>
      </c>
      <c r="H334" s="73" t="s">
        <v>789</v>
      </c>
      <c r="I334" s="73" t="s">
        <v>669</v>
      </c>
      <c r="J334" s="73"/>
      <c r="K334" s="83">
        <v>3.1700000000000257</v>
      </c>
      <c r="L334" s="86" t="s">
        <v>129</v>
      </c>
      <c r="M334" s="87">
        <v>5.2999999999999999E-2</v>
      </c>
      <c r="N334" s="87">
        <v>0.10100000000000232</v>
      </c>
      <c r="O334" s="83">
        <v>2221868.6214999999</v>
      </c>
      <c r="P334" s="85">
        <v>85.987830000000002</v>
      </c>
      <c r="Q334" s="73"/>
      <c r="R334" s="83">
        <v>7305.8922923930013</v>
      </c>
      <c r="S334" s="84">
        <v>1.4812457476666666E-3</v>
      </c>
      <c r="T334" s="84">
        <f t="shared" si="5"/>
        <v>5.022638686955177E-3</v>
      </c>
      <c r="U334" s="84">
        <f>R334/'סכום נכסי הקרן'!$C$42</f>
        <v>3.721469542478015E-4</v>
      </c>
    </row>
    <row r="335" spans="2:21">
      <c r="B335" s="76" t="s">
        <v>810</v>
      </c>
      <c r="C335" s="73" t="s">
        <v>811</v>
      </c>
      <c r="D335" s="86" t="s">
        <v>26</v>
      </c>
      <c r="E335" s="86" t="s">
        <v>26</v>
      </c>
      <c r="F335" s="73"/>
      <c r="G335" s="86" t="s">
        <v>768</v>
      </c>
      <c r="H335" s="73" t="s">
        <v>778</v>
      </c>
      <c r="I335" s="73" t="s">
        <v>280</v>
      </c>
      <c r="J335" s="73"/>
      <c r="K335" s="83">
        <v>6.1899999999987134</v>
      </c>
      <c r="L335" s="86" t="s">
        <v>129</v>
      </c>
      <c r="M335" s="87">
        <v>4.1250000000000002E-2</v>
      </c>
      <c r="N335" s="87">
        <v>8.419999999997986E-2</v>
      </c>
      <c r="O335" s="83">
        <v>753784.18500000017</v>
      </c>
      <c r="P335" s="85">
        <v>77.059169999999995</v>
      </c>
      <c r="Q335" s="73"/>
      <c r="R335" s="83">
        <v>2221.2079188939997</v>
      </c>
      <c r="S335" s="84">
        <v>7.537841850000002E-4</v>
      </c>
      <c r="T335" s="84">
        <f t="shared" si="5"/>
        <v>1.5270311111517923E-3</v>
      </c>
      <c r="U335" s="84">
        <f>R335/'סכום נכסי הקרן'!$C$42</f>
        <v>1.1314371040320205E-4</v>
      </c>
    </row>
    <row r="336" spans="2:21">
      <c r="B336" s="76" t="s">
        <v>812</v>
      </c>
      <c r="C336" s="73" t="s">
        <v>813</v>
      </c>
      <c r="D336" s="86" t="s">
        <v>26</v>
      </c>
      <c r="E336" s="86" t="s">
        <v>26</v>
      </c>
      <c r="F336" s="73"/>
      <c r="G336" s="86" t="s">
        <v>768</v>
      </c>
      <c r="H336" s="73" t="s">
        <v>778</v>
      </c>
      <c r="I336" s="73" t="s">
        <v>280</v>
      </c>
      <c r="J336" s="73"/>
      <c r="K336" s="83">
        <v>0.74999999999990197</v>
      </c>
      <c r="L336" s="86" t="s">
        <v>129</v>
      </c>
      <c r="M336" s="87">
        <v>6.25E-2</v>
      </c>
      <c r="N336" s="87">
        <v>8.2099999999995121E-2</v>
      </c>
      <c r="O336" s="83">
        <v>1916334.7651800003</v>
      </c>
      <c r="P336" s="85">
        <v>104.31292000000001</v>
      </c>
      <c r="Q336" s="73"/>
      <c r="R336" s="83">
        <v>7644.1174436130013</v>
      </c>
      <c r="S336" s="84">
        <v>1.9634738452569286E-3</v>
      </c>
      <c r="T336" s="84">
        <f t="shared" si="5"/>
        <v>5.2551609664291893E-3</v>
      </c>
      <c r="U336" s="84">
        <f>R336/'סכום נכסי הקרן'!$C$42</f>
        <v>3.8937543980973379E-4</v>
      </c>
    </row>
    <row r="337" spans="2:21">
      <c r="B337" s="76" t="s">
        <v>814</v>
      </c>
      <c r="C337" s="73" t="s">
        <v>815</v>
      </c>
      <c r="D337" s="86" t="s">
        <v>26</v>
      </c>
      <c r="E337" s="86" t="s">
        <v>26</v>
      </c>
      <c r="F337" s="73"/>
      <c r="G337" s="86" t="s">
        <v>768</v>
      </c>
      <c r="H337" s="73" t="s">
        <v>778</v>
      </c>
      <c r="I337" s="73" t="s">
        <v>280</v>
      </c>
      <c r="J337" s="73"/>
      <c r="K337" s="83">
        <v>4.8800000000005319</v>
      </c>
      <c r="L337" s="86" t="s">
        <v>131</v>
      </c>
      <c r="M337" s="87">
        <v>6.5000000000000002E-2</v>
      </c>
      <c r="N337" s="87">
        <v>6.2800000000006448E-2</v>
      </c>
      <c r="O337" s="83">
        <v>861467.64000000013</v>
      </c>
      <c r="P337" s="85">
        <v>101.17655000000001</v>
      </c>
      <c r="Q337" s="73"/>
      <c r="R337" s="83">
        <v>3532.6949565990008</v>
      </c>
      <c r="S337" s="84">
        <v>1.1486235200000002E-3</v>
      </c>
      <c r="T337" s="84">
        <f t="shared" si="5"/>
        <v>2.428649321411474E-3</v>
      </c>
      <c r="U337" s="84">
        <f>R337/'סכום נכסי הקרן'!$C$42</f>
        <v>1.7994813169552919E-4</v>
      </c>
    </row>
    <row r="338" spans="2:21">
      <c r="B338" s="76" t="s">
        <v>816</v>
      </c>
      <c r="C338" s="73" t="s">
        <v>817</v>
      </c>
      <c r="D338" s="86" t="s">
        <v>26</v>
      </c>
      <c r="E338" s="86" t="s">
        <v>26</v>
      </c>
      <c r="F338" s="73"/>
      <c r="G338" s="86" t="s">
        <v>695</v>
      </c>
      <c r="H338" s="73" t="s">
        <v>778</v>
      </c>
      <c r="I338" s="73" t="s">
        <v>634</v>
      </c>
      <c r="J338" s="73"/>
      <c r="K338" s="83">
        <v>2.6699999999998045</v>
      </c>
      <c r="L338" s="86" t="s">
        <v>131</v>
      </c>
      <c r="M338" s="87">
        <v>5.7500000000000002E-2</v>
      </c>
      <c r="N338" s="87">
        <v>5.7399999999994594E-2</v>
      </c>
      <c r="O338" s="83">
        <v>653279.62700000009</v>
      </c>
      <c r="P338" s="85">
        <v>100.5562</v>
      </c>
      <c r="Q338" s="73"/>
      <c r="R338" s="83">
        <v>2662.5348209560007</v>
      </c>
      <c r="S338" s="84">
        <v>1.0050455800000001E-3</v>
      </c>
      <c r="T338" s="84">
        <f t="shared" si="5"/>
        <v>1.8304335544370111E-3</v>
      </c>
      <c r="U338" s="84">
        <f>R338/'סכום נכסי הקרן'!$C$42</f>
        <v>1.3562398466087196E-4</v>
      </c>
    </row>
    <row r="339" spans="2:21">
      <c r="B339" s="76" t="s">
        <v>818</v>
      </c>
      <c r="C339" s="73" t="s">
        <v>819</v>
      </c>
      <c r="D339" s="86" t="s">
        <v>26</v>
      </c>
      <c r="E339" s="86" t="s">
        <v>26</v>
      </c>
      <c r="F339" s="73"/>
      <c r="G339" s="86" t="s">
        <v>695</v>
      </c>
      <c r="H339" s="73" t="s">
        <v>778</v>
      </c>
      <c r="I339" s="73" t="s">
        <v>634</v>
      </c>
      <c r="J339" s="73"/>
      <c r="K339" s="83">
        <v>4.770000000000274</v>
      </c>
      <c r="L339" s="86" t="s">
        <v>131</v>
      </c>
      <c r="M339" s="87">
        <v>6.1249999999999999E-2</v>
      </c>
      <c r="N339" s="87">
        <v>6.0900000000003784E-2</v>
      </c>
      <c r="O339" s="83">
        <v>1435779.4</v>
      </c>
      <c r="P339" s="85">
        <v>100.17949</v>
      </c>
      <c r="Q339" s="73"/>
      <c r="R339" s="83">
        <v>5829.8029155200011</v>
      </c>
      <c r="S339" s="84">
        <v>2.2088913846153844E-3</v>
      </c>
      <c r="T339" s="84">
        <f t="shared" si="5"/>
        <v>4.0078600243398915E-3</v>
      </c>
      <c r="U339" s="84">
        <f>R339/'סכום נכסי הקרן'!$C$42</f>
        <v>2.9695803223579975E-4</v>
      </c>
    </row>
    <row r="340" spans="2:21">
      <c r="B340" s="76" t="s">
        <v>820</v>
      </c>
      <c r="C340" s="73" t="s">
        <v>821</v>
      </c>
      <c r="D340" s="86" t="s">
        <v>26</v>
      </c>
      <c r="E340" s="86" t="s">
        <v>26</v>
      </c>
      <c r="F340" s="73"/>
      <c r="G340" s="86" t="s">
        <v>695</v>
      </c>
      <c r="H340" s="73" t="s">
        <v>822</v>
      </c>
      <c r="I340" s="73" t="s">
        <v>669</v>
      </c>
      <c r="J340" s="73"/>
      <c r="K340" s="83">
        <v>6.3100000000002279</v>
      </c>
      <c r="L340" s="86" t="s">
        <v>129</v>
      </c>
      <c r="M340" s="87">
        <v>3.7499999999999999E-2</v>
      </c>
      <c r="N340" s="87">
        <v>7.110000000000144E-2</v>
      </c>
      <c r="O340" s="83">
        <v>2297247.0400000005</v>
      </c>
      <c r="P340" s="85">
        <v>81.206999999999994</v>
      </c>
      <c r="Q340" s="73"/>
      <c r="R340" s="83">
        <v>7133.7691440270019</v>
      </c>
      <c r="S340" s="84">
        <v>2.2972470400000004E-3</v>
      </c>
      <c r="T340" s="84">
        <f t="shared" si="5"/>
        <v>4.9043078453133238E-3</v>
      </c>
      <c r="U340" s="84">
        <f>R340/'סכום נכסי הקרן'!$C$42</f>
        <v>3.6337935915381904E-4</v>
      </c>
    </row>
    <row r="341" spans="2:21">
      <c r="B341" s="76" t="s">
        <v>823</v>
      </c>
      <c r="C341" s="73" t="s">
        <v>824</v>
      </c>
      <c r="D341" s="86" t="s">
        <v>26</v>
      </c>
      <c r="E341" s="86" t="s">
        <v>26</v>
      </c>
      <c r="F341" s="73"/>
      <c r="G341" s="86" t="s">
        <v>695</v>
      </c>
      <c r="H341" s="73" t="s">
        <v>822</v>
      </c>
      <c r="I341" s="73" t="s">
        <v>669</v>
      </c>
      <c r="J341" s="73"/>
      <c r="K341" s="83">
        <v>4.7699999999979843</v>
      </c>
      <c r="L341" s="86" t="s">
        <v>129</v>
      </c>
      <c r="M341" s="87">
        <v>5.8749999999999997E-2</v>
      </c>
      <c r="N341" s="87">
        <v>7.0999999999965771E-2</v>
      </c>
      <c r="O341" s="83">
        <v>215366.91000000003</v>
      </c>
      <c r="P341" s="85">
        <v>95.765010000000004</v>
      </c>
      <c r="Q341" s="73"/>
      <c r="R341" s="83">
        <v>788.68528366700014</v>
      </c>
      <c r="S341" s="84">
        <v>4.3073382000000007E-4</v>
      </c>
      <c r="T341" s="84">
        <f t="shared" si="5"/>
        <v>5.4220361579962451E-4</v>
      </c>
      <c r="U341" s="84">
        <f>R341/'סכום נכסי הקרן'!$C$42</f>
        <v>4.0173987574706091E-5</v>
      </c>
    </row>
    <row r="342" spans="2:21">
      <c r="B342" s="76" t="s">
        <v>825</v>
      </c>
      <c r="C342" s="73" t="s">
        <v>826</v>
      </c>
      <c r="D342" s="86" t="s">
        <v>26</v>
      </c>
      <c r="E342" s="86" t="s">
        <v>26</v>
      </c>
      <c r="F342" s="73"/>
      <c r="G342" s="86" t="s">
        <v>783</v>
      </c>
      <c r="H342" s="73" t="s">
        <v>827</v>
      </c>
      <c r="I342" s="73" t="s">
        <v>634</v>
      </c>
      <c r="J342" s="73"/>
      <c r="K342" s="83">
        <v>6.4</v>
      </c>
      <c r="L342" s="86" t="s">
        <v>129</v>
      </c>
      <c r="M342" s="87">
        <v>0.04</v>
      </c>
      <c r="N342" s="87">
        <v>6.6799999999999707E-2</v>
      </c>
      <c r="O342" s="83">
        <v>2153669.1</v>
      </c>
      <c r="P342" s="85">
        <v>83.989670000000004</v>
      </c>
      <c r="Q342" s="73"/>
      <c r="R342" s="83">
        <v>6917.0787210900007</v>
      </c>
      <c r="S342" s="84">
        <v>4.3073382E-3</v>
      </c>
      <c r="T342" s="84">
        <f t="shared" si="5"/>
        <v>4.7553379922442773E-3</v>
      </c>
      <c r="U342" s="84">
        <f>R342/'סכום נכסי הקרן'!$C$42</f>
        <v>3.5234159981063285E-4</v>
      </c>
    </row>
    <row r="343" spans="2:21">
      <c r="B343" s="76" t="s">
        <v>828</v>
      </c>
      <c r="C343" s="73" t="s">
        <v>829</v>
      </c>
      <c r="D343" s="86" t="s">
        <v>26</v>
      </c>
      <c r="E343" s="86" t="s">
        <v>26</v>
      </c>
      <c r="F343" s="73"/>
      <c r="G343" s="86" t="s">
        <v>703</v>
      </c>
      <c r="H343" s="73" t="s">
        <v>827</v>
      </c>
      <c r="I343" s="73" t="s">
        <v>634</v>
      </c>
      <c r="J343" s="73"/>
      <c r="K343" s="83">
        <v>5.5799999999998295</v>
      </c>
      <c r="L343" s="86" t="s">
        <v>129</v>
      </c>
      <c r="M343" s="87">
        <v>3.7499999999999999E-2</v>
      </c>
      <c r="N343" s="87">
        <v>7.049999999999737E-2</v>
      </c>
      <c r="O343" s="83">
        <v>1363990.43</v>
      </c>
      <c r="P343" s="85">
        <v>83.414580000000001</v>
      </c>
      <c r="Q343" s="73"/>
      <c r="R343" s="83">
        <v>4350.8207540030007</v>
      </c>
      <c r="S343" s="84">
        <v>3.409976075E-3</v>
      </c>
      <c r="T343" s="84">
        <f t="shared" si="5"/>
        <v>2.9910926365306813E-3</v>
      </c>
      <c r="U343" s="84">
        <f>R343/'סכום נכסי הקרן'!$C$42</f>
        <v>2.2162175779216132E-4</v>
      </c>
    </row>
    <row r="344" spans="2:21">
      <c r="B344" s="76" t="s">
        <v>830</v>
      </c>
      <c r="C344" s="73" t="s">
        <v>831</v>
      </c>
      <c r="D344" s="86" t="s">
        <v>26</v>
      </c>
      <c r="E344" s="86" t="s">
        <v>26</v>
      </c>
      <c r="F344" s="73"/>
      <c r="G344" s="86" t="s">
        <v>650</v>
      </c>
      <c r="H344" s="73" t="s">
        <v>822</v>
      </c>
      <c r="I344" s="73" t="s">
        <v>669</v>
      </c>
      <c r="J344" s="73"/>
      <c r="K344" s="83">
        <v>4.1500000000000892</v>
      </c>
      <c r="L344" s="86" t="s">
        <v>129</v>
      </c>
      <c r="M344" s="87">
        <v>5.1249999999999997E-2</v>
      </c>
      <c r="N344" s="87">
        <v>7.1000000000001492E-2</v>
      </c>
      <c r="O344" s="83">
        <v>2057974.4029900003</v>
      </c>
      <c r="P344" s="85">
        <v>93.291790000000006</v>
      </c>
      <c r="Q344" s="73"/>
      <c r="R344" s="83">
        <v>7341.7786415490009</v>
      </c>
      <c r="S344" s="84">
        <v>3.7417716418000004E-3</v>
      </c>
      <c r="T344" s="84">
        <f t="shared" si="5"/>
        <v>5.0473097549631439E-3</v>
      </c>
      <c r="U344" s="84">
        <f>R344/'סכום נכסי הקרן'!$C$42</f>
        <v>3.7397493021610093E-4</v>
      </c>
    </row>
    <row r="345" spans="2:21">
      <c r="B345" s="76" t="s">
        <v>832</v>
      </c>
      <c r="C345" s="73" t="s">
        <v>833</v>
      </c>
      <c r="D345" s="86" t="s">
        <v>26</v>
      </c>
      <c r="E345" s="86" t="s">
        <v>26</v>
      </c>
      <c r="F345" s="73"/>
      <c r="G345" s="86" t="s">
        <v>834</v>
      </c>
      <c r="H345" s="73" t="s">
        <v>822</v>
      </c>
      <c r="I345" s="73" t="s">
        <v>669</v>
      </c>
      <c r="J345" s="73"/>
      <c r="K345" s="83">
        <v>6.3800000000005639</v>
      </c>
      <c r="L345" s="86" t="s">
        <v>129</v>
      </c>
      <c r="M345" s="87">
        <v>0.04</v>
      </c>
      <c r="N345" s="87">
        <v>6.7200000000006976E-2</v>
      </c>
      <c r="O345" s="83">
        <v>825573.15500000014</v>
      </c>
      <c r="P345" s="85">
        <v>85.367559999999997</v>
      </c>
      <c r="Q345" s="73"/>
      <c r="R345" s="83">
        <v>2695.0466821960003</v>
      </c>
      <c r="S345" s="84">
        <v>7.505210500000001E-4</v>
      </c>
      <c r="T345" s="84">
        <f t="shared" si="5"/>
        <v>1.8527847369501952E-3</v>
      </c>
      <c r="U345" s="84">
        <f>R345/'סכום נכסי הקרן'!$C$42</f>
        <v>1.3728007123499117E-4</v>
      </c>
    </row>
    <row r="346" spans="2:21">
      <c r="B346" s="76" t="s">
        <v>835</v>
      </c>
      <c r="C346" s="73" t="s">
        <v>836</v>
      </c>
      <c r="D346" s="86" t="s">
        <v>26</v>
      </c>
      <c r="E346" s="86" t="s">
        <v>26</v>
      </c>
      <c r="F346" s="73"/>
      <c r="G346" s="86" t="s">
        <v>683</v>
      </c>
      <c r="H346" s="73" t="s">
        <v>827</v>
      </c>
      <c r="I346" s="73" t="s">
        <v>634</v>
      </c>
      <c r="J346" s="73"/>
      <c r="K346" s="83">
        <v>4.6599999999999264</v>
      </c>
      <c r="L346" s="86" t="s">
        <v>131</v>
      </c>
      <c r="M346" s="87">
        <v>7.8750000000000001E-2</v>
      </c>
      <c r="N346" s="87">
        <v>8.7999999999999301E-2</v>
      </c>
      <c r="O346" s="83">
        <v>2139311.3060000003</v>
      </c>
      <c r="P346" s="85">
        <v>97.086560000000006</v>
      </c>
      <c r="Q346" s="73"/>
      <c r="R346" s="83">
        <v>8418.2228383070014</v>
      </c>
      <c r="S346" s="84">
        <v>2.1393113060000002E-3</v>
      </c>
      <c r="T346" s="84">
        <f t="shared" si="5"/>
        <v>5.7873412323796039E-3</v>
      </c>
      <c r="U346" s="84">
        <f>R346/'סכום נכסי הקרן'!$C$42</f>
        <v>4.2880675817205324E-4</v>
      </c>
    </row>
    <row r="347" spans="2:21">
      <c r="B347" s="76" t="s">
        <v>837</v>
      </c>
      <c r="C347" s="73" t="s">
        <v>838</v>
      </c>
      <c r="D347" s="86" t="s">
        <v>26</v>
      </c>
      <c r="E347" s="86" t="s">
        <v>26</v>
      </c>
      <c r="F347" s="73"/>
      <c r="G347" s="86" t="s">
        <v>768</v>
      </c>
      <c r="H347" s="73" t="s">
        <v>827</v>
      </c>
      <c r="I347" s="73" t="s">
        <v>634</v>
      </c>
      <c r="J347" s="73"/>
      <c r="K347" s="83">
        <v>5.7299999999999702</v>
      </c>
      <c r="L347" s="86" t="s">
        <v>131</v>
      </c>
      <c r="M347" s="87">
        <v>6.1349999999999995E-2</v>
      </c>
      <c r="N347" s="87">
        <v>6.4200000000000493E-2</v>
      </c>
      <c r="O347" s="83">
        <v>717889.7</v>
      </c>
      <c r="P347" s="85">
        <v>100.02007999999999</v>
      </c>
      <c r="Q347" s="73"/>
      <c r="R347" s="83">
        <v>2910.263123233</v>
      </c>
      <c r="S347" s="84">
        <v>7.1788970000000001E-4</v>
      </c>
      <c r="T347" s="84">
        <f t="shared" si="5"/>
        <v>2.0007412602001682E-3</v>
      </c>
      <c r="U347" s="84">
        <f>R347/'סכום נכסי הקרן'!$C$42</f>
        <v>1.4824274900665282E-4</v>
      </c>
    </row>
    <row r="348" spans="2:21">
      <c r="B348" s="76" t="s">
        <v>839</v>
      </c>
      <c r="C348" s="73" t="s">
        <v>840</v>
      </c>
      <c r="D348" s="86" t="s">
        <v>26</v>
      </c>
      <c r="E348" s="86" t="s">
        <v>26</v>
      </c>
      <c r="F348" s="73"/>
      <c r="G348" s="86" t="s">
        <v>768</v>
      </c>
      <c r="H348" s="73" t="s">
        <v>827</v>
      </c>
      <c r="I348" s="73" t="s">
        <v>634</v>
      </c>
      <c r="J348" s="73"/>
      <c r="K348" s="83">
        <v>4.0599999999998184</v>
      </c>
      <c r="L348" s="86" t="s">
        <v>131</v>
      </c>
      <c r="M348" s="87">
        <v>7.1249999999999994E-2</v>
      </c>
      <c r="N348" s="87">
        <v>6.39999999999981E-2</v>
      </c>
      <c r="O348" s="83">
        <v>2153669.1</v>
      </c>
      <c r="P348" s="85">
        <v>108.63289</v>
      </c>
      <c r="Q348" s="73"/>
      <c r="R348" s="83">
        <v>9482.6043595620013</v>
      </c>
      <c r="S348" s="84">
        <v>2.8715588E-3</v>
      </c>
      <c r="T348" s="84">
        <f t="shared" si="5"/>
        <v>6.5190798883000998E-3</v>
      </c>
      <c r="U348" s="84">
        <f>R348/'סכום נכסי הקרן'!$C$42</f>
        <v>4.8302413853298757E-4</v>
      </c>
    </row>
    <row r="349" spans="2:21">
      <c r="B349" s="76" t="s">
        <v>841</v>
      </c>
      <c r="C349" s="73" t="s">
        <v>842</v>
      </c>
      <c r="D349" s="86" t="s">
        <v>26</v>
      </c>
      <c r="E349" s="86" t="s">
        <v>26</v>
      </c>
      <c r="F349" s="73"/>
      <c r="G349" s="86" t="s">
        <v>738</v>
      </c>
      <c r="H349" s="73" t="s">
        <v>651</v>
      </c>
      <c r="I349" s="73" t="s">
        <v>634</v>
      </c>
      <c r="J349" s="73"/>
      <c r="K349" s="83">
        <v>4.099999999999727</v>
      </c>
      <c r="L349" s="86" t="s">
        <v>129</v>
      </c>
      <c r="M349" s="87">
        <v>4.6249999999999999E-2</v>
      </c>
      <c r="N349" s="87">
        <v>7.3199999999994811E-2</v>
      </c>
      <c r="O349" s="83">
        <v>1794939.6169100003</v>
      </c>
      <c r="P349" s="85">
        <v>90.838380000000001</v>
      </c>
      <c r="Q349" s="73"/>
      <c r="R349" s="83">
        <v>6235.0089798070003</v>
      </c>
      <c r="S349" s="84">
        <v>3.2635265762000006E-3</v>
      </c>
      <c r="T349" s="84">
        <f t="shared" si="5"/>
        <v>4.2864301938995786E-3</v>
      </c>
      <c r="U349" s="84">
        <f>R349/'סכום נכסי הקרן'!$C$42</f>
        <v>3.1759838616274674E-4</v>
      </c>
    </row>
    <row r="350" spans="2:21">
      <c r="B350" s="76" t="s">
        <v>843</v>
      </c>
      <c r="C350" s="73" t="s">
        <v>844</v>
      </c>
      <c r="D350" s="86" t="s">
        <v>26</v>
      </c>
      <c r="E350" s="86" t="s">
        <v>26</v>
      </c>
      <c r="F350" s="73"/>
      <c r="G350" s="86" t="s">
        <v>683</v>
      </c>
      <c r="H350" s="73" t="s">
        <v>651</v>
      </c>
      <c r="I350" s="73" t="s">
        <v>634</v>
      </c>
      <c r="J350" s="73"/>
      <c r="K350" s="83">
        <v>3.6700000000000794</v>
      </c>
      <c r="L350" s="86" t="s">
        <v>132</v>
      </c>
      <c r="M350" s="87">
        <v>8.8749999999999996E-2</v>
      </c>
      <c r="N350" s="87">
        <v>0.10890000000000077</v>
      </c>
      <c r="O350" s="83">
        <v>1457316.0910000002</v>
      </c>
      <c r="P350" s="85">
        <v>92.862729999999999</v>
      </c>
      <c r="Q350" s="73"/>
      <c r="R350" s="83">
        <v>6330.6183405500005</v>
      </c>
      <c r="S350" s="84">
        <v>1.1658528728000002E-3</v>
      </c>
      <c r="T350" s="84">
        <f t="shared" si="5"/>
        <v>4.3521595059239091E-3</v>
      </c>
      <c r="U350" s="84">
        <f>R350/'סכום נכסי הקרן'!$C$42</f>
        <v>3.2246852809395671E-4</v>
      </c>
    </row>
    <row r="351" spans="2:21">
      <c r="B351" s="76" t="s">
        <v>845</v>
      </c>
      <c r="C351" s="73" t="s">
        <v>846</v>
      </c>
      <c r="D351" s="86" t="s">
        <v>26</v>
      </c>
      <c r="E351" s="86" t="s">
        <v>26</v>
      </c>
      <c r="F351" s="73"/>
      <c r="G351" s="86" t="s">
        <v>783</v>
      </c>
      <c r="H351" s="73" t="s">
        <v>847</v>
      </c>
      <c r="I351" s="73" t="s">
        <v>669</v>
      </c>
      <c r="J351" s="73"/>
      <c r="K351" s="83">
        <v>5.8800000000000958</v>
      </c>
      <c r="L351" s="86" t="s">
        <v>129</v>
      </c>
      <c r="M351" s="87">
        <v>6.3750000000000001E-2</v>
      </c>
      <c r="N351" s="87">
        <v>6.8700000000000705E-2</v>
      </c>
      <c r="O351" s="83">
        <v>2010091.1600000004</v>
      </c>
      <c r="P351" s="85">
        <v>98.00779</v>
      </c>
      <c r="Q351" s="73"/>
      <c r="R351" s="83">
        <v>7533.4557384810014</v>
      </c>
      <c r="S351" s="84">
        <v>4.0201823200000011E-3</v>
      </c>
      <c r="T351" s="84">
        <f t="shared" si="5"/>
        <v>5.1790835019503972E-3</v>
      </c>
      <c r="U351" s="84">
        <f>R351/'סכום נכסי הקרן'!$C$42</f>
        <v>3.8373856277013909E-4</v>
      </c>
    </row>
    <row r="352" spans="2:21">
      <c r="B352" s="76" t="s">
        <v>848</v>
      </c>
      <c r="C352" s="73" t="s">
        <v>849</v>
      </c>
      <c r="D352" s="86" t="s">
        <v>26</v>
      </c>
      <c r="E352" s="86" t="s">
        <v>26</v>
      </c>
      <c r="F352" s="73"/>
      <c r="G352" s="86" t="s">
        <v>683</v>
      </c>
      <c r="H352" s="73" t="s">
        <v>651</v>
      </c>
      <c r="I352" s="73" t="s">
        <v>634</v>
      </c>
      <c r="J352" s="73"/>
      <c r="K352" s="83">
        <v>3.7399999999994957</v>
      </c>
      <c r="L352" s="86" t="s">
        <v>132</v>
      </c>
      <c r="M352" s="87">
        <v>8.5000000000000006E-2</v>
      </c>
      <c r="N352" s="87">
        <v>0.10269999999998854</v>
      </c>
      <c r="O352" s="83">
        <v>717889.7</v>
      </c>
      <c r="P352" s="85">
        <v>93.369050000000001</v>
      </c>
      <c r="Q352" s="73"/>
      <c r="R352" s="83">
        <v>3135.5347531170005</v>
      </c>
      <c r="S352" s="84">
        <v>9.5718626666666657E-4</v>
      </c>
      <c r="T352" s="84">
        <f t="shared" si="5"/>
        <v>2.1556105024564381E-3</v>
      </c>
      <c r="U352" s="84">
        <f>R352/'סכום נכסי הקרן'!$C$42</f>
        <v>1.597176171794369E-4</v>
      </c>
    </row>
    <row r="353" spans="2:21">
      <c r="B353" s="76" t="s">
        <v>850</v>
      </c>
      <c r="C353" s="73" t="s">
        <v>851</v>
      </c>
      <c r="D353" s="86" t="s">
        <v>26</v>
      </c>
      <c r="E353" s="86" t="s">
        <v>26</v>
      </c>
      <c r="F353" s="73"/>
      <c r="G353" s="86" t="s">
        <v>683</v>
      </c>
      <c r="H353" s="73" t="s">
        <v>651</v>
      </c>
      <c r="I353" s="73" t="s">
        <v>634</v>
      </c>
      <c r="J353" s="73"/>
      <c r="K353" s="83">
        <v>4.0699999999995669</v>
      </c>
      <c r="L353" s="86" t="s">
        <v>132</v>
      </c>
      <c r="M353" s="87">
        <v>8.5000000000000006E-2</v>
      </c>
      <c r="N353" s="87">
        <v>0.10459999999998862</v>
      </c>
      <c r="O353" s="83">
        <v>717889.7</v>
      </c>
      <c r="P353" s="85">
        <v>92.106049999999996</v>
      </c>
      <c r="Q353" s="73"/>
      <c r="R353" s="83">
        <v>3093.1204821620008</v>
      </c>
      <c r="S353" s="84">
        <v>9.5718626666666657E-4</v>
      </c>
      <c r="T353" s="84">
        <f t="shared" si="5"/>
        <v>2.1264516331969789E-3</v>
      </c>
      <c r="U353" s="84">
        <f>R353/'סכום נכסי הקרן'!$C$42</f>
        <v>1.5755712245533877E-4</v>
      </c>
    </row>
    <row r="354" spans="2:21">
      <c r="B354" s="76" t="s">
        <v>852</v>
      </c>
      <c r="C354" s="73" t="s">
        <v>853</v>
      </c>
      <c r="D354" s="86" t="s">
        <v>26</v>
      </c>
      <c r="E354" s="86" t="s">
        <v>26</v>
      </c>
      <c r="F354" s="73"/>
      <c r="G354" s="86" t="s">
        <v>775</v>
      </c>
      <c r="H354" s="73" t="s">
        <v>847</v>
      </c>
      <c r="I354" s="73" t="s">
        <v>669</v>
      </c>
      <c r="J354" s="73"/>
      <c r="K354" s="83">
        <v>5.870000000000271</v>
      </c>
      <c r="L354" s="86" t="s">
        <v>129</v>
      </c>
      <c r="M354" s="87">
        <v>4.1250000000000002E-2</v>
      </c>
      <c r="N354" s="87">
        <v>7.350000000000291E-2</v>
      </c>
      <c r="O354" s="83">
        <v>1186384.5182200002</v>
      </c>
      <c r="P354" s="85">
        <v>83.088040000000007</v>
      </c>
      <c r="Q354" s="73"/>
      <c r="R354" s="83">
        <v>3769.4837677540008</v>
      </c>
      <c r="S354" s="84">
        <v>2.3727690364400006E-3</v>
      </c>
      <c r="T354" s="84">
        <f t="shared" si="5"/>
        <v>2.5914363699946498E-3</v>
      </c>
      <c r="U354" s="84">
        <f>R354/'סכום נכסי הקרן'!$C$42</f>
        <v>1.9200966112199543E-4</v>
      </c>
    </row>
    <row r="355" spans="2:21">
      <c r="B355" s="76" t="s">
        <v>854</v>
      </c>
      <c r="C355" s="73" t="s">
        <v>855</v>
      </c>
      <c r="D355" s="86" t="s">
        <v>26</v>
      </c>
      <c r="E355" s="86" t="s">
        <v>26</v>
      </c>
      <c r="F355" s="73"/>
      <c r="G355" s="86" t="s">
        <v>690</v>
      </c>
      <c r="H355" s="73" t="s">
        <v>856</v>
      </c>
      <c r="I355" s="73" t="s">
        <v>669</v>
      </c>
      <c r="J355" s="73"/>
      <c r="K355" s="83">
        <v>3.7499999999998721</v>
      </c>
      <c r="L355" s="86" t="s">
        <v>131</v>
      </c>
      <c r="M355" s="87">
        <v>2.6249999999999999E-2</v>
      </c>
      <c r="N355" s="87">
        <v>0.10709999999999863</v>
      </c>
      <c r="O355" s="83">
        <v>1295790.9085000001</v>
      </c>
      <c r="P355" s="85">
        <v>74.637299999999996</v>
      </c>
      <c r="Q355" s="73"/>
      <c r="R355" s="83">
        <v>3919.9288740740008</v>
      </c>
      <c r="S355" s="84">
        <v>5.0707948207716997E-3</v>
      </c>
      <c r="T355" s="84">
        <f t="shared" si="5"/>
        <v>2.6948640391997775E-3</v>
      </c>
      <c r="U355" s="84">
        <f>R355/'סכום נכסי הקרן'!$C$42</f>
        <v>1.9967302185300016E-4</v>
      </c>
    </row>
    <row r="356" spans="2:21">
      <c r="B356" s="76" t="s">
        <v>857</v>
      </c>
      <c r="C356" s="73" t="s">
        <v>858</v>
      </c>
      <c r="D356" s="86" t="s">
        <v>26</v>
      </c>
      <c r="E356" s="86" t="s">
        <v>26</v>
      </c>
      <c r="F356" s="73"/>
      <c r="G356" s="86" t="s">
        <v>775</v>
      </c>
      <c r="H356" s="73" t="s">
        <v>856</v>
      </c>
      <c r="I356" s="73" t="s">
        <v>669</v>
      </c>
      <c r="J356" s="73"/>
      <c r="K356" s="83">
        <v>5.4900000000037759</v>
      </c>
      <c r="L356" s="86" t="s">
        <v>129</v>
      </c>
      <c r="M356" s="87">
        <v>4.7500000000000001E-2</v>
      </c>
      <c r="N356" s="87">
        <v>7.9800000000075505E-2</v>
      </c>
      <c r="O356" s="83">
        <v>143577.94000000003</v>
      </c>
      <c r="P356" s="85">
        <v>83.946640000000002</v>
      </c>
      <c r="Q356" s="73"/>
      <c r="R356" s="83">
        <v>460.90234137400006</v>
      </c>
      <c r="S356" s="84">
        <v>4.7074734426229518E-5</v>
      </c>
      <c r="T356" s="84">
        <f t="shared" si="5"/>
        <v>3.1686012304118268E-4</v>
      </c>
      <c r="U356" s="84">
        <f>R356/'סכום נכסי הקרן'!$C$42</f>
        <v>2.3477406411617537E-5</v>
      </c>
    </row>
    <row r="357" spans="2:21">
      <c r="B357" s="76" t="s">
        <v>859</v>
      </c>
      <c r="C357" s="73" t="s">
        <v>860</v>
      </c>
      <c r="D357" s="86" t="s">
        <v>26</v>
      </c>
      <c r="E357" s="86" t="s">
        <v>26</v>
      </c>
      <c r="F357" s="73"/>
      <c r="G357" s="86" t="s">
        <v>775</v>
      </c>
      <c r="H357" s="73" t="s">
        <v>856</v>
      </c>
      <c r="I357" s="73" t="s">
        <v>669</v>
      </c>
      <c r="J357" s="73"/>
      <c r="K357" s="83">
        <v>5.7699999999999712</v>
      </c>
      <c r="L357" s="86" t="s">
        <v>129</v>
      </c>
      <c r="M357" s="87">
        <v>7.3749999999999996E-2</v>
      </c>
      <c r="N357" s="87">
        <v>7.9799999999998733E-2</v>
      </c>
      <c r="O357" s="83">
        <v>2153669.1</v>
      </c>
      <c r="P357" s="85">
        <v>96.795100000000005</v>
      </c>
      <c r="Q357" s="73"/>
      <c r="R357" s="83">
        <v>7971.6866844990009</v>
      </c>
      <c r="S357" s="84">
        <v>1.9578810000000003E-3</v>
      </c>
      <c r="T357" s="84">
        <f t="shared" si="5"/>
        <v>5.4803575442166326E-3</v>
      </c>
      <c r="U357" s="84">
        <f>R357/'סכום נכסי הקרן'!$C$42</f>
        <v>4.0606113546773261E-4</v>
      </c>
    </row>
    <row r="358" spans="2:21">
      <c r="B358" s="76" t="s">
        <v>861</v>
      </c>
      <c r="C358" s="73" t="s">
        <v>862</v>
      </c>
      <c r="D358" s="86" t="s">
        <v>26</v>
      </c>
      <c r="E358" s="86" t="s">
        <v>26</v>
      </c>
      <c r="F358" s="73"/>
      <c r="G358" s="86" t="s">
        <v>729</v>
      </c>
      <c r="H358" s="73" t="s">
        <v>863</v>
      </c>
      <c r="I358" s="73" t="s">
        <v>634</v>
      </c>
      <c r="J358" s="73"/>
      <c r="K358" s="83">
        <v>2.1699999999999244</v>
      </c>
      <c r="L358" s="86" t="s">
        <v>132</v>
      </c>
      <c r="M358" s="87">
        <v>0.06</v>
      </c>
      <c r="N358" s="87">
        <v>9.5199999999996829E-2</v>
      </c>
      <c r="O358" s="83">
        <v>1701398.5890000002</v>
      </c>
      <c r="P358" s="85">
        <v>93.164330000000007</v>
      </c>
      <c r="Q358" s="73"/>
      <c r="R358" s="83">
        <v>7414.9236319680012</v>
      </c>
      <c r="S358" s="84">
        <v>1.3611188712000001E-3</v>
      </c>
      <c r="T358" s="84">
        <f t="shared" si="5"/>
        <v>5.0975953113239951E-3</v>
      </c>
      <c r="U358" s="84">
        <f>R358/'סכום נכסי הקרן'!$C$42</f>
        <v>3.7770078385772359E-4</v>
      </c>
    </row>
    <row r="359" spans="2:21">
      <c r="B359" s="76" t="s">
        <v>864</v>
      </c>
      <c r="C359" s="73" t="s">
        <v>865</v>
      </c>
      <c r="D359" s="86" t="s">
        <v>26</v>
      </c>
      <c r="E359" s="86" t="s">
        <v>26</v>
      </c>
      <c r="F359" s="73"/>
      <c r="G359" s="86" t="s">
        <v>729</v>
      </c>
      <c r="H359" s="73" t="s">
        <v>863</v>
      </c>
      <c r="I359" s="73" t="s">
        <v>634</v>
      </c>
      <c r="J359" s="73"/>
      <c r="K359" s="83">
        <v>2.1599999999998882</v>
      </c>
      <c r="L359" s="86" t="s">
        <v>131</v>
      </c>
      <c r="M359" s="87">
        <v>0.05</v>
      </c>
      <c r="N359" s="87">
        <v>7.0099999999995583E-2</v>
      </c>
      <c r="O359" s="83">
        <v>717889.7</v>
      </c>
      <c r="P359" s="85">
        <v>98.800359999999998</v>
      </c>
      <c r="Q359" s="73"/>
      <c r="R359" s="83">
        <v>2874.7729623270006</v>
      </c>
      <c r="S359" s="84">
        <v>7.1788970000000001E-4</v>
      </c>
      <c r="T359" s="84">
        <f t="shared" si="5"/>
        <v>1.9763425628147252E-3</v>
      </c>
      <c r="U359" s="84">
        <f>R359/'סכום נכסי הקרן'!$C$42</f>
        <v>1.4643495404358117E-4</v>
      </c>
    </row>
    <row r="360" spans="2:21">
      <c r="B360" s="76" t="s">
        <v>866</v>
      </c>
      <c r="C360" s="73" t="s">
        <v>867</v>
      </c>
      <c r="D360" s="86" t="s">
        <v>26</v>
      </c>
      <c r="E360" s="86" t="s">
        <v>26</v>
      </c>
      <c r="F360" s="73"/>
      <c r="G360" s="86" t="s">
        <v>783</v>
      </c>
      <c r="H360" s="73" t="s">
        <v>856</v>
      </c>
      <c r="I360" s="73" t="s">
        <v>669</v>
      </c>
      <c r="J360" s="73"/>
      <c r="K360" s="83">
        <v>6.0400000000001253</v>
      </c>
      <c r="L360" s="86" t="s">
        <v>129</v>
      </c>
      <c r="M360" s="87">
        <v>5.1249999999999997E-2</v>
      </c>
      <c r="N360" s="87">
        <v>8.8000000000002687E-2</v>
      </c>
      <c r="O360" s="83">
        <v>2153669.1</v>
      </c>
      <c r="P360" s="85">
        <v>81.72842</v>
      </c>
      <c r="Q360" s="73"/>
      <c r="R360" s="83">
        <v>6730.8505232790003</v>
      </c>
      <c r="S360" s="84">
        <v>1.07683455E-3</v>
      </c>
      <c r="T360" s="84">
        <f t="shared" si="5"/>
        <v>4.627310242382515E-3</v>
      </c>
      <c r="U360" s="84">
        <f>R360/'סכום נכסי הקרן'!$C$42</f>
        <v>3.4285552284196724E-4</v>
      </c>
    </row>
    <row r="361" spans="2:21">
      <c r="B361" s="76" t="s">
        <v>868</v>
      </c>
      <c r="C361" s="73" t="s">
        <v>869</v>
      </c>
      <c r="D361" s="86" t="s">
        <v>26</v>
      </c>
      <c r="E361" s="86" t="s">
        <v>26</v>
      </c>
      <c r="F361" s="73"/>
      <c r="G361" s="86" t="s">
        <v>690</v>
      </c>
      <c r="H361" s="73" t="s">
        <v>870</v>
      </c>
      <c r="I361" s="73" t="s">
        <v>669</v>
      </c>
      <c r="J361" s="73"/>
      <c r="K361" s="83">
        <v>2.6599999999999708</v>
      </c>
      <c r="L361" s="86" t="s">
        <v>131</v>
      </c>
      <c r="M361" s="87">
        <v>3.6249999999999998E-2</v>
      </c>
      <c r="N361" s="87">
        <v>0.46459999999997925</v>
      </c>
      <c r="O361" s="83">
        <v>2225458.0699999998</v>
      </c>
      <c r="P361" s="85">
        <v>38.2044</v>
      </c>
      <c r="Q361" s="73"/>
      <c r="R361" s="83">
        <v>3446.0382008850006</v>
      </c>
      <c r="S361" s="84">
        <v>6.3584516285714278E-3</v>
      </c>
      <c r="T361" s="84">
        <f t="shared" si="5"/>
        <v>2.3690747265069823E-3</v>
      </c>
      <c r="U361" s="84">
        <f>R361/'סכום נכסי הקרן'!$C$42</f>
        <v>1.7553401683956024E-4</v>
      </c>
    </row>
    <row r="362" spans="2:21">
      <c r="B362" s="118"/>
      <c r="C362" s="119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</row>
    <row r="363" spans="2:21">
      <c r="B363" s="118"/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</row>
    <row r="364" spans="2:21">
      <c r="B364" s="118"/>
      <c r="C364" s="119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</row>
    <row r="365" spans="2:21">
      <c r="B365" s="120" t="s">
        <v>220</v>
      </c>
      <c r="C365" s="122"/>
      <c r="D365" s="122"/>
      <c r="E365" s="122"/>
      <c r="F365" s="122"/>
      <c r="G365" s="122"/>
      <c r="H365" s="122"/>
      <c r="I365" s="122"/>
      <c r="J365" s="122"/>
      <c r="K365" s="122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</row>
    <row r="366" spans="2:21">
      <c r="B366" s="120" t="s">
        <v>109</v>
      </c>
      <c r="C366" s="122"/>
      <c r="D366" s="122"/>
      <c r="E366" s="122"/>
      <c r="F366" s="122"/>
      <c r="G366" s="122"/>
      <c r="H366" s="122"/>
      <c r="I366" s="122"/>
      <c r="J366" s="122"/>
      <c r="K366" s="122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</row>
    <row r="367" spans="2:21">
      <c r="B367" s="120" t="s">
        <v>203</v>
      </c>
      <c r="C367" s="122"/>
      <c r="D367" s="122"/>
      <c r="E367" s="122"/>
      <c r="F367" s="122"/>
      <c r="G367" s="122"/>
      <c r="H367" s="122"/>
      <c r="I367" s="122"/>
      <c r="J367" s="122"/>
      <c r="K367" s="122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</row>
    <row r="368" spans="2:21">
      <c r="B368" s="120" t="s">
        <v>211</v>
      </c>
      <c r="C368" s="122"/>
      <c r="D368" s="122"/>
      <c r="E368" s="122"/>
      <c r="F368" s="122"/>
      <c r="G368" s="122"/>
      <c r="H368" s="122"/>
      <c r="I368" s="122"/>
      <c r="J368" s="122"/>
      <c r="K368" s="122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</row>
    <row r="369" spans="2:21">
      <c r="B369" s="163" t="s">
        <v>216</v>
      </c>
      <c r="C369" s="163"/>
      <c r="D369" s="163"/>
      <c r="E369" s="163"/>
      <c r="F369" s="163"/>
      <c r="G369" s="163"/>
      <c r="H369" s="163"/>
      <c r="I369" s="163"/>
      <c r="J369" s="163"/>
      <c r="K369" s="163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</row>
    <row r="370" spans="2:21">
      <c r="B370" s="118"/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</row>
    <row r="371" spans="2:21">
      <c r="B371" s="118"/>
      <c r="C371" s="119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</row>
    <row r="372" spans="2:21">
      <c r="B372" s="118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</row>
    <row r="373" spans="2:21">
      <c r="B373" s="118"/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</row>
    <row r="374" spans="2:21">
      <c r="B374" s="118"/>
      <c r="C374" s="119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</row>
    <row r="375" spans="2:21">
      <c r="B375" s="118"/>
      <c r="C375" s="119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</row>
    <row r="376" spans="2:21">
      <c r="B376" s="118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</row>
    <row r="377" spans="2:21">
      <c r="B377" s="118"/>
      <c r="C377" s="119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</row>
    <row r="378" spans="2:21">
      <c r="B378" s="118"/>
      <c r="C378" s="119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</row>
    <row r="379" spans="2:21">
      <c r="B379" s="118"/>
      <c r="C379" s="119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</row>
    <row r="380" spans="2:21">
      <c r="B380" s="118"/>
      <c r="C380" s="119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</row>
    <row r="381" spans="2:21">
      <c r="B381" s="118"/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</row>
    <row r="382" spans="2:21">
      <c r="B382" s="118"/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</row>
    <row r="383" spans="2:21">
      <c r="B383" s="118"/>
      <c r="C383" s="119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  <c r="T383" s="119"/>
      <c r="U383" s="119"/>
    </row>
    <row r="384" spans="2:21">
      <c r="B384" s="118"/>
      <c r="C384" s="119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</row>
    <row r="385" spans="2:21">
      <c r="B385" s="118"/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</row>
    <row r="386" spans="2:21">
      <c r="B386" s="118"/>
      <c r="C386" s="119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</row>
    <row r="387" spans="2:21">
      <c r="B387" s="118"/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</row>
    <row r="388" spans="2:21">
      <c r="B388" s="118"/>
      <c r="C388" s="119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</row>
    <row r="389" spans="2:21">
      <c r="B389" s="118"/>
      <c r="C389" s="119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</row>
    <row r="390" spans="2:21">
      <c r="B390" s="118"/>
      <c r="C390" s="119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</row>
    <row r="391" spans="2:21">
      <c r="B391" s="118"/>
      <c r="C391" s="119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</row>
    <row r="392" spans="2:21">
      <c r="B392" s="118"/>
      <c r="C392" s="119"/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</row>
    <row r="393" spans="2:21">
      <c r="B393" s="118"/>
      <c r="C393" s="119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</row>
    <row r="394" spans="2:21">
      <c r="B394" s="118"/>
      <c r="C394" s="119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</row>
    <row r="395" spans="2:21">
      <c r="B395" s="118"/>
      <c r="C395" s="119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</row>
    <row r="396" spans="2:21">
      <c r="B396" s="118"/>
      <c r="C396" s="119"/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</row>
    <row r="397" spans="2:21">
      <c r="B397" s="118"/>
      <c r="C397" s="119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</row>
    <row r="398" spans="2:21">
      <c r="B398" s="118"/>
      <c r="C398" s="119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</row>
    <row r="399" spans="2:21">
      <c r="B399" s="118"/>
      <c r="C399" s="119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</row>
    <row r="400" spans="2:21">
      <c r="B400" s="118"/>
      <c r="C400" s="119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</row>
    <row r="401" spans="2:21">
      <c r="B401" s="118"/>
      <c r="C401" s="119"/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</row>
    <row r="402" spans="2:21">
      <c r="B402" s="118"/>
      <c r="C402" s="119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</row>
    <row r="403" spans="2:21">
      <c r="B403" s="118"/>
      <c r="C403" s="119"/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</row>
    <row r="404" spans="2:21">
      <c r="B404" s="118"/>
      <c r="C404" s="119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</row>
    <row r="405" spans="2:21">
      <c r="B405" s="118"/>
      <c r="C405" s="119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</row>
    <row r="406" spans="2:21">
      <c r="B406" s="118"/>
      <c r="C406" s="119"/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</row>
    <row r="407" spans="2:21">
      <c r="B407" s="118"/>
      <c r="C407" s="119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</row>
    <row r="408" spans="2:21">
      <c r="B408" s="118"/>
      <c r="C408" s="119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</row>
    <row r="409" spans="2:21">
      <c r="B409" s="118"/>
      <c r="C409" s="119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</row>
    <row r="410" spans="2:21">
      <c r="B410" s="118"/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</row>
    <row r="411" spans="2:21">
      <c r="B411" s="118"/>
      <c r="C411" s="119"/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</row>
    <row r="412" spans="2:21">
      <c r="B412" s="118"/>
      <c r="C412" s="119"/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</row>
    <row r="413" spans="2:21">
      <c r="B413" s="118"/>
      <c r="C413" s="119"/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</row>
    <row r="414" spans="2:21">
      <c r="B414" s="118"/>
      <c r="C414" s="119"/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</row>
    <row r="415" spans="2:21">
      <c r="B415" s="118"/>
      <c r="C415" s="119"/>
      <c r="D415" s="119"/>
      <c r="E415" s="119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  <c r="T415" s="119"/>
      <c r="U415" s="119"/>
    </row>
    <row r="416" spans="2:21">
      <c r="B416" s="118"/>
      <c r="C416" s="119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</row>
    <row r="417" spans="2:21">
      <c r="B417" s="118"/>
      <c r="C417" s="119"/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</row>
    <row r="418" spans="2:21">
      <c r="B418" s="118"/>
      <c r="C418" s="119"/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</row>
    <row r="419" spans="2:21">
      <c r="B419" s="118"/>
      <c r="C419" s="119"/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</row>
    <row r="420" spans="2:21">
      <c r="B420" s="118"/>
      <c r="C420" s="119"/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</row>
    <row r="421" spans="2:21">
      <c r="B421" s="118"/>
      <c r="C421" s="119"/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</row>
    <row r="422" spans="2:21">
      <c r="B422" s="118"/>
      <c r="C422" s="119"/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</row>
    <row r="423" spans="2:21">
      <c r="B423" s="118"/>
      <c r="C423" s="119"/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</row>
    <row r="424" spans="2:21">
      <c r="B424" s="118"/>
      <c r="C424" s="119"/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</row>
    <row r="425" spans="2:21">
      <c r="B425" s="118"/>
      <c r="C425" s="119"/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</row>
    <row r="426" spans="2:21">
      <c r="B426" s="118"/>
      <c r="C426" s="119"/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</row>
    <row r="427" spans="2:21">
      <c r="B427" s="118"/>
      <c r="C427" s="119"/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</row>
    <row r="428" spans="2:21">
      <c r="B428" s="118"/>
      <c r="C428" s="119"/>
      <c r="D428" s="119"/>
      <c r="E428" s="119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  <c r="T428" s="119"/>
      <c r="U428" s="119"/>
    </row>
    <row r="429" spans="2:21">
      <c r="B429" s="118"/>
      <c r="C429" s="119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</row>
    <row r="430" spans="2:21">
      <c r="B430" s="118"/>
      <c r="C430" s="119"/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</row>
    <row r="431" spans="2:21">
      <c r="B431" s="118"/>
      <c r="C431" s="119"/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</row>
    <row r="432" spans="2:21">
      <c r="B432" s="118"/>
      <c r="C432" s="119"/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</row>
    <row r="433" spans="2:21">
      <c r="B433" s="118"/>
      <c r="C433" s="119"/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</row>
    <row r="434" spans="2:21">
      <c r="B434" s="118"/>
      <c r="C434" s="119"/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</row>
    <row r="435" spans="2:21">
      <c r="B435" s="118"/>
      <c r="C435" s="119"/>
      <c r="D435" s="119"/>
      <c r="E435" s="119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  <c r="T435" s="119"/>
      <c r="U435" s="119"/>
    </row>
    <row r="436" spans="2:21">
      <c r="B436" s="118"/>
      <c r="C436" s="119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</row>
    <row r="437" spans="2:21">
      <c r="B437" s="118"/>
      <c r="C437" s="119"/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</row>
    <row r="438" spans="2:21">
      <c r="B438" s="118"/>
      <c r="C438" s="119"/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</row>
    <row r="439" spans="2:21">
      <c r="B439" s="118"/>
      <c r="C439" s="119"/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</row>
    <row r="440" spans="2:21">
      <c r="B440" s="118"/>
      <c r="C440" s="119"/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</row>
    <row r="441" spans="2:21">
      <c r="B441" s="118"/>
      <c r="C441" s="119"/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</row>
    <row r="442" spans="2:21">
      <c r="B442" s="118"/>
      <c r="C442" s="119"/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</row>
    <row r="443" spans="2:21">
      <c r="B443" s="118"/>
      <c r="C443" s="119"/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</row>
    <row r="444" spans="2:21">
      <c r="B444" s="118"/>
      <c r="C444" s="119"/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</row>
    <row r="445" spans="2:21">
      <c r="B445" s="118"/>
      <c r="C445" s="119"/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</row>
    <row r="446" spans="2:21">
      <c r="B446" s="118"/>
      <c r="C446" s="119"/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</row>
    <row r="447" spans="2:21">
      <c r="B447" s="118"/>
      <c r="C447" s="119"/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</row>
    <row r="448" spans="2:21">
      <c r="B448" s="118"/>
      <c r="C448" s="119"/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</row>
    <row r="449" spans="2:21">
      <c r="B449" s="118"/>
      <c r="C449" s="119"/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</row>
    <row r="450" spans="2:21">
      <c r="B450" s="118"/>
      <c r="C450" s="119"/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</row>
    <row r="451" spans="2:21">
      <c r="B451" s="118"/>
      <c r="C451" s="119"/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</row>
    <row r="452" spans="2:21">
      <c r="B452" s="118"/>
      <c r="C452" s="119"/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</row>
    <row r="453" spans="2:21">
      <c r="B453" s="118"/>
      <c r="C453" s="119"/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</row>
    <row r="454" spans="2:21">
      <c r="B454" s="118"/>
      <c r="C454" s="119"/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</row>
    <row r="455" spans="2:21">
      <c r="B455" s="118"/>
      <c r="C455" s="119"/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</row>
    <row r="456" spans="2:21">
      <c r="B456" s="118"/>
      <c r="C456" s="119"/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</row>
    <row r="457" spans="2:21">
      <c r="B457" s="118"/>
      <c r="C457" s="119"/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</row>
    <row r="458" spans="2:21">
      <c r="B458" s="118"/>
      <c r="C458" s="119"/>
      <c r="D458" s="119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</row>
    <row r="459" spans="2:21">
      <c r="B459" s="118"/>
      <c r="C459" s="119"/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</row>
    <row r="460" spans="2:21">
      <c r="B460" s="118"/>
      <c r="C460" s="119"/>
      <c r="D460" s="119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</row>
    <row r="461" spans="2:21">
      <c r="B461" s="118"/>
      <c r="C461" s="119"/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</row>
    <row r="462" spans="2:21">
      <c r="B462" s="118"/>
      <c r="C462" s="119"/>
      <c r="D462" s="119"/>
      <c r="E462" s="119"/>
      <c r="F462" s="119"/>
      <c r="G462" s="119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  <c r="T462" s="119"/>
      <c r="U462" s="119"/>
    </row>
    <row r="463" spans="2:21">
      <c r="B463" s="118"/>
      <c r="C463" s="119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</row>
    <row r="464" spans="2:21">
      <c r="B464" s="118"/>
      <c r="C464" s="119"/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</row>
    <row r="465" spans="2:21">
      <c r="B465" s="118"/>
      <c r="C465" s="119"/>
      <c r="D465" s="119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</row>
    <row r="466" spans="2:21">
      <c r="B466" s="118"/>
      <c r="C466" s="119"/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</row>
    <row r="467" spans="2:21">
      <c r="B467" s="118"/>
      <c r="C467" s="119"/>
      <c r="D467" s="119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</row>
    <row r="468" spans="2:21">
      <c r="B468" s="118"/>
      <c r="C468" s="119"/>
      <c r="D468" s="119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</row>
    <row r="469" spans="2:21">
      <c r="B469" s="118"/>
      <c r="C469" s="119"/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</row>
    <row r="470" spans="2:21">
      <c r="B470" s="118"/>
      <c r="C470" s="119"/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</row>
    <row r="471" spans="2:21">
      <c r="B471" s="118"/>
      <c r="C471" s="119"/>
      <c r="D471" s="119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</row>
    <row r="472" spans="2:21">
      <c r="B472" s="118"/>
      <c r="C472" s="119"/>
      <c r="D472" s="119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</row>
    <row r="473" spans="2:21">
      <c r="B473" s="118"/>
      <c r="C473" s="119"/>
      <c r="D473" s="119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</row>
    <row r="474" spans="2:21">
      <c r="B474" s="118"/>
      <c r="C474" s="119"/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</row>
    <row r="475" spans="2:21">
      <c r="B475" s="118"/>
      <c r="C475" s="119"/>
      <c r="D475" s="119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</row>
    <row r="476" spans="2:21">
      <c r="B476" s="118"/>
      <c r="C476" s="119"/>
      <c r="D476" s="119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</row>
    <row r="477" spans="2:21">
      <c r="B477" s="118"/>
      <c r="C477" s="119"/>
      <c r="D477" s="119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</row>
    <row r="478" spans="2:21">
      <c r="B478" s="118"/>
      <c r="C478" s="119"/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</row>
    <row r="479" spans="2:21">
      <c r="B479" s="118"/>
      <c r="C479" s="119"/>
      <c r="D479" s="119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</row>
    <row r="480" spans="2:21">
      <c r="B480" s="118"/>
      <c r="C480" s="119"/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</row>
    <row r="481" spans="2:21">
      <c r="B481" s="118"/>
      <c r="C481" s="119"/>
      <c r="D481" s="119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</row>
    <row r="482" spans="2:21">
      <c r="B482" s="118"/>
      <c r="C482" s="119"/>
      <c r="D482" s="119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</row>
    <row r="483" spans="2:21">
      <c r="B483" s="118"/>
      <c r="C483" s="119"/>
      <c r="D483" s="119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</row>
    <row r="484" spans="2:21">
      <c r="B484" s="118"/>
      <c r="C484" s="119"/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</row>
    <row r="485" spans="2:21">
      <c r="B485" s="118"/>
      <c r="C485" s="119"/>
      <c r="D485" s="119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</row>
    <row r="486" spans="2:21">
      <c r="B486" s="118"/>
      <c r="C486" s="119"/>
      <c r="D486" s="119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</row>
    <row r="487" spans="2:21">
      <c r="B487" s="118"/>
      <c r="C487" s="119"/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</row>
    <row r="488" spans="2:21">
      <c r="B488" s="118"/>
      <c r="C488" s="119"/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</row>
    <row r="489" spans="2:21">
      <c r="B489" s="118"/>
      <c r="C489" s="119"/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</row>
    <row r="490" spans="2:21">
      <c r="B490" s="118"/>
      <c r="C490" s="119"/>
      <c r="D490" s="119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</row>
    <row r="491" spans="2:21">
      <c r="B491" s="118"/>
      <c r="C491" s="119"/>
      <c r="D491" s="119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</row>
    <row r="492" spans="2:21">
      <c r="B492" s="118"/>
      <c r="C492" s="119"/>
      <c r="D492" s="119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</row>
    <row r="493" spans="2:21">
      <c r="B493" s="118"/>
      <c r="C493" s="119"/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</row>
    <row r="494" spans="2:21">
      <c r="B494" s="118"/>
      <c r="C494" s="119"/>
      <c r="D494" s="119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</row>
    <row r="495" spans="2:21">
      <c r="B495" s="118"/>
      <c r="C495" s="119"/>
      <c r="D495" s="119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</row>
    <row r="496" spans="2:21">
      <c r="B496" s="118"/>
      <c r="C496" s="119"/>
      <c r="D496" s="119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</row>
    <row r="497" spans="2:21">
      <c r="B497" s="118"/>
      <c r="C497" s="119"/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</row>
    <row r="498" spans="2:21">
      <c r="B498" s="118"/>
      <c r="C498" s="119"/>
      <c r="D498" s="119"/>
      <c r="E498" s="119"/>
      <c r="F498" s="119"/>
      <c r="G498" s="119"/>
      <c r="H498" s="119"/>
      <c r="I498" s="119"/>
      <c r="J498" s="119"/>
      <c r="K498" s="119"/>
      <c r="L498" s="119"/>
      <c r="M498" s="119"/>
      <c r="N498" s="119"/>
      <c r="O498" s="119"/>
      <c r="P498" s="119"/>
      <c r="Q498" s="119"/>
      <c r="R498" s="119"/>
      <c r="S498" s="119"/>
      <c r="T498" s="119"/>
      <c r="U498" s="119"/>
    </row>
    <row r="499" spans="2:21">
      <c r="B499" s="118"/>
      <c r="C499" s="119"/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</row>
    <row r="500" spans="2:21">
      <c r="B500" s="118"/>
      <c r="C500" s="119"/>
      <c r="D500" s="119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</row>
    <row r="501" spans="2:21">
      <c r="B501" s="118"/>
      <c r="C501" s="119"/>
      <c r="D501" s="119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</row>
    <row r="502" spans="2:21">
      <c r="B502" s="118"/>
      <c r="C502" s="119"/>
      <c r="D502" s="119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</row>
    <row r="503" spans="2:21">
      <c r="B503" s="118"/>
      <c r="C503" s="119"/>
      <c r="D503" s="119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</row>
    <row r="504" spans="2:21">
      <c r="B504" s="118"/>
      <c r="C504" s="119"/>
      <c r="D504" s="119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</row>
    <row r="505" spans="2:21">
      <c r="B505" s="118"/>
      <c r="C505" s="119"/>
      <c r="D505" s="119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</row>
    <row r="506" spans="2:21">
      <c r="B506" s="118"/>
      <c r="C506" s="119"/>
      <c r="D506" s="119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</row>
    <row r="507" spans="2:21">
      <c r="B507" s="118"/>
      <c r="C507" s="119"/>
      <c r="D507" s="119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</row>
    <row r="508" spans="2:21">
      <c r="B508" s="118"/>
      <c r="C508" s="119"/>
      <c r="D508" s="119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</row>
    <row r="509" spans="2:21">
      <c r="B509" s="118"/>
      <c r="C509" s="119"/>
      <c r="D509" s="119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</row>
    <row r="510" spans="2:21">
      <c r="B510" s="118"/>
      <c r="C510" s="119"/>
      <c r="D510" s="119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</row>
    <row r="511" spans="2:21">
      <c r="B511" s="118"/>
      <c r="C511" s="119"/>
      <c r="D511" s="119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</row>
    <row r="512" spans="2:21">
      <c r="B512" s="118"/>
      <c r="C512" s="119"/>
      <c r="D512" s="119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</row>
    <row r="513" spans="2:21">
      <c r="B513" s="118"/>
      <c r="C513" s="119"/>
      <c r="D513" s="119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</row>
    <row r="514" spans="2:21">
      <c r="B514" s="118"/>
      <c r="C514" s="119"/>
      <c r="D514" s="119"/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</row>
    <row r="515" spans="2:21">
      <c r="B515" s="118"/>
      <c r="C515" s="119"/>
      <c r="D515" s="119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</row>
    <row r="516" spans="2:21">
      <c r="B516" s="118"/>
      <c r="C516" s="119"/>
      <c r="D516" s="119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</row>
    <row r="517" spans="2:21">
      <c r="B517" s="118"/>
      <c r="C517" s="119"/>
      <c r="D517" s="119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</row>
    <row r="518" spans="2:21">
      <c r="B518" s="118"/>
      <c r="C518" s="119"/>
      <c r="D518" s="119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</row>
    <row r="519" spans="2:21">
      <c r="B519" s="118"/>
      <c r="C519" s="119"/>
      <c r="D519" s="119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</row>
    <row r="520" spans="2:21">
      <c r="B520" s="118"/>
      <c r="C520" s="119"/>
      <c r="D520" s="119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</row>
    <row r="521" spans="2:21">
      <c r="B521" s="118"/>
      <c r="C521" s="119"/>
      <c r="D521" s="119"/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</row>
    <row r="522" spans="2:21">
      <c r="B522" s="118"/>
      <c r="C522" s="119"/>
      <c r="D522" s="119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</row>
    <row r="523" spans="2:21">
      <c r="B523" s="118"/>
      <c r="C523" s="119"/>
      <c r="D523" s="119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</row>
    <row r="524" spans="2:21">
      <c r="B524" s="118"/>
      <c r="C524" s="119"/>
      <c r="D524" s="119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</row>
    <row r="525" spans="2:21">
      <c r="B525" s="118"/>
      <c r="C525" s="119"/>
      <c r="D525" s="119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</row>
    <row r="526" spans="2:21">
      <c r="B526" s="118"/>
      <c r="C526" s="119"/>
      <c r="D526" s="119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</row>
    <row r="527" spans="2:21">
      <c r="B527" s="118"/>
      <c r="C527" s="119"/>
      <c r="D527" s="119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</row>
    <row r="528" spans="2:21">
      <c r="B528" s="118"/>
      <c r="C528" s="119"/>
      <c r="D528" s="119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</row>
    <row r="529" spans="2:21">
      <c r="B529" s="118"/>
      <c r="C529" s="119"/>
      <c r="D529" s="119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</row>
    <row r="530" spans="2:21">
      <c r="B530" s="118"/>
      <c r="C530" s="119"/>
      <c r="D530" s="119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</row>
    <row r="531" spans="2:21">
      <c r="B531" s="118"/>
      <c r="C531" s="119"/>
      <c r="D531" s="119"/>
      <c r="E531" s="119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</row>
    <row r="532" spans="2:21">
      <c r="B532" s="118"/>
      <c r="C532" s="119"/>
      <c r="D532" s="119"/>
      <c r="E532" s="119"/>
      <c r="F532" s="119"/>
      <c r="G532" s="119"/>
      <c r="H532" s="119"/>
      <c r="I532" s="119"/>
      <c r="J532" s="119"/>
      <c r="K532" s="119"/>
      <c r="L532" s="119"/>
      <c r="M532" s="119"/>
      <c r="N532" s="119"/>
      <c r="O532" s="119"/>
      <c r="P532" s="119"/>
      <c r="Q532" s="119"/>
      <c r="R532" s="119"/>
      <c r="S532" s="119"/>
      <c r="T532" s="119"/>
      <c r="U532" s="119"/>
    </row>
    <row r="533" spans="2:21">
      <c r="B533" s="118"/>
      <c r="C533" s="119"/>
      <c r="D533" s="119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</row>
    <row r="534" spans="2:21">
      <c r="B534" s="118"/>
      <c r="C534" s="119"/>
      <c r="D534" s="119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</row>
    <row r="535" spans="2:21">
      <c r="B535" s="118"/>
      <c r="C535" s="119"/>
      <c r="D535" s="119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</row>
    <row r="536" spans="2:21">
      <c r="B536" s="118"/>
      <c r="C536" s="119"/>
      <c r="D536" s="119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</row>
    <row r="537" spans="2:21">
      <c r="B537" s="118"/>
      <c r="C537" s="119"/>
      <c r="D537" s="119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</row>
    <row r="538" spans="2:21">
      <c r="B538" s="118"/>
      <c r="C538" s="119"/>
      <c r="D538" s="119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</row>
    <row r="539" spans="2:21">
      <c r="B539" s="118"/>
      <c r="C539" s="119"/>
      <c r="D539" s="119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</row>
    <row r="540" spans="2:21">
      <c r="B540" s="118"/>
      <c r="C540" s="119"/>
      <c r="D540" s="119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</row>
    <row r="541" spans="2:21">
      <c r="B541" s="118"/>
      <c r="C541" s="119"/>
      <c r="D541" s="119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</row>
    <row r="542" spans="2:21">
      <c r="B542" s="118"/>
      <c r="C542" s="119"/>
      <c r="D542" s="119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</row>
    <row r="543" spans="2:21">
      <c r="B543" s="118"/>
      <c r="C543" s="119"/>
      <c r="D543" s="119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</row>
    <row r="544" spans="2:21">
      <c r="B544" s="118"/>
      <c r="C544" s="119"/>
      <c r="D544" s="119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</row>
    <row r="545" spans="2:21">
      <c r="B545" s="118"/>
      <c r="C545" s="119"/>
      <c r="D545" s="119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</row>
    <row r="546" spans="2:21">
      <c r="B546" s="118"/>
      <c r="C546" s="119"/>
      <c r="D546" s="119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</row>
    <row r="547" spans="2:21">
      <c r="B547" s="118"/>
      <c r="C547" s="119"/>
      <c r="D547" s="119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</row>
    <row r="548" spans="2:21">
      <c r="B548" s="118"/>
      <c r="C548" s="119"/>
      <c r="D548" s="119"/>
      <c r="E548" s="119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</row>
    <row r="549" spans="2:21">
      <c r="B549" s="118"/>
      <c r="C549" s="119"/>
      <c r="D549" s="119"/>
      <c r="E549" s="119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</row>
    <row r="550" spans="2:21">
      <c r="B550" s="118"/>
      <c r="C550" s="119"/>
      <c r="D550" s="119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</row>
    <row r="551" spans="2:21">
      <c r="B551" s="118"/>
      <c r="C551" s="119"/>
      <c r="D551" s="119"/>
      <c r="E551" s="119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</row>
    <row r="552" spans="2:21">
      <c r="B552" s="118"/>
      <c r="C552" s="119"/>
      <c r="D552" s="119"/>
      <c r="E552" s="119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</row>
    <row r="553" spans="2:21">
      <c r="B553" s="118"/>
      <c r="C553" s="119"/>
      <c r="D553" s="119"/>
      <c r="E553" s="119"/>
      <c r="F553" s="119"/>
      <c r="G553" s="119"/>
      <c r="H553" s="119"/>
      <c r="I553" s="119"/>
      <c r="J553" s="119"/>
      <c r="K553" s="119"/>
      <c r="L553" s="119"/>
      <c r="M553" s="119"/>
      <c r="N553" s="119"/>
      <c r="O553" s="119"/>
      <c r="P553" s="119"/>
      <c r="Q553" s="119"/>
      <c r="R553" s="119"/>
      <c r="S553" s="119"/>
      <c r="T553" s="119"/>
      <c r="U553" s="119"/>
    </row>
    <row r="554" spans="2:21">
      <c r="B554" s="118"/>
      <c r="C554" s="119"/>
      <c r="D554" s="119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</row>
    <row r="555" spans="2:21">
      <c r="B555" s="118"/>
      <c r="C555" s="119"/>
      <c r="D555" s="119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</row>
    <row r="556" spans="2:21">
      <c r="B556" s="118"/>
      <c r="C556" s="119"/>
      <c r="D556" s="119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</row>
    <row r="557" spans="2:21">
      <c r="B557" s="118"/>
      <c r="C557" s="119"/>
      <c r="D557" s="119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</row>
    <row r="558" spans="2:21">
      <c r="B558" s="118"/>
      <c r="C558" s="119"/>
      <c r="D558" s="119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</row>
    <row r="559" spans="2:21">
      <c r="B559" s="118"/>
      <c r="C559" s="119"/>
      <c r="D559" s="119"/>
      <c r="E559" s="119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</row>
    <row r="560" spans="2:21">
      <c r="B560" s="118"/>
      <c r="C560" s="119"/>
      <c r="D560" s="119"/>
      <c r="E560" s="119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</row>
    <row r="561" spans="2:21">
      <c r="B561" s="118"/>
      <c r="C561" s="119"/>
      <c r="D561" s="119"/>
      <c r="E561" s="119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</row>
    <row r="562" spans="2:21">
      <c r="B562" s="118"/>
      <c r="C562" s="119"/>
      <c r="D562" s="119"/>
      <c r="E562" s="119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</row>
    <row r="563" spans="2:21">
      <c r="B563" s="118"/>
      <c r="C563" s="119"/>
      <c r="D563" s="119"/>
      <c r="E563" s="119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</row>
    <row r="564" spans="2:21">
      <c r="B564" s="118"/>
      <c r="C564" s="119"/>
      <c r="D564" s="119"/>
      <c r="E564" s="119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</row>
    <row r="565" spans="2:21">
      <c r="B565" s="118"/>
      <c r="C565" s="119"/>
      <c r="D565" s="119"/>
      <c r="E565" s="119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</row>
    <row r="566" spans="2:21">
      <c r="B566" s="118"/>
      <c r="C566" s="119"/>
      <c r="D566" s="119"/>
      <c r="E566" s="119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</row>
    <row r="567" spans="2:21">
      <c r="B567" s="118"/>
      <c r="C567" s="119"/>
      <c r="D567" s="119"/>
      <c r="E567" s="119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</row>
    <row r="568" spans="2:21">
      <c r="B568" s="118"/>
      <c r="C568" s="119"/>
      <c r="D568" s="119"/>
      <c r="E568" s="119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</row>
    <row r="569" spans="2:21">
      <c r="B569" s="118"/>
      <c r="C569" s="119"/>
      <c r="D569" s="119"/>
      <c r="E569" s="119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</row>
    <row r="570" spans="2:21">
      <c r="B570" s="118"/>
      <c r="C570" s="119"/>
      <c r="D570" s="119"/>
      <c r="E570" s="119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</row>
    <row r="571" spans="2:21">
      <c r="B571" s="118"/>
      <c r="C571" s="119"/>
      <c r="D571" s="119"/>
      <c r="E571" s="119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</row>
    <row r="572" spans="2:21">
      <c r="B572" s="118"/>
      <c r="C572" s="119"/>
      <c r="D572" s="119"/>
      <c r="E572" s="119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</row>
    <row r="573" spans="2:21">
      <c r="B573" s="118"/>
      <c r="C573" s="119"/>
      <c r="D573" s="119"/>
      <c r="E573" s="119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</row>
    <row r="574" spans="2:21">
      <c r="B574" s="118"/>
      <c r="C574" s="119"/>
      <c r="D574" s="119"/>
      <c r="E574" s="119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</row>
    <row r="575" spans="2:21">
      <c r="B575" s="118"/>
      <c r="C575" s="119"/>
      <c r="D575" s="119"/>
      <c r="E575" s="119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</row>
    <row r="576" spans="2:21">
      <c r="B576" s="118"/>
      <c r="C576" s="119"/>
      <c r="D576" s="119"/>
      <c r="E576" s="119"/>
      <c r="F576" s="119"/>
      <c r="G576" s="119"/>
      <c r="H576" s="119"/>
      <c r="I576" s="119"/>
      <c r="J576" s="119"/>
      <c r="K576" s="119"/>
      <c r="L576" s="119"/>
      <c r="M576" s="119"/>
      <c r="N576" s="119"/>
      <c r="O576" s="119"/>
      <c r="P576" s="119"/>
      <c r="Q576" s="119"/>
      <c r="R576" s="119"/>
      <c r="S576" s="119"/>
      <c r="T576" s="119"/>
      <c r="U576" s="119"/>
    </row>
    <row r="577" spans="2:21">
      <c r="B577" s="118"/>
      <c r="C577" s="119"/>
      <c r="D577" s="119"/>
      <c r="E577" s="119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</row>
    <row r="578" spans="2:21">
      <c r="B578" s="118"/>
      <c r="C578" s="119"/>
      <c r="D578" s="119"/>
      <c r="E578" s="119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</row>
    <row r="579" spans="2:21">
      <c r="B579" s="118"/>
      <c r="C579" s="119"/>
      <c r="D579" s="119"/>
      <c r="E579" s="119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</row>
    <row r="580" spans="2:21">
      <c r="B580" s="118"/>
      <c r="C580" s="119"/>
      <c r="D580" s="119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</row>
    <row r="581" spans="2:21">
      <c r="B581" s="118"/>
      <c r="C581" s="119"/>
      <c r="D581" s="119"/>
      <c r="E581" s="119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</row>
    <row r="582" spans="2:21">
      <c r="B582" s="118"/>
      <c r="C582" s="119"/>
      <c r="D582" s="119"/>
      <c r="E582" s="119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</row>
    <row r="583" spans="2:21">
      <c r="B583" s="118"/>
      <c r="C583" s="119"/>
      <c r="D583" s="119"/>
      <c r="E583" s="119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</row>
    <row r="584" spans="2:21">
      <c r="B584" s="118"/>
      <c r="C584" s="119"/>
      <c r="D584" s="119"/>
      <c r="E584" s="119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</row>
    <row r="585" spans="2:21">
      <c r="B585" s="118"/>
      <c r="C585" s="119"/>
      <c r="D585" s="119"/>
      <c r="E585" s="119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</row>
    <row r="586" spans="2:21">
      <c r="B586" s="118"/>
      <c r="C586" s="119"/>
      <c r="D586" s="119"/>
      <c r="E586" s="119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</row>
    <row r="587" spans="2:21">
      <c r="B587" s="118"/>
      <c r="C587" s="119"/>
      <c r="D587" s="119"/>
      <c r="E587" s="119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</row>
    <row r="588" spans="2:21">
      <c r="B588" s="118"/>
      <c r="C588" s="119"/>
      <c r="D588" s="119"/>
      <c r="E588" s="119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</row>
    <row r="589" spans="2:21">
      <c r="B589" s="118"/>
      <c r="C589" s="119"/>
      <c r="D589" s="119"/>
      <c r="E589" s="119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</row>
    <row r="590" spans="2:21">
      <c r="B590" s="118"/>
      <c r="C590" s="119"/>
      <c r="D590" s="119"/>
      <c r="E590" s="119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</row>
    <row r="591" spans="2:21">
      <c r="B591" s="118"/>
      <c r="C591" s="119"/>
      <c r="D591" s="119"/>
      <c r="E591" s="119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</row>
    <row r="592" spans="2:21">
      <c r="B592" s="118"/>
      <c r="C592" s="119"/>
      <c r="D592" s="119"/>
      <c r="E592" s="119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</row>
    <row r="593" spans="2:21">
      <c r="B593" s="118"/>
      <c r="C593" s="119"/>
      <c r="D593" s="119"/>
      <c r="E593" s="119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</row>
    <row r="594" spans="2:21">
      <c r="B594" s="118"/>
      <c r="C594" s="119"/>
      <c r="D594" s="119"/>
      <c r="E594" s="119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</row>
    <row r="595" spans="2:21">
      <c r="B595" s="118"/>
      <c r="C595" s="119"/>
      <c r="D595" s="119"/>
      <c r="E595" s="119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</row>
    <row r="596" spans="2:21">
      <c r="B596" s="118"/>
      <c r="C596" s="119"/>
      <c r="D596" s="119"/>
      <c r="E596" s="119"/>
      <c r="F596" s="119"/>
      <c r="G596" s="119"/>
      <c r="H596" s="119"/>
      <c r="I596" s="119"/>
      <c r="J596" s="119"/>
      <c r="K596" s="119"/>
      <c r="L596" s="119"/>
      <c r="M596" s="119"/>
      <c r="N596" s="119"/>
      <c r="O596" s="119"/>
      <c r="P596" s="119"/>
      <c r="Q596" s="119"/>
      <c r="R596" s="119"/>
      <c r="S596" s="119"/>
      <c r="T596" s="119"/>
      <c r="U596" s="119"/>
    </row>
    <row r="597" spans="2:21">
      <c r="B597" s="118"/>
      <c r="C597" s="119"/>
      <c r="D597" s="119"/>
      <c r="E597" s="119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</row>
    <row r="598" spans="2:21">
      <c r="B598" s="118"/>
      <c r="C598" s="119"/>
      <c r="D598" s="119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</row>
    <row r="599" spans="2:21">
      <c r="B599" s="118"/>
      <c r="C599" s="119"/>
      <c r="D599" s="119"/>
      <c r="E599" s="119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</row>
    <row r="600" spans="2:21">
      <c r="B600" s="118"/>
      <c r="C600" s="119"/>
      <c r="D600" s="119"/>
      <c r="E600" s="119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</row>
    <row r="601" spans="2:21">
      <c r="B601" s="118"/>
      <c r="C601" s="119"/>
      <c r="D601" s="119"/>
      <c r="E601" s="119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</row>
    <row r="602" spans="2:21">
      <c r="B602" s="118"/>
      <c r="C602" s="119"/>
      <c r="D602" s="119"/>
      <c r="E602" s="119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</row>
    <row r="603" spans="2:21">
      <c r="B603" s="118"/>
      <c r="C603" s="119"/>
      <c r="D603" s="119"/>
      <c r="E603" s="119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</row>
    <row r="604" spans="2:21">
      <c r="B604" s="118"/>
      <c r="C604" s="119"/>
      <c r="D604" s="119"/>
      <c r="E604" s="119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</row>
    <row r="605" spans="2:21">
      <c r="B605" s="118"/>
      <c r="C605" s="119"/>
      <c r="D605" s="119"/>
      <c r="E605" s="119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</row>
    <row r="606" spans="2:21">
      <c r="B606" s="118"/>
      <c r="C606" s="119"/>
      <c r="D606" s="119"/>
      <c r="E606" s="119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</row>
    <row r="607" spans="2:21">
      <c r="B607" s="118"/>
      <c r="C607" s="119"/>
      <c r="D607" s="119"/>
      <c r="E607" s="119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</row>
    <row r="608" spans="2:21">
      <c r="B608" s="118"/>
      <c r="C608" s="119"/>
      <c r="D608" s="119"/>
      <c r="E608" s="119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</row>
    <row r="609" spans="2:21">
      <c r="B609" s="118"/>
      <c r="C609" s="119"/>
      <c r="D609" s="119"/>
      <c r="E609" s="119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</row>
    <row r="610" spans="2:21">
      <c r="B610" s="118"/>
      <c r="C610" s="119"/>
      <c r="D610" s="119"/>
      <c r="E610" s="119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</row>
    <row r="611" spans="2:21">
      <c r="B611" s="118"/>
      <c r="C611" s="119"/>
      <c r="D611" s="119"/>
      <c r="E611" s="119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</row>
    <row r="612" spans="2:21">
      <c r="B612" s="118"/>
      <c r="C612" s="119"/>
      <c r="D612" s="119"/>
      <c r="E612" s="119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</row>
    <row r="613" spans="2:21">
      <c r="B613" s="118"/>
      <c r="C613" s="119"/>
      <c r="D613" s="119"/>
      <c r="E613" s="119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</row>
    <row r="614" spans="2:21">
      <c r="B614" s="118"/>
      <c r="C614" s="119"/>
      <c r="D614" s="119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</row>
    <row r="615" spans="2:21">
      <c r="B615" s="118"/>
      <c r="C615" s="119"/>
      <c r="D615" s="119"/>
      <c r="E615" s="119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</row>
    <row r="616" spans="2:21">
      <c r="B616" s="118"/>
      <c r="C616" s="119"/>
      <c r="D616" s="119"/>
      <c r="E616" s="119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</row>
    <row r="617" spans="2:21">
      <c r="B617" s="118"/>
      <c r="C617" s="119"/>
      <c r="D617" s="119"/>
      <c r="E617" s="119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</row>
    <row r="618" spans="2:21">
      <c r="B618" s="118"/>
      <c r="C618" s="119"/>
      <c r="D618" s="119"/>
      <c r="E618" s="119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</row>
    <row r="619" spans="2:21">
      <c r="B619" s="118"/>
      <c r="C619" s="119"/>
      <c r="D619" s="119"/>
      <c r="E619" s="119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</row>
    <row r="620" spans="2:21">
      <c r="B620" s="118"/>
      <c r="C620" s="119"/>
      <c r="D620" s="119"/>
      <c r="E620" s="119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</row>
    <row r="621" spans="2:21">
      <c r="B621" s="118"/>
      <c r="C621" s="119"/>
      <c r="D621" s="119"/>
      <c r="E621" s="119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</row>
    <row r="622" spans="2:21">
      <c r="B622" s="118"/>
      <c r="C622" s="119"/>
      <c r="D622" s="119"/>
      <c r="E622" s="119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</row>
    <row r="623" spans="2:21">
      <c r="B623" s="118"/>
      <c r="C623" s="119"/>
      <c r="D623" s="119"/>
      <c r="E623" s="119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</row>
    <row r="624" spans="2:21">
      <c r="B624" s="118"/>
      <c r="C624" s="119"/>
      <c r="D624" s="119"/>
      <c r="E624" s="119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</row>
    <row r="625" spans="2:21">
      <c r="B625" s="118"/>
      <c r="C625" s="119"/>
      <c r="D625" s="119"/>
      <c r="E625" s="119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</row>
    <row r="626" spans="2:21">
      <c r="B626" s="118"/>
      <c r="C626" s="119"/>
      <c r="D626" s="119"/>
      <c r="E626" s="119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</row>
    <row r="627" spans="2:21">
      <c r="B627" s="118"/>
      <c r="C627" s="119"/>
      <c r="D627" s="119"/>
      <c r="E627" s="119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</row>
    <row r="628" spans="2:21">
      <c r="B628" s="118"/>
      <c r="C628" s="119"/>
      <c r="D628" s="119"/>
      <c r="E628" s="119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</row>
    <row r="629" spans="2:21">
      <c r="B629" s="118"/>
      <c r="C629" s="119"/>
      <c r="D629" s="119"/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</row>
    <row r="630" spans="2:21">
      <c r="B630" s="118"/>
      <c r="C630" s="119"/>
      <c r="D630" s="119"/>
      <c r="E630" s="119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</row>
    <row r="631" spans="2:21">
      <c r="B631" s="118"/>
      <c r="C631" s="119"/>
      <c r="D631" s="119"/>
      <c r="E631" s="119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</row>
    <row r="632" spans="2:21">
      <c r="B632" s="118"/>
      <c r="C632" s="119"/>
      <c r="D632" s="119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</row>
    <row r="633" spans="2:21">
      <c r="B633" s="118"/>
      <c r="C633" s="119"/>
      <c r="D633" s="119"/>
      <c r="E633" s="119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</row>
    <row r="634" spans="2:21">
      <c r="B634" s="118"/>
      <c r="C634" s="119"/>
      <c r="D634" s="119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</row>
    <row r="635" spans="2:21">
      <c r="B635" s="118"/>
      <c r="C635" s="119"/>
      <c r="D635" s="119"/>
      <c r="E635" s="119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</row>
    <row r="636" spans="2:21">
      <c r="B636" s="118"/>
      <c r="C636" s="119"/>
      <c r="D636" s="119"/>
      <c r="E636" s="119"/>
      <c r="F636" s="119"/>
      <c r="G636" s="119"/>
      <c r="H636" s="119"/>
      <c r="I636" s="119"/>
      <c r="J636" s="119"/>
      <c r="K636" s="119"/>
      <c r="L636" s="119"/>
      <c r="M636" s="119"/>
      <c r="N636" s="119"/>
      <c r="O636" s="119"/>
      <c r="P636" s="119"/>
      <c r="Q636" s="119"/>
      <c r="R636" s="119"/>
      <c r="S636" s="119"/>
      <c r="T636" s="119"/>
      <c r="U636" s="119"/>
    </row>
    <row r="637" spans="2:21">
      <c r="B637" s="118"/>
      <c r="C637" s="119"/>
      <c r="D637" s="119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</row>
    <row r="638" spans="2:21">
      <c r="B638" s="118"/>
      <c r="C638" s="119"/>
      <c r="D638" s="119"/>
      <c r="E638" s="119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</row>
    <row r="639" spans="2:21">
      <c r="B639" s="118"/>
      <c r="C639" s="119"/>
      <c r="D639" s="119"/>
      <c r="E639" s="119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</row>
    <row r="640" spans="2:21">
      <c r="B640" s="118"/>
      <c r="C640" s="119"/>
      <c r="D640" s="119"/>
      <c r="E640" s="119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</row>
    <row r="641" spans="2:21">
      <c r="B641" s="118"/>
      <c r="C641" s="119"/>
      <c r="D641" s="119"/>
      <c r="E641" s="119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</row>
    <row r="642" spans="2:21">
      <c r="B642" s="118"/>
      <c r="C642" s="119"/>
      <c r="D642" s="119"/>
      <c r="E642" s="119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</row>
    <row r="643" spans="2:21">
      <c r="B643" s="118"/>
      <c r="C643" s="119"/>
      <c r="D643" s="119"/>
      <c r="E643" s="119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</row>
    <row r="644" spans="2:21">
      <c r="B644" s="118"/>
      <c r="C644" s="119"/>
      <c r="D644" s="119"/>
      <c r="E644" s="119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</row>
    <row r="645" spans="2:21">
      <c r="B645" s="118"/>
      <c r="C645" s="119"/>
      <c r="D645" s="119"/>
      <c r="E645" s="119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</row>
    <row r="646" spans="2:21">
      <c r="B646" s="118"/>
      <c r="C646" s="119"/>
      <c r="D646" s="119"/>
      <c r="E646" s="119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</row>
    <row r="647" spans="2:21">
      <c r="B647" s="118"/>
      <c r="C647" s="119"/>
      <c r="D647" s="119"/>
      <c r="E647" s="119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</row>
    <row r="648" spans="2:21">
      <c r="B648" s="118"/>
      <c r="C648" s="119"/>
      <c r="D648" s="119"/>
      <c r="E648" s="119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</row>
    <row r="649" spans="2:21">
      <c r="B649" s="118"/>
      <c r="C649" s="119"/>
      <c r="D649" s="119"/>
      <c r="E649" s="119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</row>
    <row r="650" spans="2:21">
      <c r="B650" s="118"/>
      <c r="C650" s="119"/>
      <c r="D650" s="119"/>
      <c r="E650" s="119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</row>
    <row r="651" spans="2:21">
      <c r="B651" s="118"/>
      <c r="C651" s="119"/>
      <c r="D651" s="119"/>
      <c r="E651" s="119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</row>
    <row r="652" spans="2:21">
      <c r="B652" s="118"/>
      <c r="C652" s="119"/>
      <c r="D652" s="119"/>
      <c r="E652" s="119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</row>
    <row r="653" spans="2:21">
      <c r="B653" s="118"/>
      <c r="C653" s="119"/>
      <c r="D653" s="119"/>
      <c r="E653" s="119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</row>
    <row r="654" spans="2:21">
      <c r="B654" s="118"/>
      <c r="C654" s="119"/>
      <c r="D654" s="119"/>
      <c r="E654" s="119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</row>
    <row r="655" spans="2:21">
      <c r="B655" s="118"/>
      <c r="C655" s="119"/>
      <c r="D655" s="119"/>
      <c r="E655" s="119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</row>
    <row r="656" spans="2:21">
      <c r="B656" s="118"/>
      <c r="C656" s="119"/>
      <c r="D656" s="119"/>
      <c r="E656" s="119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</row>
    <row r="657" spans="2:21">
      <c r="B657" s="118"/>
      <c r="C657" s="119"/>
      <c r="D657" s="119"/>
      <c r="E657" s="119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</row>
    <row r="658" spans="2:21">
      <c r="B658" s="118"/>
      <c r="C658" s="119"/>
      <c r="D658" s="119"/>
      <c r="E658" s="119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</row>
    <row r="659" spans="2:21">
      <c r="B659" s="118"/>
      <c r="C659" s="119"/>
      <c r="D659" s="119"/>
      <c r="E659" s="119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</row>
    <row r="660" spans="2:21">
      <c r="B660" s="118"/>
      <c r="C660" s="119"/>
      <c r="D660" s="119"/>
      <c r="E660" s="119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</row>
    <row r="661" spans="2:21">
      <c r="B661" s="118"/>
      <c r="C661" s="119"/>
      <c r="D661" s="119"/>
      <c r="E661" s="119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19"/>
    </row>
    <row r="662" spans="2:21">
      <c r="B662" s="118"/>
      <c r="C662" s="119"/>
      <c r="D662" s="119"/>
      <c r="E662" s="119"/>
      <c r="F662" s="119"/>
      <c r="G662" s="119"/>
      <c r="H662" s="119"/>
      <c r="I662" s="119"/>
      <c r="J662" s="119"/>
      <c r="K662" s="119"/>
      <c r="L662" s="119"/>
      <c r="M662" s="119"/>
      <c r="N662" s="119"/>
      <c r="O662" s="119"/>
      <c r="P662" s="119"/>
      <c r="Q662" s="119"/>
      <c r="R662" s="119"/>
      <c r="S662" s="119"/>
      <c r="T662" s="119"/>
      <c r="U662" s="119"/>
    </row>
    <row r="663" spans="2:21">
      <c r="B663" s="118"/>
      <c r="C663" s="119"/>
      <c r="D663" s="119"/>
      <c r="E663" s="119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</row>
    <row r="664" spans="2:21">
      <c r="B664" s="118"/>
      <c r="C664" s="119"/>
      <c r="D664" s="119"/>
      <c r="E664" s="119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</row>
    <row r="665" spans="2:21">
      <c r="B665" s="118"/>
      <c r="C665" s="119"/>
      <c r="D665" s="119"/>
      <c r="E665" s="119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</row>
    <row r="666" spans="2:21">
      <c r="B666" s="118"/>
      <c r="C666" s="119"/>
      <c r="D666" s="119"/>
      <c r="E666" s="119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</row>
    <row r="667" spans="2:21">
      <c r="B667" s="118"/>
      <c r="C667" s="119"/>
      <c r="D667" s="119"/>
      <c r="E667" s="119"/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19"/>
    </row>
    <row r="668" spans="2:21">
      <c r="B668" s="118"/>
      <c r="C668" s="119"/>
      <c r="D668" s="119"/>
      <c r="E668" s="119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</row>
    <row r="669" spans="2:21">
      <c r="B669" s="118"/>
      <c r="C669" s="119"/>
      <c r="D669" s="119"/>
      <c r="E669" s="119"/>
      <c r="F669" s="119"/>
      <c r="G669" s="119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</row>
    <row r="670" spans="2:21">
      <c r="B670" s="118"/>
      <c r="C670" s="119"/>
      <c r="D670" s="119"/>
      <c r="E670" s="119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</row>
    <row r="671" spans="2:21">
      <c r="B671" s="118"/>
      <c r="C671" s="119"/>
      <c r="D671" s="119"/>
      <c r="E671" s="119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</row>
    <row r="672" spans="2:21">
      <c r="B672" s="118"/>
      <c r="C672" s="119"/>
      <c r="D672" s="119"/>
      <c r="E672" s="119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</row>
    <row r="673" spans="2:21">
      <c r="B673" s="118"/>
      <c r="C673" s="119"/>
      <c r="D673" s="119"/>
      <c r="E673" s="119"/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</row>
    <row r="674" spans="2:21">
      <c r="B674" s="118"/>
      <c r="C674" s="119"/>
      <c r="D674" s="119"/>
      <c r="E674" s="119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</row>
    <row r="675" spans="2:21">
      <c r="B675" s="118"/>
      <c r="C675" s="119"/>
      <c r="D675" s="119"/>
      <c r="E675" s="119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</row>
    <row r="676" spans="2:21">
      <c r="B676" s="118"/>
      <c r="C676" s="119"/>
      <c r="D676" s="119"/>
      <c r="E676" s="119"/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</row>
    <row r="677" spans="2:21">
      <c r="B677" s="118"/>
      <c r="C677" s="119"/>
      <c r="D677" s="119"/>
      <c r="E677" s="119"/>
      <c r="F677" s="119"/>
      <c r="G677" s="119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19"/>
    </row>
    <row r="678" spans="2:21">
      <c r="B678" s="118"/>
      <c r="C678" s="119"/>
      <c r="D678" s="119"/>
      <c r="E678" s="119"/>
      <c r="F678" s="119"/>
      <c r="G678" s="119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19"/>
    </row>
    <row r="679" spans="2:21">
      <c r="B679" s="118"/>
      <c r="C679" s="119"/>
      <c r="D679" s="119"/>
      <c r="E679" s="119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</row>
    <row r="680" spans="2:21">
      <c r="B680" s="118"/>
      <c r="C680" s="119"/>
      <c r="D680" s="119"/>
      <c r="E680" s="119"/>
      <c r="F680" s="119"/>
      <c r="G680" s="119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19"/>
    </row>
    <row r="681" spans="2:21">
      <c r="B681" s="118"/>
      <c r="C681" s="119"/>
      <c r="D681" s="119"/>
      <c r="E681" s="119"/>
      <c r="F681" s="119"/>
      <c r="G681" s="119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  <c r="S681" s="119"/>
      <c r="T681" s="119"/>
      <c r="U681" s="119"/>
    </row>
    <row r="682" spans="2:21">
      <c r="B682" s="118"/>
      <c r="C682" s="119"/>
      <c r="D682" s="119"/>
      <c r="E682" s="119"/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19"/>
    </row>
    <row r="683" spans="2:21">
      <c r="B683" s="118"/>
      <c r="C683" s="119"/>
      <c r="D683" s="119"/>
      <c r="E683" s="119"/>
      <c r="F683" s="119"/>
      <c r="G683" s="119"/>
      <c r="H683" s="119"/>
      <c r="I683" s="119"/>
      <c r="J683" s="119"/>
      <c r="K683" s="119"/>
      <c r="L683" s="119"/>
      <c r="M683" s="119"/>
      <c r="N683" s="119"/>
      <c r="O683" s="119"/>
      <c r="P683" s="119"/>
      <c r="Q683" s="119"/>
      <c r="R683" s="119"/>
      <c r="S683" s="119"/>
      <c r="T683" s="119"/>
      <c r="U683" s="119"/>
    </row>
    <row r="684" spans="2:21">
      <c r="B684" s="118"/>
      <c r="C684" s="119"/>
      <c r="D684" s="119"/>
      <c r="E684" s="119"/>
      <c r="F684" s="119"/>
      <c r="G684" s="119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</row>
    <row r="685" spans="2:21">
      <c r="B685" s="118"/>
      <c r="C685" s="119"/>
      <c r="D685" s="119"/>
      <c r="E685" s="119"/>
      <c r="F685" s="119"/>
      <c r="G685" s="119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  <c r="S685" s="119"/>
      <c r="T685" s="119"/>
      <c r="U685" s="119"/>
    </row>
    <row r="686" spans="2:21">
      <c r="B686" s="118"/>
      <c r="C686" s="119"/>
      <c r="D686" s="119"/>
      <c r="E686" s="119"/>
      <c r="F686" s="119"/>
      <c r="G686" s="119"/>
      <c r="H686" s="119"/>
      <c r="I686" s="119"/>
      <c r="J686" s="119"/>
      <c r="K686" s="119"/>
      <c r="L686" s="119"/>
      <c r="M686" s="119"/>
      <c r="N686" s="119"/>
      <c r="O686" s="119"/>
      <c r="P686" s="119"/>
      <c r="Q686" s="119"/>
      <c r="R686" s="119"/>
      <c r="S686" s="119"/>
      <c r="T686" s="119"/>
      <c r="U686" s="119"/>
    </row>
    <row r="687" spans="2:21">
      <c r="B687" s="118"/>
      <c r="C687" s="119"/>
      <c r="D687" s="119"/>
      <c r="E687" s="119"/>
      <c r="F687" s="119"/>
      <c r="G687" s="119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19"/>
    </row>
    <row r="688" spans="2:21">
      <c r="B688" s="118"/>
      <c r="C688" s="119"/>
      <c r="D688" s="119"/>
      <c r="E688" s="119"/>
      <c r="F688" s="119"/>
      <c r="G688" s="119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  <c r="S688" s="119"/>
      <c r="T688" s="119"/>
      <c r="U688" s="119"/>
    </row>
    <row r="689" spans="2:21">
      <c r="B689" s="118"/>
      <c r="C689" s="119"/>
      <c r="D689" s="119"/>
      <c r="E689" s="119"/>
      <c r="F689" s="119"/>
      <c r="G689" s="119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  <c r="S689" s="119"/>
      <c r="T689" s="119"/>
      <c r="U689" s="119"/>
    </row>
    <row r="690" spans="2:21">
      <c r="B690" s="118"/>
      <c r="C690" s="119"/>
      <c r="D690" s="119"/>
      <c r="E690" s="119"/>
      <c r="F690" s="119"/>
      <c r="G690" s="119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  <c r="U690" s="119"/>
    </row>
    <row r="691" spans="2:21">
      <c r="B691" s="118"/>
      <c r="C691" s="119"/>
      <c r="D691" s="119"/>
      <c r="E691" s="119"/>
      <c r="F691" s="119"/>
      <c r="G691" s="119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  <c r="S691" s="119"/>
      <c r="T691" s="119"/>
      <c r="U691" s="119"/>
    </row>
    <row r="692" spans="2:21">
      <c r="B692" s="118"/>
      <c r="C692" s="119"/>
      <c r="D692" s="119"/>
      <c r="E692" s="119"/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</row>
    <row r="693" spans="2:21">
      <c r="B693" s="118"/>
      <c r="C693" s="119"/>
      <c r="D693" s="119"/>
      <c r="E693" s="119"/>
      <c r="F693" s="119"/>
      <c r="G693" s="119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  <c r="S693" s="119"/>
      <c r="T693" s="119"/>
      <c r="U693" s="119"/>
    </row>
    <row r="694" spans="2:21">
      <c r="B694" s="118"/>
      <c r="C694" s="119"/>
      <c r="D694" s="119"/>
      <c r="E694" s="119"/>
      <c r="F694" s="119"/>
      <c r="G694" s="119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19"/>
    </row>
    <row r="695" spans="2:21">
      <c r="B695" s="118"/>
      <c r="C695" s="119"/>
      <c r="D695" s="119"/>
      <c r="E695" s="119"/>
      <c r="F695" s="119"/>
      <c r="G695" s="119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  <c r="S695" s="119"/>
      <c r="T695" s="119"/>
      <c r="U695" s="119"/>
    </row>
    <row r="696" spans="2:21">
      <c r="B696" s="118"/>
      <c r="C696" s="119"/>
      <c r="D696" s="119"/>
      <c r="E696" s="119"/>
      <c r="F696" s="119"/>
      <c r="G696" s="119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  <c r="S696" s="119"/>
      <c r="T696" s="119"/>
      <c r="U696" s="119"/>
    </row>
    <row r="697" spans="2:21">
      <c r="B697" s="118"/>
      <c r="C697" s="119"/>
      <c r="D697" s="119"/>
      <c r="E697" s="119"/>
      <c r="F697" s="119"/>
      <c r="G697" s="119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19"/>
    </row>
    <row r="698" spans="2:21">
      <c r="B698" s="118"/>
      <c r="C698" s="119"/>
      <c r="D698" s="119"/>
      <c r="E698" s="119"/>
      <c r="F698" s="119"/>
      <c r="G698" s="119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  <c r="S698" s="119"/>
      <c r="T698" s="119"/>
      <c r="U698" s="119"/>
    </row>
    <row r="699" spans="2:21">
      <c r="B699" s="118"/>
      <c r="C699" s="119"/>
      <c r="D699" s="119"/>
      <c r="E699" s="119"/>
      <c r="F699" s="119"/>
      <c r="G699" s="119"/>
      <c r="H699" s="119"/>
      <c r="I699" s="119"/>
      <c r="J699" s="119"/>
      <c r="K699" s="119"/>
      <c r="L699" s="119"/>
      <c r="M699" s="119"/>
      <c r="N699" s="119"/>
      <c r="O699" s="119"/>
      <c r="P699" s="119"/>
      <c r="Q699" s="119"/>
      <c r="R699" s="119"/>
      <c r="S699" s="119"/>
      <c r="T699" s="119"/>
      <c r="U699" s="119"/>
    </row>
    <row r="700" spans="2:21">
      <c r="B700" s="118"/>
      <c r="C700" s="119"/>
      <c r="D700" s="119"/>
      <c r="E700" s="119"/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</row>
    <row r="701" spans="2:21">
      <c r="B701" s="118"/>
      <c r="C701" s="119"/>
      <c r="D701" s="119"/>
      <c r="E701" s="119"/>
      <c r="F701" s="119"/>
      <c r="G701" s="119"/>
      <c r="H701" s="119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  <c r="S701" s="119"/>
      <c r="T701" s="119"/>
      <c r="U701" s="119"/>
    </row>
    <row r="702" spans="2:21">
      <c r="B702" s="118"/>
      <c r="C702" s="119"/>
      <c r="D702" s="119"/>
      <c r="E702" s="119"/>
      <c r="F702" s="119"/>
      <c r="G702" s="119"/>
      <c r="H702" s="119"/>
      <c r="I702" s="119"/>
      <c r="J702" s="119"/>
      <c r="K702" s="119"/>
      <c r="L702" s="119"/>
      <c r="M702" s="119"/>
      <c r="N702" s="119"/>
      <c r="O702" s="119"/>
      <c r="P702" s="119"/>
      <c r="Q702" s="119"/>
      <c r="R702" s="119"/>
      <c r="S702" s="119"/>
      <c r="T702" s="119"/>
      <c r="U702" s="119"/>
    </row>
    <row r="703" spans="2:21">
      <c r="B703" s="118"/>
      <c r="C703" s="119"/>
      <c r="D703" s="119"/>
      <c r="E703" s="119"/>
      <c r="F703" s="119"/>
      <c r="G703" s="119"/>
      <c r="H703" s="119"/>
      <c r="I703" s="119"/>
      <c r="J703" s="119"/>
      <c r="K703" s="119"/>
      <c r="L703" s="119"/>
      <c r="M703" s="119"/>
      <c r="N703" s="119"/>
      <c r="O703" s="119"/>
      <c r="P703" s="119"/>
      <c r="Q703" s="119"/>
      <c r="R703" s="119"/>
      <c r="S703" s="119"/>
      <c r="T703" s="119"/>
      <c r="U703" s="119"/>
    </row>
    <row r="704" spans="2:21">
      <c r="B704" s="118"/>
      <c r="C704" s="119"/>
      <c r="D704" s="119"/>
      <c r="E704" s="119"/>
      <c r="F704" s="119"/>
      <c r="G704" s="119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19"/>
    </row>
    <row r="705" spans="2:21">
      <c r="B705" s="118"/>
      <c r="C705" s="119"/>
      <c r="D705" s="119"/>
      <c r="E705" s="119"/>
      <c r="F705" s="119"/>
      <c r="G705" s="119"/>
      <c r="H705" s="119"/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  <c r="S705" s="119"/>
      <c r="T705" s="119"/>
      <c r="U705" s="119"/>
    </row>
    <row r="706" spans="2:21">
      <c r="B706" s="118"/>
      <c r="C706" s="119"/>
      <c r="D706" s="119"/>
      <c r="E706" s="119"/>
      <c r="F706" s="119"/>
      <c r="G706" s="119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  <c r="S706" s="119"/>
      <c r="T706" s="119"/>
      <c r="U706" s="119"/>
    </row>
    <row r="707" spans="2:21">
      <c r="B707" s="118"/>
      <c r="C707" s="119"/>
      <c r="D707" s="119"/>
      <c r="E707" s="119"/>
      <c r="F707" s="119"/>
      <c r="G707" s="119"/>
      <c r="H707" s="119"/>
      <c r="I707" s="119"/>
      <c r="J707" s="119"/>
      <c r="K707" s="119"/>
      <c r="L707" s="119"/>
      <c r="M707" s="119"/>
      <c r="N707" s="119"/>
      <c r="O707" s="119"/>
      <c r="P707" s="119"/>
      <c r="Q707" s="119"/>
      <c r="R707" s="119"/>
      <c r="S707" s="119"/>
      <c r="T707" s="119"/>
      <c r="U707" s="119"/>
    </row>
    <row r="708" spans="2:21">
      <c r="B708" s="118"/>
      <c r="C708" s="119"/>
      <c r="D708" s="119"/>
      <c r="E708" s="119"/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</row>
    <row r="709" spans="2:21">
      <c r="B709" s="118"/>
      <c r="C709" s="119"/>
      <c r="D709" s="119"/>
      <c r="E709" s="119"/>
      <c r="F709" s="119"/>
      <c r="G709" s="119"/>
      <c r="H709" s="119"/>
      <c r="I709" s="119"/>
      <c r="J709" s="119"/>
      <c r="K709" s="119"/>
      <c r="L709" s="119"/>
      <c r="M709" s="119"/>
      <c r="N709" s="119"/>
      <c r="O709" s="119"/>
      <c r="P709" s="119"/>
      <c r="Q709" s="119"/>
      <c r="R709" s="119"/>
      <c r="S709" s="119"/>
      <c r="T709" s="119"/>
      <c r="U709" s="119"/>
    </row>
    <row r="710" spans="2:21">
      <c r="B710" s="118"/>
      <c r="C710" s="119"/>
      <c r="D710" s="119"/>
      <c r="E710" s="119"/>
      <c r="F710" s="119"/>
      <c r="G710" s="119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19"/>
    </row>
    <row r="711" spans="2:21">
      <c r="B711" s="118"/>
      <c r="C711" s="119"/>
      <c r="D711" s="119"/>
      <c r="E711" s="119"/>
      <c r="F711" s="119"/>
      <c r="G711" s="119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19"/>
    </row>
    <row r="712" spans="2:21">
      <c r="B712" s="118"/>
      <c r="C712" s="119"/>
      <c r="D712" s="119"/>
      <c r="E712" s="119"/>
      <c r="F712" s="119"/>
      <c r="G712" s="119"/>
      <c r="H712" s="119"/>
      <c r="I712" s="119"/>
      <c r="J712" s="119"/>
      <c r="K712" s="119"/>
      <c r="L712" s="119"/>
      <c r="M712" s="119"/>
      <c r="N712" s="119"/>
      <c r="O712" s="119"/>
      <c r="P712" s="119"/>
      <c r="Q712" s="119"/>
      <c r="R712" s="119"/>
      <c r="S712" s="119"/>
      <c r="T712" s="119"/>
      <c r="U712" s="119"/>
    </row>
    <row r="713" spans="2:21">
      <c r="B713" s="118"/>
      <c r="C713" s="119"/>
      <c r="D713" s="119"/>
      <c r="E713" s="119"/>
      <c r="F713" s="119"/>
      <c r="G713" s="119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</row>
    <row r="714" spans="2:21">
      <c r="B714" s="118"/>
      <c r="C714" s="119"/>
      <c r="D714" s="119"/>
      <c r="E714" s="119"/>
      <c r="F714" s="119"/>
      <c r="G714" s="119"/>
      <c r="H714" s="119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  <c r="S714" s="119"/>
      <c r="T714" s="119"/>
      <c r="U714" s="119"/>
    </row>
    <row r="715" spans="2:21">
      <c r="B715" s="118"/>
      <c r="C715" s="119"/>
      <c r="D715" s="119"/>
      <c r="E715" s="119"/>
      <c r="F715" s="119"/>
      <c r="G715" s="119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19"/>
    </row>
    <row r="716" spans="2:21">
      <c r="B716" s="118"/>
      <c r="C716" s="119"/>
      <c r="D716" s="119"/>
      <c r="E716" s="119"/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</row>
    <row r="717" spans="2:21">
      <c r="B717" s="118"/>
      <c r="C717" s="119"/>
      <c r="D717" s="119"/>
      <c r="E717" s="119"/>
      <c r="F717" s="119"/>
      <c r="G717" s="119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  <c r="S717" s="119"/>
      <c r="T717" s="119"/>
      <c r="U717" s="119"/>
    </row>
    <row r="718" spans="2:21">
      <c r="B718" s="118"/>
      <c r="C718" s="119"/>
      <c r="D718" s="119"/>
      <c r="E718" s="119"/>
      <c r="F718" s="119"/>
      <c r="G718" s="119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19"/>
    </row>
    <row r="719" spans="2:21">
      <c r="B719" s="118"/>
      <c r="C719" s="119"/>
      <c r="D719" s="119"/>
      <c r="E719" s="119"/>
      <c r="F719" s="119"/>
      <c r="G719" s="119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19"/>
    </row>
    <row r="720" spans="2:21">
      <c r="B720" s="118"/>
      <c r="C720" s="119"/>
      <c r="D720" s="119"/>
      <c r="E720" s="119"/>
      <c r="F720" s="119"/>
      <c r="G720" s="119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19"/>
    </row>
    <row r="721" spans="2:21">
      <c r="B721" s="118"/>
      <c r="C721" s="119"/>
      <c r="D721" s="119"/>
      <c r="E721" s="119"/>
      <c r="F721" s="119"/>
      <c r="G721" s="119"/>
      <c r="H721" s="119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  <c r="S721" s="119"/>
      <c r="T721" s="119"/>
      <c r="U721" s="119"/>
    </row>
    <row r="722" spans="2:21">
      <c r="B722" s="118"/>
      <c r="C722" s="119"/>
      <c r="D722" s="119"/>
      <c r="E722" s="119"/>
      <c r="F722" s="119"/>
      <c r="G722" s="119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19"/>
    </row>
    <row r="723" spans="2:21">
      <c r="B723" s="118"/>
      <c r="C723" s="119"/>
      <c r="D723" s="119"/>
      <c r="E723" s="119"/>
      <c r="F723" s="119"/>
      <c r="G723" s="119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19"/>
    </row>
    <row r="724" spans="2:21">
      <c r="B724" s="118"/>
      <c r="C724" s="119"/>
      <c r="D724" s="119"/>
      <c r="E724" s="119"/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</row>
    <row r="725" spans="2:21">
      <c r="B725" s="118"/>
      <c r="C725" s="119"/>
      <c r="D725" s="119"/>
      <c r="E725" s="119"/>
      <c r="F725" s="119"/>
      <c r="G725" s="119"/>
      <c r="H725" s="119"/>
      <c r="I725" s="119"/>
      <c r="J725" s="119"/>
      <c r="K725" s="119"/>
      <c r="L725" s="119"/>
      <c r="M725" s="119"/>
      <c r="N725" s="119"/>
      <c r="O725" s="119"/>
      <c r="P725" s="119"/>
      <c r="Q725" s="119"/>
      <c r="R725" s="119"/>
      <c r="S725" s="119"/>
      <c r="T725" s="119"/>
      <c r="U725" s="119"/>
    </row>
    <row r="726" spans="2:21">
      <c r="B726" s="118"/>
      <c r="C726" s="119"/>
      <c r="D726" s="119"/>
      <c r="E726" s="119"/>
      <c r="F726" s="119"/>
      <c r="G726" s="119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19"/>
    </row>
    <row r="727" spans="2:21">
      <c r="B727" s="118"/>
      <c r="C727" s="119"/>
      <c r="D727" s="119"/>
      <c r="E727" s="119"/>
      <c r="F727" s="119"/>
      <c r="G727" s="119"/>
      <c r="H727" s="119"/>
      <c r="I727" s="119"/>
      <c r="J727" s="119"/>
      <c r="K727" s="119"/>
      <c r="L727" s="119"/>
      <c r="M727" s="119"/>
      <c r="N727" s="119"/>
      <c r="O727" s="119"/>
      <c r="P727" s="119"/>
      <c r="Q727" s="119"/>
      <c r="R727" s="119"/>
      <c r="S727" s="119"/>
      <c r="T727" s="119"/>
      <c r="U727" s="119"/>
    </row>
    <row r="728" spans="2:21">
      <c r="B728" s="118"/>
      <c r="C728" s="119"/>
      <c r="D728" s="119"/>
      <c r="E728" s="119"/>
      <c r="F728" s="119"/>
      <c r="G728" s="119"/>
      <c r="H728" s="119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  <c r="S728" s="119"/>
      <c r="T728" s="119"/>
      <c r="U728" s="119"/>
    </row>
    <row r="729" spans="2:21">
      <c r="B729" s="118"/>
      <c r="C729" s="119"/>
      <c r="D729" s="119"/>
      <c r="E729" s="119"/>
      <c r="F729" s="119"/>
      <c r="G729" s="119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19"/>
    </row>
    <row r="730" spans="2:21">
      <c r="B730" s="118"/>
      <c r="C730" s="119"/>
      <c r="D730" s="119"/>
      <c r="E730" s="119"/>
      <c r="F730" s="119"/>
      <c r="G730" s="119"/>
      <c r="H730" s="119"/>
      <c r="I730" s="119"/>
      <c r="J730" s="119"/>
      <c r="K730" s="119"/>
      <c r="L730" s="119"/>
      <c r="M730" s="119"/>
      <c r="N730" s="119"/>
      <c r="O730" s="119"/>
      <c r="P730" s="119"/>
      <c r="Q730" s="119"/>
      <c r="R730" s="119"/>
      <c r="S730" s="119"/>
      <c r="T730" s="119"/>
      <c r="U730" s="119"/>
    </row>
    <row r="731" spans="2:21">
      <c r="B731" s="118"/>
      <c r="C731" s="119"/>
      <c r="D731" s="119"/>
      <c r="E731" s="119"/>
      <c r="F731" s="119"/>
      <c r="G731" s="119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  <c r="S731" s="119"/>
      <c r="T731" s="119"/>
      <c r="U731" s="119"/>
    </row>
    <row r="732" spans="2:21">
      <c r="B732" s="118"/>
      <c r="C732" s="119"/>
      <c r="D732" s="119"/>
      <c r="E732" s="119"/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</row>
    <row r="733" spans="2:21">
      <c r="B733" s="118"/>
      <c r="C733" s="119"/>
      <c r="D733" s="119"/>
      <c r="E733" s="119"/>
      <c r="F733" s="119"/>
      <c r="G733" s="119"/>
      <c r="H733" s="119"/>
      <c r="I733" s="119"/>
      <c r="J733" s="119"/>
      <c r="K733" s="119"/>
      <c r="L733" s="119"/>
      <c r="M733" s="119"/>
      <c r="N733" s="119"/>
      <c r="O733" s="119"/>
      <c r="P733" s="119"/>
      <c r="Q733" s="119"/>
      <c r="R733" s="119"/>
      <c r="S733" s="119"/>
      <c r="T733" s="119"/>
      <c r="U733" s="119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369:K369"/>
  </mergeCells>
  <phoneticPr fontId="4" type="noConversion"/>
  <conditionalFormatting sqref="B12:B361">
    <cfRule type="cellIs" dxfId="8" priority="2" operator="equal">
      <formula>"NR3"</formula>
    </cfRule>
  </conditionalFormatting>
  <conditionalFormatting sqref="B12:B361">
    <cfRule type="containsText" dxfId="7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367 B369" xr:uid="{00000000-0002-0000-0400-000000000000}"/>
    <dataValidation type="list" allowBlank="1" showInputMessage="1" showErrorMessage="1" sqref="G555:G827" xr:uid="{00000000-0002-0000-0400-000001000000}">
      <formula1>#REF!</formula1>
    </dataValidation>
    <dataValidation type="list" allowBlank="1" showInputMessage="1" showErrorMessage="1" sqref="I12:I35 I37:I368 I370:I827 L12:L827 G12:G35 G37:G368 G370:G554 E12:E35 E37:E368 E370:E821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1.7109375" style="2" bestFit="1" customWidth="1"/>
    <col min="3" max="3" width="38.85546875" style="2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14.28515625" style="1" bestFit="1" customWidth="1"/>
    <col min="10" max="10" width="13.140625" style="1" bestFit="1" customWidth="1"/>
    <col min="11" max="11" width="8.28515625" style="1" bestFit="1" customWidth="1"/>
    <col min="12" max="12" width="13.140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143</v>
      </c>
      <c r="C1" s="67" t="s" vm="1">
        <v>229</v>
      </c>
    </row>
    <row r="2" spans="2:15">
      <c r="B2" s="46" t="s">
        <v>142</v>
      </c>
      <c r="C2" s="67" t="s">
        <v>230</v>
      </c>
    </row>
    <row r="3" spans="2:15">
      <c r="B3" s="46" t="s">
        <v>144</v>
      </c>
      <c r="C3" s="67" t="s">
        <v>231</v>
      </c>
    </row>
    <row r="4" spans="2:15">
      <c r="B4" s="46" t="s">
        <v>145</v>
      </c>
      <c r="C4" s="67">
        <v>8801</v>
      </c>
    </row>
    <row r="6" spans="2:15" ht="26.25" customHeight="1">
      <c r="B6" s="154" t="s">
        <v>171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6"/>
    </row>
    <row r="7" spans="2:15" ht="26.25" customHeight="1">
      <c r="B7" s="154" t="s">
        <v>89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6"/>
    </row>
    <row r="8" spans="2:15" s="3" customFormat="1" ht="78.75">
      <c r="B8" s="21" t="s">
        <v>112</v>
      </c>
      <c r="C8" s="29" t="s">
        <v>44</v>
      </c>
      <c r="D8" s="29" t="s">
        <v>116</v>
      </c>
      <c r="E8" s="29" t="s">
        <v>187</v>
      </c>
      <c r="F8" s="29" t="s">
        <v>114</v>
      </c>
      <c r="G8" s="29" t="s">
        <v>64</v>
      </c>
      <c r="H8" s="29" t="s">
        <v>100</v>
      </c>
      <c r="I8" s="12" t="s">
        <v>205</v>
      </c>
      <c r="J8" s="12" t="s">
        <v>204</v>
      </c>
      <c r="K8" s="29" t="s">
        <v>219</v>
      </c>
      <c r="L8" s="12" t="s">
        <v>60</v>
      </c>
      <c r="M8" s="12" t="s">
        <v>57</v>
      </c>
      <c r="N8" s="12" t="s">
        <v>146</v>
      </c>
      <c r="O8" s="13" t="s">
        <v>148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212</v>
      </c>
      <c r="J9" s="15"/>
      <c r="K9" s="15" t="s">
        <v>208</v>
      </c>
      <c r="L9" s="15" t="s">
        <v>208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68" t="s">
        <v>28</v>
      </c>
      <c r="C11" s="69"/>
      <c r="D11" s="69"/>
      <c r="E11" s="69"/>
      <c r="F11" s="69"/>
      <c r="G11" s="69"/>
      <c r="H11" s="69"/>
      <c r="I11" s="77"/>
      <c r="J11" s="79"/>
      <c r="K11" s="77">
        <v>984.27858085800005</v>
      </c>
      <c r="L11" s="77">
        <f>L12+L188</f>
        <v>3477795.5237039076</v>
      </c>
      <c r="M11" s="69"/>
      <c r="N11" s="78">
        <f>IFERROR(L11/$L$11,0)</f>
        <v>1</v>
      </c>
      <c r="O11" s="78">
        <f>L11/'סכום נכסי הקרן'!$C$42</f>
        <v>0.17715166879624539</v>
      </c>
    </row>
    <row r="12" spans="2:15">
      <c r="B12" s="70" t="s">
        <v>197</v>
      </c>
      <c r="C12" s="71"/>
      <c r="D12" s="71"/>
      <c r="E12" s="71"/>
      <c r="F12" s="71"/>
      <c r="G12" s="71"/>
      <c r="H12" s="71"/>
      <c r="I12" s="80"/>
      <c r="J12" s="82"/>
      <c r="K12" s="80">
        <v>864.39683622300015</v>
      </c>
      <c r="L12" s="80">
        <f>L13+L49+L118</f>
        <v>2471677.6927306526</v>
      </c>
      <c r="M12" s="71"/>
      <c r="N12" s="81">
        <f t="shared" ref="N12:N75" si="0">IFERROR(L12/$L$11,0)</f>
        <v>0.71070241935853562</v>
      </c>
      <c r="O12" s="81">
        <f>L12/'סכום נכסי הקרן'!$C$42</f>
        <v>0.1259021196068936</v>
      </c>
    </row>
    <row r="13" spans="2:15">
      <c r="B13" s="89" t="s">
        <v>871</v>
      </c>
      <c r="C13" s="71"/>
      <c r="D13" s="71"/>
      <c r="E13" s="71"/>
      <c r="F13" s="71"/>
      <c r="G13" s="71"/>
      <c r="H13" s="71"/>
      <c r="I13" s="80"/>
      <c r="J13" s="82"/>
      <c r="K13" s="80">
        <v>682.18278609900005</v>
      </c>
      <c r="L13" s="80">
        <v>1516007.2445466875</v>
      </c>
      <c r="M13" s="71"/>
      <c r="N13" s="81">
        <f t="shared" si="0"/>
        <v>0.43591040192383584</v>
      </c>
      <c r="O13" s="81">
        <f>L13/'סכום נכסי הקרן'!$C$42</f>
        <v>7.7222255146449578E-2</v>
      </c>
    </row>
    <row r="14" spans="2:15">
      <c r="B14" s="76" t="s">
        <v>872</v>
      </c>
      <c r="C14" s="73" t="s">
        <v>873</v>
      </c>
      <c r="D14" s="86" t="s">
        <v>117</v>
      </c>
      <c r="E14" s="86" t="s">
        <v>26</v>
      </c>
      <c r="F14" s="73" t="s">
        <v>484</v>
      </c>
      <c r="G14" s="86" t="s">
        <v>302</v>
      </c>
      <c r="H14" s="86" t="s">
        <v>130</v>
      </c>
      <c r="I14" s="83">
        <v>1331096.5377190001</v>
      </c>
      <c r="J14" s="85">
        <v>2464</v>
      </c>
      <c r="K14" s="73"/>
      <c r="L14" s="83">
        <v>32798.218689675006</v>
      </c>
      <c r="M14" s="84">
        <v>5.9308047442114707E-3</v>
      </c>
      <c r="N14" s="84">
        <f t="shared" si="0"/>
        <v>9.4307495843644028E-3</v>
      </c>
      <c r="O14" s="84">
        <f>L14/'סכום נכסי הקרן'!$C$42</f>
        <v>1.6706730268696516E-3</v>
      </c>
    </row>
    <row r="15" spans="2:15">
      <c r="B15" s="76" t="s">
        <v>874</v>
      </c>
      <c r="C15" s="73" t="s">
        <v>875</v>
      </c>
      <c r="D15" s="86" t="s">
        <v>117</v>
      </c>
      <c r="E15" s="86" t="s">
        <v>26</v>
      </c>
      <c r="F15" s="73" t="s">
        <v>876</v>
      </c>
      <c r="G15" s="86" t="s">
        <v>510</v>
      </c>
      <c r="H15" s="86" t="s">
        <v>130</v>
      </c>
      <c r="I15" s="83">
        <v>160495.782183</v>
      </c>
      <c r="J15" s="85">
        <v>26940</v>
      </c>
      <c r="K15" s="73"/>
      <c r="L15" s="83">
        <v>43237.56376985801</v>
      </c>
      <c r="M15" s="84">
        <v>2.861095564618445E-3</v>
      </c>
      <c r="N15" s="84">
        <f t="shared" si="0"/>
        <v>1.2432462884939629E-2</v>
      </c>
      <c r="O15" s="84">
        <f>L15/'סכום נכסי הקרן'!$C$42</f>
        <v>2.2024315473144385E-3</v>
      </c>
    </row>
    <row r="16" spans="2:15">
      <c r="B16" s="76" t="s">
        <v>877</v>
      </c>
      <c r="C16" s="73" t="s">
        <v>878</v>
      </c>
      <c r="D16" s="86" t="s">
        <v>117</v>
      </c>
      <c r="E16" s="86" t="s">
        <v>26</v>
      </c>
      <c r="F16" s="73" t="s">
        <v>519</v>
      </c>
      <c r="G16" s="86" t="s">
        <v>382</v>
      </c>
      <c r="H16" s="86" t="s">
        <v>130</v>
      </c>
      <c r="I16" s="83">
        <v>5132246.0354970014</v>
      </c>
      <c r="J16" s="85">
        <v>2107</v>
      </c>
      <c r="K16" s="73"/>
      <c r="L16" s="83">
        <v>108136.42396792803</v>
      </c>
      <c r="M16" s="84">
        <v>3.9803049307173006E-3</v>
      </c>
      <c r="N16" s="84">
        <f t="shared" si="0"/>
        <v>3.1093381779030246E-2</v>
      </c>
      <c r="O16" s="84">
        <f>L16/'סכום נכסי הקרן'!$C$42</f>
        <v>5.508244470673977E-3</v>
      </c>
    </row>
    <row r="17" spans="2:15">
      <c r="B17" s="76" t="s">
        <v>879</v>
      </c>
      <c r="C17" s="73" t="s">
        <v>880</v>
      </c>
      <c r="D17" s="86" t="s">
        <v>117</v>
      </c>
      <c r="E17" s="86" t="s">
        <v>26</v>
      </c>
      <c r="F17" s="73" t="s">
        <v>627</v>
      </c>
      <c r="G17" s="86" t="s">
        <v>517</v>
      </c>
      <c r="H17" s="86" t="s">
        <v>130</v>
      </c>
      <c r="I17" s="83">
        <v>125117.91253700001</v>
      </c>
      <c r="J17" s="85">
        <v>75810</v>
      </c>
      <c r="K17" s="73"/>
      <c r="L17" s="83">
        <v>94851.889494030009</v>
      </c>
      <c r="M17" s="84">
        <v>2.8177989523432479E-3</v>
      </c>
      <c r="N17" s="84">
        <f t="shared" si="0"/>
        <v>2.727356707648276E-2</v>
      </c>
      <c r="O17" s="84">
        <f>L17/'סכום נכסי הקרן'!$C$42</f>
        <v>4.8315579216252564E-3</v>
      </c>
    </row>
    <row r="18" spans="2:15">
      <c r="B18" s="76" t="s">
        <v>881</v>
      </c>
      <c r="C18" s="73" t="s">
        <v>882</v>
      </c>
      <c r="D18" s="86" t="s">
        <v>117</v>
      </c>
      <c r="E18" s="86" t="s">
        <v>26</v>
      </c>
      <c r="F18" s="73" t="s">
        <v>883</v>
      </c>
      <c r="G18" s="86" t="s">
        <v>295</v>
      </c>
      <c r="H18" s="86" t="s">
        <v>130</v>
      </c>
      <c r="I18" s="83">
        <v>260250.31022800002</v>
      </c>
      <c r="J18" s="85">
        <v>2610</v>
      </c>
      <c r="K18" s="73"/>
      <c r="L18" s="83">
        <v>6792.533096942002</v>
      </c>
      <c r="M18" s="84">
        <v>1.448067743983642E-3</v>
      </c>
      <c r="N18" s="84">
        <f t="shared" si="0"/>
        <v>1.9531145665826397E-3</v>
      </c>
      <c r="O18" s="84">
        <f>L18/'סכום נכסי הקרן'!$C$42</f>
        <v>3.4599750482037015E-4</v>
      </c>
    </row>
    <row r="19" spans="2:15">
      <c r="B19" s="76" t="s">
        <v>884</v>
      </c>
      <c r="C19" s="73" t="s">
        <v>885</v>
      </c>
      <c r="D19" s="86" t="s">
        <v>117</v>
      </c>
      <c r="E19" s="86" t="s">
        <v>26</v>
      </c>
      <c r="F19" s="73" t="s">
        <v>565</v>
      </c>
      <c r="G19" s="86" t="s">
        <v>435</v>
      </c>
      <c r="H19" s="86" t="s">
        <v>130</v>
      </c>
      <c r="I19" s="83">
        <v>31377.254805000004</v>
      </c>
      <c r="J19" s="85">
        <v>146100</v>
      </c>
      <c r="K19" s="83">
        <v>372.83385959400005</v>
      </c>
      <c r="L19" s="83">
        <v>46215.003130101009</v>
      </c>
      <c r="M19" s="84">
        <v>8.1669362681175833E-3</v>
      </c>
      <c r="N19" s="84">
        <f t="shared" si="0"/>
        <v>1.3288591239798163E-2</v>
      </c>
      <c r="O19" s="84">
        <f>L19/'סכום נכסי הקרן'!$C$42</f>
        <v>2.3540961140814123E-3</v>
      </c>
    </row>
    <row r="20" spans="2:15">
      <c r="B20" s="76" t="s">
        <v>886</v>
      </c>
      <c r="C20" s="73" t="s">
        <v>887</v>
      </c>
      <c r="D20" s="86" t="s">
        <v>117</v>
      </c>
      <c r="E20" s="86" t="s">
        <v>26</v>
      </c>
      <c r="F20" s="73" t="s">
        <v>321</v>
      </c>
      <c r="G20" s="86" t="s">
        <v>295</v>
      </c>
      <c r="H20" s="86" t="s">
        <v>130</v>
      </c>
      <c r="I20" s="83">
        <v>1399925.569507</v>
      </c>
      <c r="J20" s="85">
        <v>1845</v>
      </c>
      <c r="K20" s="73"/>
      <c r="L20" s="83">
        <v>25828.626757401998</v>
      </c>
      <c r="M20" s="84">
        <v>2.9777156702837852E-3</v>
      </c>
      <c r="N20" s="84">
        <f t="shared" si="0"/>
        <v>7.4267237913671529E-3</v>
      </c>
      <c r="O20" s="84">
        <f>L20/'סכום נכסי הקרן'!$C$42</f>
        <v>1.3156565133294698E-3</v>
      </c>
    </row>
    <row r="21" spans="2:15">
      <c r="B21" s="76" t="s">
        <v>888</v>
      </c>
      <c r="C21" s="73" t="s">
        <v>889</v>
      </c>
      <c r="D21" s="86" t="s">
        <v>117</v>
      </c>
      <c r="E21" s="86" t="s">
        <v>26</v>
      </c>
      <c r="F21" s="73" t="s">
        <v>596</v>
      </c>
      <c r="G21" s="86" t="s">
        <v>510</v>
      </c>
      <c r="H21" s="86" t="s">
        <v>130</v>
      </c>
      <c r="I21" s="83">
        <v>503314.59324600012</v>
      </c>
      <c r="J21" s="85">
        <v>6008</v>
      </c>
      <c r="K21" s="73"/>
      <c r="L21" s="83">
        <v>30239.140762052004</v>
      </c>
      <c r="M21" s="84">
        <v>4.2705428046672864E-3</v>
      </c>
      <c r="N21" s="84">
        <f t="shared" si="0"/>
        <v>8.6949162352842526E-3</v>
      </c>
      <c r="O21" s="84">
        <f>L21/'סכום נכסי הקרן'!$C$42</f>
        <v>1.5403189211241728E-3</v>
      </c>
    </row>
    <row r="22" spans="2:15">
      <c r="B22" s="76" t="s">
        <v>890</v>
      </c>
      <c r="C22" s="73" t="s">
        <v>891</v>
      </c>
      <c r="D22" s="86" t="s">
        <v>117</v>
      </c>
      <c r="E22" s="86" t="s">
        <v>26</v>
      </c>
      <c r="F22" s="73" t="s">
        <v>892</v>
      </c>
      <c r="G22" s="86" t="s">
        <v>124</v>
      </c>
      <c r="H22" s="86" t="s">
        <v>130</v>
      </c>
      <c r="I22" s="83">
        <v>262186.13279700006</v>
      </c>
      <c r="J22" s="85">
        <v>5439</v>
      </c>
      <c r="K22" s="73"/>
      <c r="L22" s="83">
        <v>14260.303762808002</v>
      </c>
      <c r="M22" s="84">
        <v>1.480529743247318E-3</v>
      </c>
      <c r="N22" s="84">
        <f t="shared" si="0"/>
        <v>4.1003859098710186E-3</v>
      </c>
      <c r="O22" s="84">
        <f>L22/'סכום נכסי הקרן'!$C$42</f>
        <v>7.2639020664226194E-4</v>
      </c>
    </row>
    <row r="23" spans="2:15">
      <c r="B23" s="76" t="s">
        <v>893</v>
      </c>
      <c r="C23" s="73" t="s">
        <v>894</v>
      </c>
      <c r="D23" s="86" t="s">
        <v>117</v>
      </c>
      <c r="E23" s="86" t="s">
        <v>26</v>
      </c>
      <c r="F23" s="73" t="s">
        <v>599</v>
      </c>
      <c r="G23" s="86" t="s">
        <v>510</v>
      </c>
      <c r="H23" s="86" t="s">
        <v>130</v>
      </c>
      <c r="I23" s="83">
        <v>2768066.3190200003</v>
      </c>
      <c r="J23" s="85">
        <v>1124</v>
      </c>
      <c r="K23" s="73"/>
      <c r="L23" s="83">
        <v>31113.065425598004</v>
      </c>
      <c r="M23" s="84">
        <v>5.0522333640402473E-3</v>
      </c>
      <c r="N23" s="84">
        <f t="shared" si="0"/>
        <v>8.9462031949659009E-3</v>
      </c>
      <c r="O23" s="84">
        <f>L23/'סכום נכסי הקרן'!$C$42</f>
        <v>1.5848348253785114E-3</v>
      </c>
    </row>
    <row r="24" spans="2:15">
      <c r="B24" s="76" t="s">
        <v>895</v>
      </c>
      <c r="C24" s="73" t="s">
        <v>896</v>
      </c>
      <c r="D24" s="86" t="s">
        <v>117</v>
      </c>
      <c r="E24" s="86" t="s">
        <v>26</v>
      </c>
      <c r="F24" s="73" t="s">
        <v>326</v>
      </c>
      <c r="G24" s="86" t="s">
        <v>295</v>
      </c>
      <c r="H24" s="86" t="s">
        <v>130</v>
      </c>
      <c r="I24" s="83">
        <v>364683.96247300005</v>
      </c>
      <c r="J24" s="85">
        <v>5860</v>
      </c>
      <c r="K24" s="73"/>
      <c r="L24" s="83">
        <v>21370.480201080001</v>
      </c>
      <c r="M24" s="84">
        <v>2.9354653981630442E-3</v>
      </c>
      <c r="N24" s="84">
        <f t="shared" si="0"/>
        <v>6.1448351564729426E-3</v>
      </c>
      <c r="O24" s="84">
        <f>L24/'סכום נכסי הקרן'!$C$42</f>
        <v>1.0885678024470196E-3</v>
      </c>
    </row>
    <row r="25" spans="2:15">
      <c r="B25" s="76" t="s">
        <v>897</v>
      </c>
      <c r="C25" s="73" t="s">
        <v>898</v>
      </c>
      <c r="D25" s="86" t="s">
        <v>117</v>
      </c>
      <c r="E25" s="86" t="s">
        <v>26</v>
      </c>
      <c r="F25" s="73" t="s">
        <v>473</v>
      </c>
      <c r="G25" s="86" t="s">
        <v>474</v>
      </c>
      <c r="H25" s="86" t="s">
        <v>130</v>
      </c>
      <c r="I25" s="83">
        <v>81006.936782000019</v>
      </c>
      <c r="J25" s="85">
        <v>5193</v>
      </c>
      <c r="K25" s="73"/>
      <c r="L25" s="83">
        <v>4206.6902270640012</v>
      </c>
      <c r="M25" s="84">
        <v>8.0023949000382496E-4</v>
      </c>
      <c r="N25" s="84">
        <f t="shared" si="0"/>
        <v>1.2095852669865446E-3</v>
      </c>
      <c r="O25" s="84">
        <f>L25/'סכום נכסי הקרן'!$C$42</f>
        <v>2.1428004859801842E-4</v>
      </c>
    </row>
    <row r="26" spans="2:15">
      <c r="B26" s="76" t="s">
        <v>899</v>
      </c>
      <c r="C26" s="73" t="s">
        <v>900</v>
      </c>
      <c r="D26" s="86" t="s">
        <v>117</v>
      </c>
      <c r="E26" s="86" t="s">
        <v>26</v>
      </c>
      <c r="F26" s="73" t="s">
        <v>385</v>
      </c>
      <c r="G26" s="86" t="s">
        <v>154</v>
      </c>
      <c r="H26" s="86" t="s">
        <v>130</v>
      </c>
      <c r="I26" s="83">
        <v>8290806.2994840005</v>
      </c>
      <c r="J26" s="85">
        <v>537</v>
      </c>
      <c r="K26" s="73"/>
      <c r="L26" s="83">
        <v>44521.629828514007</v>
      </c>
      <c r="M26" s="84">
        <v>2.9965168606294352E-3</v>
      </c>
      <c r="N26" s="84">
        <f t="shared" si="0"/>
        <v>1.2801681273399812E-2</v>
      </c>
      <c r="O26" s="84">
        <f>L26/'סכום נכסי הקרן'!$C$42</f>
        <v>2.2678392009804205E-3</v>
      </c>
    </row>
    <row r="27" spans="2:15">
      <c r="B27" s="76" t="s">
        <v>901</v>
      </c>
      <c r="C27" s="73" t="s">
        <v>902</v>
      </c>
      <c r="D27" s="86" t="s">
        <v>117</v>
      </c>
      <c r="E27" s="86" t="s">
        <v>26</v>
      </c>
      <c r="F27" s="73" t="s">
        <v>331</v>
      </c>
      <c r="G27" s="86" t="s">
        <v>295</v>
      </c>
      <c r="H27" s="86" t="s">
        <v>130</v>
      </c>
      <c r="I27" s="83">
        <v>98991.614259000009</v>
      </c>
      <c r="J27" s="85">
        <v>31500</v>
      </c>
      <c r="K27" s="73"/>
      <c r="L27" s="83">
        <v>31182.358491525007</v>
      </c>
      <c r="M27" s="84">
        <v>4.030873662003053E-3</v>
      </c>
      <c r="N27" s="84">
        <f t="shared" si="0"/>
        <v>8.9661276170472769E-3</v>
      </c>
      <c r="O27" s="84">
        <f>L27/'סכום נכסי הקרן'!$C$42</f>
        <v>1.5883644700000284E-3</v>
      </c>
    </row>
    <row r="28" spans="2:15">
      <c r="B28" s="76" t="s">
        <v>903</v>
      </c>
      <c r="C28" s="73" t="s">
        <v>904</v>
      </c>
      <c r="D28" s="86" t="s">
        <v>117</v>
      </c>
      <c r="E28" s="86" t="s">
        <v>26</v>
      </c>
      <c r="F28" s="73" t="s">
        <v>905</v>
      </c>
      <c r="G28" s="86" t="s">
        <v>283</v>
      </c>
      <c r="H28" s="86" t="s">
        <v>130</v>
      </c>
      <c r="I28" s="83">
        <v>135520.92873100002</v>
      </c>
      <c r="J28" s="85">
        <v>16360</v>
      </c>
      <c r="K28" s="73"/>
      <c r="L28" s="83">
        <v>22171.223940430002</v>
      </c>
      <c r="M28" s="84">
        <v>1.3507512678256684E-3</v>
      </c>
      <c r="N28" s="84">
        <f t="shared" si="0"/>
        <v>6.3750797852592826E-3</v>
      </c>
      <c r="O28" s="84">
        <f>L28/'סכום נכסי הקרן'!$C$42</f>
        <v>1.1293560226678916E-3</v>
      </c>
    </row>
    <row r="29" spans="2:15">
      <c r="B29" s="76" t="s">
        <v>906</v>
      </c>
      <c r="C29" s="73" t="s">
        <v>907</v>
      </c>
      <c r="D29" s="86" t="s">
        <v>117</v>
      </c>
      <c r="E29" s="86" t="s">
        <v>26</v>
      </c>
      <c r="F29" s="73" t="s">
        <v>908</v>
      </c>
      <c r="G29" s="86" t="s">
        <v>283</v>
      </c>
      <c r="H29" s="86" t="s">
        <v>130</v>
      </c>
      <c r="I29" s="83">
        <v>3651564.9947830006</v>
      </c>
      <c r="J29" s="85">
        <v>2059</v>
      </c>
      <c r="K29" s="73"/>
      <c r="L29" s="83">
        <v>75185.723242857988</v>
      </c>
      <c r="M29" s="84">
        <v>2.9519253505982347E-3</v>
      </c>
      <c r="N29" s="84">
        <f t="shared" si="0"/>
        <v>2.1618787743675049E-2</v>
      </c>
      <c r="O29" s="84">
        <f>L29/'סכום נכסי הקרן'!$C$42</f>
        <v>3.8298043261438515E-3</v>
      </c>
    </row>
    <row r="30" spans="2:15">
      <c r="B30" s="76" t="s">
        <v>909</v>
      </c>
      <c r="C30" s="73" t="s">
        <v>910</v>
      </c>
      <c r="D30" s="86" t="s">
        <v>117</v>
      </c>
      <c r="E30" s="86" t="s">
        <v>26</v>
      </c>
      <c r="F30" s="73" t="s">
        <v>911</v>
      </c>
      <c r="G30" s="86" t="s">
        <v>124</v>
      </c>
      <c r="H30" s="86" t="s">
        <v>130</v>
      </c>
      <c r="I30" s="83">
        <v>14022.367818000002</v>
      </c>
      <c r="J30" s="85">
        <v>56570</v>
      </c>
      <c r="K30" s="73"/>
      <c r="L30" s="83">
        <v>7932.4534745070014</v>
      </c>
      <c r="M30" s="84">
        <v>7.5767668219587562E-4</v>
      </c>
      <c r="N30" s="84">
        <f t="shared" si="0"/>
        <v>2.2808855266047419E-3</v>
      </c>
      <c r="O30" s="84">
        <f>L30/'סכום נכסי הקרן'!$C$42</f>
        <v>4.0406267737123301E-4</v>
      </c>
    </row>
    <row r="31" spans="2:15">
      <c r="B31" s="76" t="s">
        <v>912</v>
      </c>
      <c r="C31" s="73" t="s">
        <v>913</v>
      </c>
      <c r="D31" s="86" t="s">
        <v>117</v>
      </c>
      <c r="E31" s="86" t="s">
        <v>26</v>
      </c>
      <c r="F31" s="73" t="s">
        <v>339</v>
      </c>
      <c r="G31" s="86" t="s">
        <v>340</v>
      </c>
      <c r="H31" s="86" t="s">
        <v>130</v>
      </c>
      <c r="I31" s="83">
        <v>788677.28767400014</v>
      </c>
      <c r="J31" s="85">
        <v>3962</v>
      </c>
      <c r="K31" s="73"/>
      <c r="L31" s="83">
        <v>31247.394137475003</v>
      </c>
      <c r="M31" s="84">
        <v>3.1109212173335192E-3</v>
      </c>
      <c r="N31" s="84">
        <f t="shared" si="0"/>
        <v>8.9848278671070432E-3</v>
      </c>
      <c r="O31" s="84">
        <f>L31/'סכום נכסי הקרן'!$C$42</f>
        <v>1.5916772505050229E-3</v>
      </c>
    </row>
    <row r="32" spans="2:15">
      <c r="B32" s="76" t="s">
        <v>914</v>
      </c>
      <c r="C32" s="73" t="s">
        <v>915</v>
      </c>
      <c r="D32" s="86" t="s">
        <v>117</v>
      </c>
      <c r="E32" s="86" t="s">
        <v>26</v>
      </c>
      <c r="F32" s="73" t="s">
        <v>524</v>
      </c>
      <c r="G32" s="86" t="s">
        <v>340</v>
      </c>
      <c r="H32" s="86" t="s">
        <v>130</v>
      </c>
      <c r="I32" s="83">
        <v>652135.01191900007</v>
      </c>
      <c r="J32" s="85">
        <v>3012</v>
      </c>
      <c r="K32" s="73"/>
      <c r="L32" s="83">
        <v>19642.306558991004</v>
      </c>
      <c r="M32" s="84">
        <v>3.1086551248385988E-3</v>
      </c>
      <c r="N32" s="84">
        <f t="shared" si="0"/>
        <v>5.6479187534497818E-3</v>
      </c>
      <c r="O32" s="84">
        <f>L32/'סכום נכסי הקרן'!$C$42</f>
        <v>1.0005382323992388E-3</v>
      </c>
    </row>
    <row r="33" spans="2:15">
      <c r="B33" s="76" t="s">
        <v>916</v>
      </c>
      <c r="C33" s="73" t="s">
        <v>917</v>
      </c>
      <c r="D33" s="86" t="s">
        <v>117</v>
      </c>
      <c r="E33" s="86" t="s">
        <v>26</v>
      </c>
      <c r="F33" s="73" t="s">
        <v>918</v>
      </c>
      <c r="G33" s="86" t="s">
        <v>435</v>
      </c>
      <c r="H33" s="86" t="s">
        <v>130</v>
      </c>
      <c r="I33" s="83">
        <v>14855.246836000004</v>
      </c>
      <c r="J33" s="85">
        <v>97080</v>
      </c>
      <c r="K33" s="73"/>
      <c r="L33" s="83">
        <v>14421.473628379003</v>
      </c>
      <c r="M33" s="84">
        <v>1.9286542016179399E-3</v>
      </c>
      <c r="N33" s="84">
        <f t="shared" si="0"/>
        <v>4.146728446248589E-3</v>
      </c>
      <c r="O33" s="84">
        <f>L33/'סכום נכסי הקרן'!$C$42</f>
        <v>7.345998642977993E-4</v>
      </c>
    </row>
    <row r="34" spans="2:15">
      <c r="B34" s="76" t="s">
        <v>919</v>
      </c>
      <c r="C34" s="73" t="s">
        <v>920</v>
      </c>
      <c r="D34" s="86" t="s">
        <v>117</v>
      </c>
      <c r="E34" s="86" t="s">
        <v>26</v>
      </c>
      <c r="F34" s="73" t="s">
        <v>921</v>
      </c>
      <c r="G34" s="86" t="s">
        <v>922</v>
      </c>
      <c r="H34" s="86" t="s">
        <v>130</v>
      </c>
      <c r="I34" s="83">
        <v>182688.16152900003</v>
      </c>
      <c r="J34" s="85">
        <v>9321</v>
      </c>
      <c r="K34" s="73"/>
      <c r="L34" s="83">
        <v>17028.363526204004</v>
      </c>
      <c r="M34" s="84">
        <v>1.6537073345867326E-3</v>
      </c>
      <c r="N34" s="84">
        <f t="shared" si="0"/>
        <v>4.89630957603526E-3</v>
      </c>
      <c r="O34" s="84">
        <f>L34/'סכום נכסי הקרן'!$C$42</f>
        <v>8.6738941233768308E-4</v>
      </c>
    </row>
    <row r="35" spans="2:15">
      <c r="B35" s="76" t="s">
        <v>923</v>
      </c>
      <c r="C35" s="73" t="s">
        <v>924</v>
      </c>
      <c r="D35" s="86" t="s">
        <v>117</v>
      </c>
      <c r="E35" s="86" t="s">
        <v>26</v>
      </c>
      <c r="F35" s="73" t="s">
        <v>654</v>
      </c>
      <c r="G35" s="86" t="s">
        <v>655</v>
      </c>
      <c r="H35" s="86" t="s">
        <v>130</v>
      </c>
      <c r="I35" s="83">
        <v>822384.85062599997</v>
      </c>
      <c r="J35" s="85">
        <v>3863</v>
      </c>
      <c r="K35" s="73"/>
      <c r="L35" s="83">
        <v>31768.726779687004</v>
      </c>
      <c r="M35" s="84">
        <v>7.3370068959419652E-4</v>
      </c>
      <c r="N35" s="84">
        <f t="shared" si="0"/>
        <v>9.1347310568313123E-3</v>
      </c>
      <c r="O35" s="84">
        <f>L35/'סכום נכסי הקרן'!$C$42</f>
        <v>1.6182328507225573E-3</v>
      </c>
    </row>
    <row r="36" spans="2:15">
      <c r="B36" s="76" t="s">
        <v>925</v>
      </c>
      <c r="C36" s="73" t="s">
        <v>926</v>
      </c>
      <c r="D36" s="86" t="s">
        <v>117</v>
      </c>
      <c r="E36" s="86" t="s">
        <v>26</v>
      </c>
      <c r="F36" s="73" t="s">
        <v>282</v>
      </c>
      <c r="G36" s="86" t="s">
        <v>283</v>
      </c>
      <c r="H36" s="86" t="s">
        <v>130</v>
      </c>
      <c r="I36" s="83">
        <v>5093187.8367430009</v>
      </c>
      <c r="J36" s="85">
        <v>3151</v>
      </c>
      <c r="K36" s="73"/>
      <c r="L36" s="83">
        <v>160486.34873575805</v>
      </c>
      <c r="M36" s="84">
        <v>3.3351609643094446E-3</v>
      </c>
      <c r="N36" s="84">
        <f t="shared" si="0"/>
        <v>4.6145998993304106E-2</v>
      </c>
      <c r="O36" s="84">
        <f>L36/'סכום נכסי הקרן'!$C$42</f>
        <v>8.1748407299336821E-3</v>
      </c>
    </row>
    <row r="37" spans="2:15">
      <c r="B37" s="76" t="s">
        <v>927</v>
      </c>
      <c r="C37" s="73" t="s">
        <v>928</v>
      </c>
      <c r="D37" s="86" t="s">
        <v>117</v>
      </c>
      <c r="E37" s="86" t="s">
        <v>26</v>
      </c>
      <c r="F37" s="73" t="s">
        <v>349</v>
      </c>
      <c r="G37" s="86" t="s">
        <v>295</v>
      </c>
      <c r="H37" s="86" t="s">
        <v>130</v>
      </c>
      <c r="I37" s="83">
        <v>5586986.0194500005</v>
      </c>
      <c r="J37" s="85">
        <v>916.2</v>
      </c>
      <c r="K37" s="73"/>
      <c r="L37" s="83">
        <v>51187.96590989401</v>
      </c>
      <c r="M37" s="84">
        <v>7.4010522140148778E-3</v>
      </c>
      <c r="N37" s="84">
        <f t="shared" si="0"/>
        <v>1.4718509343349206E-2</v>
      </c>
      <c r="O37" s="84">
        <f>L37/'סכום נכסי הקרן'!$C$42</f>
        <v>2.6074084923674418E-3</v>
      </c>
    </row>
    <row r="38" spans="2:15">
      <c r="B38" s="76" t="s">
        <v>929</v>
      </c>
      <c r="C38" s="73" t="s">
        <v>930</v>
      </c>
      <c r="D38" s="86" t="s">
        <v>117</v>
      </c>
      <c r="E38" s="86" t="s">
        <v>26</v>
      </c>
      <c r="F38" s="73" t="s">
        <v>647</v>
      </c>
      <c r="G38" s="86" t="s">
        <v>283</v>
      </c>
      <c r="H38" s="86" t="s">
        <v>130</v>
      </c>
      <c r="I38" s="83">
        <v>840109.88034600008</v>
      </c>
      <c r="J38" s="85">
        <v>13810</v>
      </c>
      <c r="K38" s="73"/>
      <c r="L38" s="83">
        <v>116019.17447574702</v>
      </c>
      <c r="M38" s="84">
        <v>3.263969064207842E-3</v>
      </c>
      <c r="N38" s="84">
        <f t="shared" si="0"/>
        <v>3.3359975790694198E-2</v>
      </c>
      <c r="O38" s="84">
        <f>L38/'סכום נכסי הקרן'!$C$42</f>
        <v>5.9097753823238236E-3</v>
      </c>
    </row>
    <row r="39" spans="2:15">
      <c r="B39" s="76" t="s">
        <v>931</v>
      </c>
      <c r="C39" s="73" t="s">
        <v>932</v>
      </c>
      <c r="D39" s="86" t="s">
        <v>117</v>
      </c>
      <c r="E39" s="86" t="s">
        <v>26</v>
      </c>
      <c r="F39" s="73" t="s">
        <v>355</v>
      </c>
      <c r="G39" s="86" t="s">
        <v>295</v>
      </c>
      <c r="H39" s="86" t="s">
        <v>130</v>
      </c>
      <c r="I39" s="83">
        <v>244904.89703700002</v>
      </c>
      <c r="J39" s="85">
        <v>23790</v>
      </c>
      <c r="K39" s="83">
        <v>309.34892650500007</v>
      </c>
      <c r="L39" s="83">
        <v>58572.223931634006</v>
      </c>
      <c r="M39" s="84">
        <v>5.1557396336811825E-3</v>
      </c>
      <c r="N39" s="84">
        <f t="shared" si="0"/>
        <v>1.6841767588812596E-2</v>
      </c>
      <c r="O39" s="84">
        <f>L39/'סכום נכסי הקרן'!$C$42</f>
        <v>2.9835472338366697E-3</v>
      </c>
    </row>
    <row r="40" spans="2:15">
      <c r="B40" s="76" t="s">
        <v>933</v>
      </c>
      <c r="C40" s="73" t="s">
        <v>934</v>
      </c>
      <c r="D40" s="86" t="s">
        <v>117</v>
      </c>
      <c r="E40" s="86" t="s">
        <v>26</v>
      </c>
      <c r="F40" s="73" t="s">
        <v>935</v>
      </c>
      <c r="G40" s="86" t="s">
        <v>922</v>
      </c>
      <c r="H40" s="86" t="s">
        <v>130</v>
      </c>
      <c r="I40" s="83">
        <v>35134.161098000004</v>
      </c>
      <c r="J40" s="85">
        <v>42120</v>
      </c>
      <c r="K40" s="73"/>
      <c r="L40" s="83">
        <v>14798.508654280002</v>
      </c>
      <c r="M40" s="84">
        <v>1.2197207922837237E-3</v>
      </c>
      <c r="N40" s="84">
        <f t="shared" si="0"/>
        <v>4.2551405203142458E-3</v>
      </c>
      <c r="O40" s="84">
        <f>L40/'סכום נכסי הקרן'!$C$42</f>
        <v>7.5380524413619268E-4</v>
      </c>
    </row>
    <row r="41" spans="2:15">
      <c r="B41" s="76" t="s">
        <v>936</v>
      </c>
      <c r="C41" s="73" t="s">
        <v>937</v>
      </c>
      <c r="D41" s="86" t="s">
        <v>117</v>
      </c>
      <c r="E41" s="86" t="s">
        <v>26</v>
      </c>
      <c r="F41" s="73" t="s">
        <v>938</v>
      </c>
      <c r="G41" s="86" t="s">
        <v>124</v>
      </c>
      <c r="H41" s="86" t="s">
        <v>130</v>
      </c>
      <c r="I41" s="83">
        <v>2432577.7322160006</v>
      </c>
      <c r="J41" s="85">
        <v>1147</v>
      </c>
      <c r="K41" s="73"/>
      <c r="L41" s="83">
        <v>27901.666592150999</v>
      </c>
      <c r="M41" s="84">
        <v>2.0723694726836575E-3</v>
      </c>
      <c r="N41" s="84">
        <f t="shared" si="0"/>
        <v>8.0228024913998625E-3</v>
      </c>
      <c r="O41" s="84">
        <f>L41/'סכום נכסי הקרן'!$C$42</f>
        <v>1.4212528497741608E-3</v>
      </c>
    </row>
    <row r="42" spans="2:15">
      <c r="B42" s="76" t="s">
        <v>939</v>
      </c>
      <c r="C42" s="73" t="s">
        <v>940</v>
      </c>
      <c r="D42" s="86" t="s">
        <v>117</v>
      </c>
      <c r="E42" s="86" t="s">
        <v>26</v>
      </c>
      <c r="F42" s="73" t="s">
        <v>941</v>
      </c>
      <c r="G42" s="86" t="s">
        <v>155</v>
      </c>
      <c r="H42" s="86" t="s">
        <v>130</v>
      </c>
      <c r="I42" s="83">
        <v>32353.113703000006</v>
      </c>
      <c r="J42" s="85">
        <v>64510</v>
      </c>
      <c r="K42" s="73"/>
      <c r="L42" s="83">
        <v>20870.993649896005</v>
      </c>
      <c r="M42" s="84">
        <v>5.1086196767522916E-4</v>
      </c>
      <c r="N42" s="84">
        <f t="shared" si="0"/>
        <v>6.0012135583141085E-3</v>
      </c>
      <c r="O42" s="84">
        <f>L42/'סכום נכסי הקרן'!$C$42</f>
        <v>1.0631249966579982E-3</v>
      </c>
    </row>
    <row r="43" spans="2:15">
      <c r="B43" s="76" t="s">
        <v>942</v>
      </c>
      <c r="C43" s="73" t="s">
        <v>943</v>
      </c>
      <c r="D43" s="86" t="s">
        <v>117</v>
      </c>
      <c r="E43" s="86" t="s">
        <v>26</v>
      </c>
      <c r="F43" s="73" t="s">
        <v>313</v>
      </c>
      <c r="G43" s="86" t="s">
        <v>295</v>
      </c>
      <c r="H43" s="86" t="s">
        <v>130</v>
      </c>
      <c r="I43" s="83">
        <v>297140.66239900008</v>
      </c>
      <c r="J43" s="85">
        <v>19540</v>
      </c>
      <c r="K43" s="73"/>
      <c r="L43" s="83">
        <v>58061.285432840006</v>
      </c>
      <c r="M43" s="84">
        <v>2.4501847108864354E-3</v>
      </c>
      <c r="N43" s="84">
        <f t="shared" si="0"/>
        <v>1.6694853115172169E-2</v>
      </c>
      <c r="O43" s="84">
        <f>L43/'סכום נכסי הקרן'!$C$42</f>
        <v>2.9575210896609456E-3</v>
      </c>
    </row>
    <row r="44" spans="2:15">
      <c r="B44" s="76" t="s">
        <v>944</v>
      </c>
      <c r="C44" s="73" t="s">
        <v>945</v>
      </c>
      <c r="D44" s="86" t="s">
        <v>117</v>
      </c>
      <c r="E44" s="86" t="s">
        <v>26</v>
      </c>
      <c r="F44" s="73" t="s">
        <v>297</v>
      </c>
      <c r="G44" s="86" t="s">
        <v>283</v>
      </c>
      <c r="H44" s="86" t="s">
        <v>130</v>
      </c>
      <c r="I44" s="83">
        <v>4353766.3012360008</v>
      </c>
      <c r="J44" s="85">
        <v>3389</v>
      </c>
      <c r="K44" s="73"/>
      <c r="L44" s="83">
        <v>147549.13994919302</v>
      </c>
      <c r="M44" s="84">
        <v>3.255719008611786E-3</v>
      </c>
      <c r="N44" s="84">
        <f t="shared" si="0"/>
        <v>4.2426053787098683E-2</v>
      </c>
      <c r="O44" s="84">
        <f>L44/'סכום נכסי הקרן'!$C$42</f>
        <v>7.515846228823799E-3</v>
      </c>
    </row>
    <row r="45" spans="2:15">
      <c r="B45" s="76" t="s">
        <v>946</v>
      </c>
      <c r="C45" s="73" t="s">
        <v>947</v>
      </c>
      <c r="D45" s="86" t="s">
        <v>117</v>
      </c>
      <c r="E45" s="86" t="s">
        <v>26</v>
      </c>
      <c r="F45" s="73" t="s">
        <v>948</v>
      </c>
      <c r="G45" s="86" t="s">
        <v>949</v>
      </c>
      <c r="H45" s="86" t="s">
        <v>130</v>
      </c>
      <c r="I45" s="83">
        <v>416091.56568700005</v>
      </c>
      <c r="J45" s="85">
        <v>8007</v>
      </c>
      <c r="K45" s="73"/>
      <c r="L45" s="83">
        <v>33316.451664672</v>
      </c>
      <c r="M45" s="84">
        <v>3.5706233166102751E-3</v>
      </c>
      <c r="N45" s="84">
        <f t="shared" si="0"/>
        <v>9.5797615005235991E-3</v>
      </c>
      <c r="O45" s="84">
        <f>L45/'סכום נכסי הקרן'!$C$42</f>
        <v>1.6970707364877794E-3</v>
      </c>
    </row>
    <row r="46" spans="2:15">
      <c r="B46" s="76" t="s">
        <v>950</v>
      </c>
      <c r="C46" s="73" t="s">
        <v>951</v>
      </c>
      <c r="D46" s="86" t="s">
        <v>117</v>
      </c>
      <c r="E46" s="86" t="s">
        <v>26</v>
      </c>
      <c r="F46" s="73" t="s">
        <v>952</v>
      </c>
      <c r="G46" s="86" t="s">
        <v>474</v>
      </c>
      <c r="H46" s="86" t="s">
        <v>130</v>
      </c>
      <c r="I46" s="83">
        <v>2596699.0296670003</v>
      </c>
      <c r="J46" s="85">
        <v>1022</v>
      </c>
      <c r="K46" s="73"/>
      <c r="L46" s="83">
        <v>26538.264083193008</v>
      </c>
      <c r="M46" s="84">
        <v>4.7477918260389563E-3</v>
      </c>
      <c r="N46" s="84">
        <f t="shared" si="0"/>
        <v>7.6307718214926375E-3</v>
      </c>
      <c r="O46" s="84">
        <f>L46/'סכום נכסי הקרן'!$C$42</f>
        <v>1.3518039623807859E-3</v>
      </c>
    </row>
    <row r="47" spans="2:15">
      <c r="B47" s="76" t="s">
        <v>953</v>
      </c>
      <c r="C47" s="73" t="s">
        <v>954</v>
      </c>
      <c r="D47" s="86" t="s">
        <v>117</v>
      </c>
      <c r="E47" s="86" t="s">
        <v>26</v>
      </c>
      <c r="F47" s="73" t="s">
        <v>586</v>
      </c>
      <c r="G47" s="86" t="s">
        <v>587</v>
      </c>
      <c r="H47" s="86" t="s">
        <v>130</v>
      </c>
      <c r="I47" s="83">
        <v>1817081.5212460002</v>
      </c>
      <c r="J47" s="85">
        <v>2562</v>
      </c>
      <c r="K47" s="73"/>
      <c r="L47" s="83">
        <v>46553.62857432101</v>
      </c>
      <c r="M47" s="84">
        <v>5.0860949244418644E-3</v>
      </c>
      <c r="N47" s="84">
        <f t="shared" si="0"/>
        <v>1.3385959081556542E-2</v>
      </c>
      <c r="O47" s="84">
        <f>L47/'סכום נכסי הקרן'!$C$42</f>
        <v>2.3713449897359976E-3</v>
      </c>
    </row>
    <row r="48" spans="2:15">
      <c r="B48" s="72"/>
      <c r="C48" s="73"/>
      <c r="D48" s="73"/>
      <c r="E48" s="73"/>
      <c r="F48" s="73"/>
      <c r="G48" s="73"/>
      <c r="H48" s="73"/>
      <c r="I48" s="83"/>
      <c r="J48" s="85"/>
      <c r="K48" s="73"/>
      <c r="L48" s="73"/>
      <c r="M48" s="73"/>
      <c r="N48" s="84"/>
      <c r="O48" s="73"/>
    </row>
    <row r="49" spans="2:15">
      <c r="B49" s="89" t="s">
        <v>955</v>
      </c>
      <c r="C49" s="71"/>
      <c r="D49" s="71"/>
      <c r="E49" s="71"/>
      <c r="F49" s="71"/>
      <c r="G49" s="71"/>
      <c r="H49" s="71"/>
      <c r="I49" s="80"/>
      <c r="J49" s="82"/>
      <c r="K49" s="71"/>
      <c r="L49" s="80">
        <v>805366.34441444813</v>
      </c>
      <c r="M49" s="71"/>
      <c r="N49" s="81">
        <f t="shared" si="0"/>
        <v>0.23157380556885648</v>
      </c>
      <c r="O49" s="81">
        <f>L49/'סכום נכסי הקרן'!$C$42</f>
        <v>4.1023686106020189E-2</v>
      </c>
    </row>
    <row r="50" spans="2:15">
      <c r="B50" s="76" t="s">
        <v>956</v>
      </c>
      <c r="C50" s="73" t="s">
        <v>957</v>
      </c>
      <c r="D50" s="86" t="s">
        <v>117</v>
      </c>
      <c r="E50" s="86" t="s">
        <v>26</v>
      </c>
      <c r="F50" s="73" t="s">
        <v>958</v>
      </c>
      <c r="G50" s="86" t="s">
        <v>474</v>
      </c>
      <c r="H50" s="86" t="s">
        <v>130</v>
      </c>
      <c r="I50" s="83">
        <v>432103.25200000004</v>
      </c>
      <c r="J50" s="85">
        <v>887.7</v>
      </c>
      <c r="K50" s="73"/>
      <c r="L50" s="83">
        <v>3835.780568004001</v>
      </c>
      <c r="M50" s="84">
        <v>1.6193224176408924E-3</v>
      </c>
      <c r="N50" s="84">
        <f t="shared" si="0"/>
        <v>1.1029344715237409E-3</v>
      </c>
      <c r="O50" s="84">
        <f>L50/'סכום נכסי הקרן'!$C$42</f>
        <v>1.9538668220333568E-4</v>
      </c>
    </row>
    <row r="51" spans="2:15">
      <c r="B51" s="76" t="s">
        <v>959</v>
      </c>
      <c r="C51" s="73" t="s">
        <v>960</v>
      </c>
      <c r="D51" s="86" t="s">
        <v>117</v>
      </c>
      <c r="E51" s="86" t="s">
        <v>26</v>
      </c>
      <c r="F51" s="73" t="s">
        <v>591</v>
      </c>
      <c r="G51" s="86" t="s">
        <v>474</v>
      </c>
      <c r="H51" s="86" t="s">
        <v>130</v>
      </c>
      <c r="I51" s="83">
        <v>1064490.7926750001</v>
      </c>
      <c r="J51" s="85">
        <v>1369</v>
      </c>
      <c r="K51" s="73"/>
      <c r="L51" s="83">
        <v>14572.878951978002</v>
      </c>
      <c r="M51" s="84">
        <v>5.0454129134576281E-3</v>
      </c>
      <c r="N51" s="84">
        <f t="shared" si="0"/>
        <v>4.1902633011781133E-3</v>
      </c>
      <c r="O51" s="84">
        <f>L51/'סכום נכסי הקרן'!$C$42</f>
        <v>7.42312136499367E-4</v>
      </c>
    </row>
    <row r="52" spans="2:15">
      <c r="B52" s="76" t="s">
        <v>961</v>
      </c>
      <c r="C52" s="73" t="s">
        <v>962</v>
      </c>
      <c r="D52" s="86" t="s">
        <v>117</v>
      </c>
      <c r="E52" s="86" t="s">
        <v>26</v>
      </c>
      <c r="F52" s="73" t="s">
        <v>963</v>
      </c>
      <c r="G52" s="86" t="s">
        <v>340</v>
      </c>
      <c r="H52" s="86" t="s">
        <v>130</v>
      </c>
      <c r="I52" s="83">
        <v>39321.704577000004</v>
      </c>
      <c r="J52" s="85">
        <v>8921</v>
      </c>
      <c r="K52" s="73"/>
      <c r="L52" s="83">
        <v>3507.8892653300004</v>
      </c>
      <c r="M52" s="84">
        <v>2.6795187526495049E-3</v>
      </c>
      <c r="N52" s="84">
        <f t="shared" si="0"/>
        <v>1.0086531083903524E-3</v>
      </c>
      <c r="O52" s="84">
        <f>L52/'סכום נכסי הקרן'!$C$42</f>
        <v>1.7868458138787114E-4</v>
      </c>
    </row>
    <row r="53" spans="2:15">
      <c r="B53" s="76" t="s">
        <v>964</v>
      </c>
      <c r="C53" s="73" t="s">
        <v>965</v>
      </c>
      <c r="D53" s="86" t="s">
        <v>117</v>
      </c>
      <c r="E53" s="86" t="s">
        <v>26</v>
      </c>
      <c r="F53" s="73" t="s">
        <v>966</v>
      </c>
      <c r="G53" s="86" t="s">
        <v>587</v>
      </c>
      <c r="H53" s="86" t="s">
        <v>130</v>
      </c>
      <c r="I53" s="83">
        <v>1029299.1903950002</v>
      </c>
      <c r="J53" s="85">
        <v>1178</v>
      </c>
      <c r="K53" s="73"/>
      <c r="L53" s="83">
        <v>12125.144462851</v>
      </c>
      <c r="M53" s="84">
        <v>8.2278100245132667E-3</v>
      </c>
      <c r="N53" s="84">
        <f t="shared" si="0"/>
        <v>3.4864454739241047E-3</v>
      </c>
      <c r="O53" s="84">
        <f>L53/'סכום נכסי הקרן'!$C$42</f>
        <v>6.1762963387277184E-4</v>
      </c>
    </row>
    <row r="54" spans="2:15">
      <c r="B54" s="76" t="s">
        <v>967</v>
      </c>
      <c r="C54" s="73" t="s">
        <v>968</v>
      </c>
      <c r="D54" s="86" t="s">
        <v>117</v>
      </c>
      <c r="E54" s="86" t="s">
        <v>26</v>
      </c>
      <c r="F54" s="73" t="s">
        <v>969</v>
      </c>
      <c r="G54" s="86" t="s">
        <v>127</v>
      </c>
      <c r="H54" s="86" t="s">
        <v>130</v>
      </c>
      <c r="I54" s="83">
        <v>154643.58098700002</v>
      </c>
      <c r="J54" s="85">
        <v>566.6</v>
      </c>
      <c r="K54" s="73"/>
      <c r="L54" s="83">
        <v>876.21052987300016</v>
      </c>
      <c r="M54" s="84">
        <v>7.8297042402775293E-4</v>
      </c>
      <c r="N54" s="84">
        <f t="shared" si="0"/>
        <v>2.5194423418540201E-4</v>
      </c>
      <c r="O54" s="84">
        <f>L54/'סכום נכסי הקרן'!$C$42</f>
        <v>4.4632341529536025E-5</v>
      </c>
    </row>
    <row r="55" spans="2:15">
      <c r="B55" s="76" t="s">
        <v>970</v>
      </c>
      <c r="C55" s="73" t="s">
        <v>971</v>
      </c>
      <c r="D55" s="86" t="s">
        <v>117</v>
      </c>
      <c r="E55" s="86" t="s">
        <v>26</v>
      </c>
      <c r="F55" s="73" t="s">
        <v>972</v>
      </c>
      <c r="G55" s="86" t="s">
        <v>466</v>
      </c>
      <c r="H55" s="86" t="s">
        <v>130</v>
      </c>
      <c r="I55" s="83">
        <v>78039.544860000009</v>
      </c>
      <c r="J55" s="85">
        <v>3661</v>
      </c>
      <c r="K55" s="73"/>
      <c r="L55" s="83">
        <v>2857.0277373130007</v>
      </c>
      <c r="M55" s="84">
        <v>1.3745681681022835E-3</v>
      </c>
      <c r="N55" s="84">
        <f t="shared" si="0"/>
        <v>8.2150538116462367E-4</v>
      </c>
      <c r="O55" s="84">
        <f>L55/'סכום נכסי הקרן'!$C$42</f>
        <v>1.4553104919840873E-4</v>
      </c>
    </row>
    <row r="56" spans="2:15">
      <c r="B56" s="76" t="s">
        <v>973</v>
      </c>
      <c r="C56" s="73" t="s">
        <v>974</v>
      </c>
      <c r="D56" s="86" t="s">
        <v>117</v>
      </c>
      <c r="E56" s="86" t="s">
        <v>26</v>
      </c>
      <c r="F56" s="73" t="s">
        <v>975</v>
      </c>
      <c r="G56" s="86" t="s">
        <v>531</v>
      </c>
      <c r="H56" s="86" t="s">
        <v>130</v>
      </c>
      <c r="I56" s="83">
        <v>94604.068703000012</v>
      </c>
      <c r="J56" s="85">
        <v>8131</v>
      </c>
      <c r="K56" s="73"/>
      <c r="L56" s="83">
        <v>7692.2568262020004</v>
      </c>
      <c r="M56" s="84">
        <v>4.3981812165664281E-3</v>
      </c>
      <c r="N56" s="84">
        <f t="shared" si="0"/>
        <v>2.2118197501184958E-3</v>
      </c>
      <c r="O56" s="84">
        <f>L56/'סכום נכסי הקרן'!$C$42</f>
        <v>3.9182755980998605E-4</v>
      </c>
    </row>
    <row r="57" spans="2:15">
      <c r="B57" s="76" t="s">
        <v>976</v>
      </c>
      <c r="C57" s="73" t="s">
        <v>977</v>
      </c>
      <c r="D57" s="86" t="s">
        <v>117</v>
      </c>
      <c r="E57" s="86" t="s">
        <v>26</v>
      </c>
      <c r="F57" s="73" t="s">
        <v>602</v>
      </c>
      <c r="G57" s="86" t="s">
        <v>474</v>
      </c>
      <c r="H57" s="86" t="s">
        <v>130</v>
      </c>
      <c r="I57" s="83">
        <v>97497.308620000011</v>
      </c>
      <c r="J57" s="85">
        <v>19810</v>
      </c>
      <c r="K57" s="73"/>
      <c r="L57" s="83">
        <v>19314.216837590004</v>
      </c>
      <c r="M57" s="84">
        <v>7.7112374750228111E-3</v>
      </c>
      <c r="N57" s="84">
        <f t="shared" si="0"/>
        <v>5.5535803372994321E-3</v>
      </c>
      <c r="O57" s="84">
        <f>L57/'סכום נכסי הקרן'!$C$42</f>
        <v>9.838260245466099E-4</v>
      </c>
    </row>
    <row r="58" spans="2:15">
      <c r="B58" s="76" t="s">
        <v>978</v>
      </c>
      <c r="C58" s="73" t="s">
        <v>979</v>
      </c>
      <c r="D58" s="86" t="s">
        <v>117</v>
      </c>
      <c r="E58" s="86" t="s">
        <v>26</v>
      </c>
      <c r="F58" s="73" t="s">
        <v>980</v>
      </c>
      <c r="G58" s="86" t="s">
        <v>435</v>
      </c>
      <c r="H58" s="86" t="s">
        <v>130</v>
      </c>
      <c r="I58" s="83">
        <v>73539.38007900001</v>
      </c>
      <c r="J58" s="85">
        <v>12130</v>
      </c>
      <c r="K58" s="73"/>
      <c r="L58" s="83">
        <v>8920.3268034460016</v>
      </c>
      <c r="M58" s="84">
        <v>2.0241475650419781E-3</v>
      </c>
      <c r="N58" s="84">
        <f t="shared" si="0"/>
        <v>2.5649371110656074E-3</v>
      </c>
      <c r="O58" s="84">
        <f>L58/'סכום נכסי הקרן'!$C$42</f>
        <v>4.5438288958269296E-4</v>
      </c>
    </row>
    <row r="59" spans="2:15">
      <c r="B59" s="76" t="s">
        <v>981</v>
      </c>
      <c r="C59" s="73" t="s">
        <v>982</v>
      </c>
      <c r="D59" s="86" t="s">
        <v>117</v>
      </c>
      <c r="E59" s="86" t="s">
        <v>26</v>
      </c>
      <c r="F59" s="73" t="s">
        <v>612</v>
      </c>
      <c r="G59" s="86" t="s">
        <v>474</v>
      </c>
      <c r="H59" s="86" t="s">
        <v>130</v>
      </c>
      <c r="I59" s="83">
        <v>47613.457338000007</v>
      </c>
      <c r="J59" s="85">
        <v>3816</v>
      </c>
      <c r="K59" s="73"/>
      <c r="L59" s="83">
        <v>1816.9295320140002</v>
      </c>
      <c r="M59" s="84">
        <v>8.2662123163349237E-4</v>
      </c>
      <c r="N59" s="84">
        <f t="shared" si="0"/>
        <v>5.2243713571720901E-4</v>
      </c>
      <c r="O59" s="84">
        <f>L59/'סכום נכסי הקרן'!$C$42</f>
        <v>9.2550610433434106E-5</v>
      </c>
    </row>
    <row r="60" spans="2:15">
      <c r="B60" s="76" t="s">
        <v>983</v>
      </c>
      <c r="C60" s="73" t="s">
        <v>984</v>
      </c>
      <c r="D60" s="86" t="s">
        <v>117</v>
      </c>
      <c r="E60" s="86" t="s">
        <v>26</v>
      </c>
      <c r="F60" s="73" t="s">
        <v>985</v>
      </c>
      <c r="G60" s="86" t="s">
        <v>466</v>
      </c>
      <c r="H60" s="86" t="s">
        <v>130</v>
      </c>
      <c r="I60" s="83">
        <v>13859.017356000002</v>
      </c>
      <c r="J60" s="85">
        <v>5580</v>
      </c>
      <c r="K60" s="73"/>
      <c r="L60" s="83">
        <v>773.33316847799995</v>
      </c>
      <c r="M60" s="84">
        <v>7.656266787113182E-4</v>
      </c>
      <c r="N60" s="84">
        <f t="shared" si="0"/>
        <v>2.223630352063907E-4</v>
      </c>
      <c r="O60" s="84">
        <f>L60/'סכום נכסי הקרן'!$C$42</f>
        <v>3.9391982765410375E-5</v>
      </c>
    </row>
    <row r="61" spans="2:15">
      <c r="B61" s="76" t="s">
        <v>986</v>
      </c>
      <c r="C61" s="73" t="s">
        <v>987</v>
      </c>
      <c r="D61" s="86" t="s">
        <v>117</v>
      </c>
      <c r="E61" s="86" t="s">
        <v>26</v>
      </c>
      <c r="F61" s="73" t="s">
        <v>988</v>
      </c>
      <c r="G61" s="86" t="s">
        <v>302</v>
      </c>
      <c r="H61" s="86" t="s">
        <v>130</v>
      </c>
      <c r="I61" s="83">
        <v>77801.270781000014</v>
      </c>
      <c r="J61" s="85">
        <v>10550</v>
      </c>
      <c r="K61" s="73"/>
      <c r="L61" s="83">
        <v>8208.0340673669998</v>
      </c>
      <c r="M61" s="84">
        <v>6.2271838694080029E-3</v>
      </c>
      <c r="N61" s="84">
        <f t="shared" si="0"/>
        <v>2.3601255483316377E-3</v>
      </c>
      <c r="O61" s="84">
        <f>L61/'סכום נכסי הקרן'!$C$42</f>
        <v>4.1810017945560334E-4</v>
      </c>
    </row>
    <row r="62" spans="2:15">
      <c r="B62" s="76" t="s">
        <v>989</v>
      </c>
      <c r="C62" s="73" t="s">
        <v>990</v>
      </c>
      <c r="D62" s="86" t="s">
        <v>117</v>
      </c>
      <c r="E62" s="86" t="s">
        <v>26</v>
      </c>
      <c r="F62" s="73" t="s">
        <v>568</v>
      </c>
      <c r="G62" s="86" t="s">
        <v>302</v>
      </c>
      <c r="H62" s="86" t="s">
        <v>130</v>
      </c>
      <c r="I62" s="83">
        <v>7114361.376786001</v>
      </c>
      <c r="J62" s="85">
        <v>125.9</v>
      </c>
      <c r="K62" s="73"/>
      <c r="L62" s="83">
        <v>8956.9809733810016</v>
      </c>
      <c r="M62" s="84">
        <v>2.255476604117158E-3</v>
      </c>
      <c r="N62" s="84">
        <f t="shared" si="0"/>
        <v>2.575476594967169E-3</v>
      </c>
      <c r="O62" s="84">
        <f>L62/'סכום נכסי הקרן'!$C$42</f>
        <v>4.5624997674410572E-4</v>
      </c>
    </row>
    <row r="63" spans="2:15">
      <c r="B63" s="76" t="s">
        <v>991</v>
      </c>
      <c r="C63" s="73" t="s">
        <v>992</v>
      </c>
      <c r="D63" s="86" t="s">
        <v>117</v>
      </c>
      <c r="E63" s="86" t="s">
        <v>26</v>
      </c>
      <c r="F63" s="73" t="s">
        <v>478</v>
      </c>
      <c r="G63" s="86" t="s">
        <v>466</v>
      </c>
      <c r="H63" s="86" t="s">
        <v>130</v>
      </c>
      <c r="I63" s="83">
        <v>969772.18343200011</v>
      </c>
      <c r="J63" s="85">
        <v>1167</v>
      </c>
      <c r="K63" s="73"/>
      <c r="L63" s="83">
        <v>11317.241380646001</v>
      </c>
      <c r="M63" s="84">
        <v>5.4316725972546808E-3</v>
      </c>
      <c r="N63" s="84">
        <f t="shared" si="0"/>
        <v>3.2541422586549766E-3</v>
      </c>
      <c r="O63" s="84">
        <f>L63/'סכום נכסי הקרן'!$C$42</f>
        <v>5.7647673162111235E-4</v>
      </c>
    </row>
    <row r="64" spans="2:15">
      <c r="B64" s="76" t="s">
        <v>993</v>
      </c>
      <c r="C64" s="73" t="s">
        <v>994</v>
      </c>
      <c r="D64" s="86" t="s">
        <v>117</v>
      </c>
      <c r="E64" s="86" t="s">
        <v>26</v>
      </c>
      <c r="F64" s="73" t="s">
        <v>442</v>
      </c>
      <c r="G64" s="86" t="s">
        <v>435</v>
      </c>
      <c r="H64" s="86" t="s">
        <v>130</v>
      </c>
      <c r="I64" s="83">
        <v>12114300.629579002</v>
      </c>
      <c r="J64" s="85">
        <v>58.3</v>
      </c>
      <c r="K64" s="73"/>
      <c r="L64" s="83">
        <v>7062.6372671990011</v>
      </c>
      <c r="M64" s="84">
        <v>9.5768582974852384E-3</v>
      </c>
      <c r="N64" s="84">
        <f t="shared" si="0"/>
        <v>2.0307799061392716E-3</v>
      </c>
      <c r="O64" s="84">
        <f>L64/'סכום נכסי הקרן'!$C$42</f>
        <v>3.5975604933045457E-4</v>
      </c>
    </row>
    <row r="65" spans="2:15">
      <c r="B65" s="76" t="s">
        <v>995</v>
      </c>
      <c r="C65" s="73" t="s">
        <v>996</v>
      </c>
      <c r="D65" s="86" t="s">
        <v>117</v>
      </c>
      <c r="E65" s="86" t="s">
        <v>26</v>
      </c>
      <c r="F65" s="73" t="s">
        <v>997</v>
      </c>
      <c r="G65" s="86" t="s">
        <v>510</v>
      </c>
      <c r="H65" s="86" t="s">
        <v>130</v>
      </c>
      <c r="I65" s="83">
        <v>694122.25343200017</v>
      </c>
      <c r="J65" s="85">
        <v>794.8</v>
      </c>
      <c r="K65" s="73"/>
      <c r="L65" s="83">
        <v>5516.8836704290006</v>
      </c>
      <c r="M65" s="84">
        <v>3.9056440240298408E-3</v>
      </c>
      <c r="N65" s="84">
        <f t="shared" si="0"/>
        <v>1.5863162836420675E-3</v>
      </c>
      <c r="O65" s="84">
        <f>L65/'סכום נכסי הקרן'!$C$42</f>
        <v>2.8101857688585041E-4</v>
      </c>
    </row>
    <row r="66" spans="2:15">
      <c r="B66" s="76" t="s">
        <v>998</v>
      </c>
      <c r="C66" s="73" t="s">
        <v>999</v>
      </c>
      <c r="D66" s="86" t="s">
        <v>117</v>
      </c>
      <c r="E66" s="86" t="s">
        <v>26</v>
      </c>
      <c r="F66" s="73" t="s">
        <v>1000</v>
      </c>
      <c r="G66" s="86" t="s">
        <v>125</v>
      </c>
      <c r="H66" s="86" t="s">
        <v>130</v>
      </c>
      <c r="I66" s="83">
        <v>29685.647735000002</v>
      </c>
      <c r="J66" s="85">
        <v>3186</v>
      </c>
      <c r="K66" s="73"/>
      <c r="L66" s="83">
        <v>945.78473683700008</v>
      </c>
      <c r="M66" s="84">
        <v>1.0819522685585664E-3</v>
      </c>
      <c r="N66" s="84">
        <f t="shared" si="0"/>
        <v>2.7194949513010018E-4</v>
      </c>
      <c r="O66" s="84">
        <f>L66/'סכום נכסי הקרן'!$C$42</f>
        <v>4.8176306890593661E-5</v>
      </c>
    </row>
    <row r="67" spans="2:15">
      <c r="B67" s="76" t="s">
        <v>1001</v>
      </c>
      <c r="C67" s="73" t="s">
        <v>1002</v>
      </c>
      <c r="D67" s="86" t="s">
        <v>117</v>
      </c>
      <c r="E67" s="86" t="s">
        <v>26</v>
      </c>
      <c r="F67" s="73" t="s">
        <v>1003</v>
      </c>
      <c r="G67" s="86" t="s">
        <v>151</v>
      </c>
      <c r="H67" s="86" t="s">
        <v>130</v>
      </c>
      <c r="I67" s="83">
        <v>69242.07697200001</v>
      </c>
      <c r="J67" s="85">
        <v>14760</v>
      </c>
      <c r="K67" s="73"/>
      <c r="L67" s="83">
        <v>10220.130561002001</v>
      </c>
      <c r="M67" s="84">
        <v>2.6922983474784281E-3</v>
      </c>
      <c r="N67" s="84">
        <f t="shared" si="0"/>
        <v>2.9386806933713568E-3</v>
      </c>
      <c r="O67" s="84">
        <f>L67/'סכום נכסי הקרן'!$C$42</f>
        <v>5.2059218889004342E-4</v>
      </c>
    </row>
    <row r="68" spans="2:15">
      <c r="B68" s="76" t="s">
        <v>1004</v>
      </c>
      <c r="C68" s="73" t="s">
        <v>1005</v>
      </c>
      <c r="D68" s="86" t="s">
        <v>117</v>
      </c>
      <c r="E68" s="86" t="s">
        <v>26</v>
      </c>
      <c r="F68" s="73" t="s">
        <v>571</v>
      </c>
      <c r="G68" s="86" t="s">
        <v>474</v>
      </c>
      <c r="H68" s="86" t="s">
        <v>130</v>
      </c>
      <c r="I68" s="83">
        <v>75256.722756000017</v>
      </c>
      <c r="J68" s="85">
        <v>24790</v>
      </c>
      <c r="K68" s="73"/>
      <c r="L68" s="83">
        <v>18656.141571091997</v>
      </c>
      <c r="M68" s="84">
        <v>4.0227304729650972E-3</v>
      </c>
      <c r="N68" s="84">
        <f t="shared" si="0"/>
        <v>5.3643583827558987E-3</v>
      </c>
      <c r="O68" s="84">
        <f>L68/'סכום נכסי הקרן'!$C$42</f>
        <v>9.5030503952633558E-4</v>
      </c>
    </row>
    <row r="69" spans="2:15">
      <c r="B69" s="76" t="s">
        <v>1006</v>
      </c>
      <c r="C69" s="73" t="s">
        <v>1007</v>
      </c>
      <c r="D69" s="86" t="s">
        <v>117</v>
      </c>
      <c r="E69" s="86" t="s">
        <v>26</v>
      </c>
      <c r="F69" s="73" t="s">
        <v>1008</v>
      </c>
      <c r="G69" s="86" t="s">
        <v>126</v>
      </c>
      <c r="H69" s="86" t="s">
        <v>130</v>
      </c>
      <c r="I69" s="83">
        <v>42869.735244000003</v>
      </c>
      <c r="J69" s="85">
        <v>31220</v>
      </c>
      <c r="K69" s="73"/>
      <c r="L69" s="83">
        <v>13383.931343136001</v>
      </c>
      <c r="M69" s="84">
        <v>7.3724943973339854E-3</v>
      </c>
      <c r="N69" s="84">
        <f t="shared" si="0"/>
        <v>3.8483951261406826E-3</v>
      </c>
      <c r="O69" s="84">
        <f>L69/'סכום נכסי הקרן'!$C$42</f>
        <v>6.817496187831592E-4</v>
      </c>
    </row>
    <row r="70" spans="2:15">
      <c r="B70" s="76" t="s">
        <v>1009</v>
      </c>
      <c r="C70" s="73" t="s">
        <v>1010</v>
      </c>
      <c r="D70" s="86" t="s">
        <v>117</v>
      </c>
      <c r="E70" s="86" t="s">
        <v>26</v>
      </c>
      <c r="F70" s="73" t="s">
        <v>1011</v>
      </c>
      <c r="G70" s="86" t="s">
        <v>474</v>
      </c>
      <c r="H70" s="86" t="s">
        <v>130</v>
      </c>
      <c r="I70" s="83">
        <v>57445.040902000008</v>
      </c>
      <c r="J70" s="85">
        <v>9978</v>
      </c>
      <c r="K70" s="73"/>
      <c r="L70" s="83">
        <v>5731.8661811620004</v>
      </c>
      <c r="M70" s="84">
        <v>1.8358190264346568E-3</v>
      </c>
      <c r="N70" s="84">
        <f t="shared" si="0"/>
        <v>1.6481320256164663E-3</v>
      </c>
      <c r="O70" s="84">
        <f>L70/'סכום נכסי הקרן'!$C$42</f>
        <v>2.9196933873449325E-4</v>
      </c>
    </row>
    <row r="71" spans="2:15">
      <c r="B71" s="76" t="s">
        <v>1012</v>
      </c>
      <c r="C71" s="73" t="s">
        <v>1013</v>
      </c>
      <c r="D71" s="86" t="s">
        <v>117</v>
      </c>
      <c r="E71" s="86" t="s">
        <v>26</v>
      </c>
      <c r="F71" s="73" t="s">
        <v>480</v>
      </c>
      <c r="G71" s="86" t="s">
        <v>295</v>
      </c>
      <c r="H71" s="86" t="s">
        <v>130</v>
      </c>
      <c r="I71" s="83">
        <v>83537.055645000015</v>
      </c>
      <c r="J71" s="85">
        <v>3380</v>
      </c>
      <c r="K71" s="73"/>
      <c r="L71" s="83">
        <v>2823.5524807860002</v>
      </c>
      <c r="M71" s="84">
        <v>2.2462790462265247E-3</v>
      </c>
      <c r="N71" s="84">
        <f t="shared" si="0"/>
        <v>8.1187995715713377E-4</v>
      </c>
      <c r="O71" s="84">
        <f>L71/'סכום נכסי הקרן'!$C$42</f>
        <v>1.4382588927261048E-4</v>
      </c>
    </row>
    <row r="72" spans="2:15">
      <c r="B72" s="76" t="s">
        <v>1014</v>
      </c>
      <c r="C72" s="73" t="s">
        <v>1015</v>
      </c>
      <c r="D72" s="86" t="s">
        <v>117</v>
      </c>
      <c r="E72" s="86" t="s">
        <v>26</v>
      </c>
      <c r="F72" s="73" t="s">
        <v>1016</v>
      </c>
      <c r="G72" s="86" t="s">
        <v>1017</v>
      </c>
      <c r="H72" s="86" t="s">
        <v>130</v>
      </c>
      <c r="I72" s="83">
        <v>657549.65147300006</v>
      </c>
      <c r="J72" s="85">
        <v>4801</v>
      </c>
      <c r="K72" s="73"/>
      <c r="L72" s="83">
        <v>31568.958767206001</v>
      </c>
      <c r="M72" s="84">
        <v>9.1939616029450902E-3</v>
      </c>
      <c r="N72" s="84">
        <f t="shared" si="0"/>
        <v>9.0772900683892301E-3</v>
      </c>
      <c r="O72" s="84">
        <f>L72/'סכום נכסי הקרן'!$C$42</f>
        <v>1.6080570837627365E-3</v>
      </c>
    </row>
    <row r="73" spans="2:15">
      <c r="B73" s="76" t="s">
        <v>1018</v>
      </c>
      <c r="C73" s="73" t="s">
        <v>1019</v>
      </c>
      <c r="D73" s="86" t="s">
        <v>117</v>
      </c>
      <c r="E73" s="86" t="s">
        <v>26</v>
      </c>
      <c r="F73" s="73" t="s">
        <v>1020</v>
      </c>
      <c r="G73" s="86" t="s">
        <v>153</v>
      </c>
      <c r="H73" s="86" t="s">
        <v>130</v>
      </c>
      <c r="I73" s="83">
        <v>317862.94546200003</v>
      </c>
      <c r="J73" s="85">
        <v>2246</v>
      </c>
      <c r="K73" s="73"/>
      <c r="L73" s="83">
        <v>7139.2017550760002</v>
      </c>
      <c r="M73" s="84">
        <v>2.1896618790122795E-3</v>
      </c>
      <c r="N73" s="84">
        <f t="shared" si="0"/>
        <v>2.052795141754808E-3</v>
      </c>
      <c r="O73" s="84">
        <f>L73/'סכום נכסי הקרן'!$C$42</f>
        <v>3.6365608505868938E-4</v>
      </c>
    </row>
    <row r="74" spans="2:15">
      <c r="B74" s="76" t="s">
        <v>1021</v>
      </c>
      <c r="C74" s="73" t="s">
        <v>1022</v>
      </c>
      <c r="D74" s="86" t="s">
        <v>117</v>
      </c>
      <c r="E74" s="86" t="s">
        <v>26</v>
      </c>
      <c r="F74" s="73" t="s">
        <v>1023</v>
      </c>
      <c r="G74" s="86" t="s">
        <v>1017</v>
      </c>
      <c r="H74" s="86" t="s">
        <v>130</v>
      </c>
      <c r="I74" s="83">
        <v>160235.76868100002</v>
      </c>
      <c r="J74" s="85">
        <v>19750</v>
      </c>
      <c r="K74" s="73"/>
      <c r="L74" s="83">
        <v>31646.564314503004</v>
      </c>
      <c r="M74" s="84">
        <v>6.9872247658221507E-3</v>
      </c>
      <c r="N74" s="84">
        <f t="shared" si="0"/>
        <v>9.0996046486364179E-3</v>
      </c>
      <c r="O74" s="84">
        <f>L74/'סכום נכסי הקרן'!$C$42</f>
        <v>1.6120101488920136E-3</v>
      </c>
    </row>
    <row r="75" spans="2:15">
      <c r="B75" s="76" t="s">
        <v>1024</v>
      </c>
      <c r="C75" s="73" t="s">
        <v>1025</v>
      </c>
      <c r="D75" s="86" t="s">
        <v>117</v>
      </c>
      <c r="E75" s="86" t="s">
        <v>26</v>
      </c>
      <c r="F75" s="73" t="s">
        <v>1026</v>
      </c>
      <c r="G75" s="86" t="s">
        <v>531</v>
      </c>
      <c r="H75" s="86" t="s">
        <v>130</v>
      </c>
      <c r="I75" s="83">
        <v>78347.804233000017</v>
      </c>
      <c r="J75" s="85">
        <v>15550</v>
      </c>
      <c r="K75" s="73"/>
      <c r="L75" s="83">
        <v>12183.083558265002</v>
      </c>
      <c r="M75" s="84">
        <v>5.4078244980970283E-3</v>
      </c>
      <c r="N75" s="84">
        <f t="shared" si="0"/>
        <v>3.5031051927083465E-3</v>
      </c>
      <c r="O75" s="84">
        <f>L75/'סכום נכסי הקרן'!$C$42</f>
        <v>6.2058093085707634E-4</v>
      </c>
    </row>
    <row r="76" spans="2:15">
      <c r="B76" s="76" t="s">
        <v>1027</v>
      </c>
      <c r="C76" s="73" t="s">
        <v>1028</v>
      </c>
      <c r="D76" s="86" t="s">
        <v>117</v>
      </c>
      <c r="E76" s="86" t="s">
        <v>26</v>
      </c>
      <c r="F76" s="73" t="s">
        <v>1029</v>
      </c>
      <c r="G76" s="86" t="s">
        <v>127</v>
      </c>
      <c r="H76" s="86" t="s">
        <v>130</v>
      </c>
      <c r="I76" s="83">
        <v>432695.0297490001</v>
      </c>
      <c r="J76" s="85">
        <v>1575</v>
      </c>
      <c r="K76" s="73"/>
      <c r="L76" s="83">
        <v>6814.9467185530011</v>
      </c>
      <c r="M76" s="84">
        <v>2.159802641930688E-3</v>
      </c>
      <c r="N76" s="84">
        <f t="shared" ref="N76:N139" si="1">IFERROR(L76/$L$11,0)</f>
        <v>1.9595593450229569E-3</v>
      </c>
      <c r="O76" s="84">
        <f>L76/'סכום נכסי הקרן'!$C$42</f>
        <v>3.4713920807609444E-4</v>
      </c>
    </row>
    <row r="77" spans="2:15">
      <c r="B77" s="76" t="s">
        <v>1030</v>
      </c>
      <c r="C77" s="73" t="s">
        <v>1031</v>
      </c>
      <c r="D77" s="86" t="s">
        <v>117</v>
      </c>
      <c r="E77" s="86" t="s">
        <v>26</v>
      </c>
      <c r="F77" s="73" t="s">
        <v>1032</v>
      </c>
      <c r="G77" s="86" t="s">
        <v>474</v>
      </c>
      <c r="H77" s="86" t="s">
        <v>130</v>
      </c>
      <c r="I77" s="83">
        <v>1160340.520145</v>
      </c>
      <c r="J77" s="85">
        <v>950.7</v>
      </c>
      <c r="K77" s="73"/>
      <c r="L77" s="83">
        <v>11031.357325094001</v>
      </c>
      <c r="M77" s="84">
        <v>3.8347687925687889E-3</v>
      </c>
      <c r="N77" s="84">
        <f t="shared" si="1"/>
        <v>3.1719395950413525E-3</v>
      </c>
      <c r="O77" s="84">
        <f>L77/'סכום נכסי הקרן'!$C$42</f>
        <v>5.6191439258246236E-4</v>
      </c>
    </row>
    <row r="78" spans="2:15">
      <c r="B78" s="76" t="s">
        <v>1033</v>
      </c>
      <c r="C78" s="73" t="s">
        <v>1034</v>
      </c>
      <c r="D78" s="86" t="s">
        <v>117</v>
      </c>
      <c r="E78" s="86" t="s">
        <v>26</v>
      </c>
      <c r="F78" s="73" t="s">
        <v>528</v>
      </c>
      <c r="G78" s="86" t="s">
        <v>124</v>
      </c>
      <c r="H78" s="86" t="s">
        <v>130</v>
      </c>
      <c r="I78" s="83">
        <v>26839793.064305004</v>
      </c>
      <c r="J78" s="85">
        <v>165.6</v>
      </c>
      <c r="K78" s="73"/>
      <c r="L78" s="83">
        <v>44446.697314372002</v>
      </c>
      <c r="M78" s="84">
        <v>1.0361026167905988E-2</v>
      </c>
      <c r="N78" s="84">
        <f t="shared" si="1"/>
        <v>1.2780135293013306E-2</v>
      </c>
      <c r="O78" s="84">
        <f>L78/'סכום נכסי הקרן'!$C$42</f>
        <v>2.2640222945990995E-3</v>
      </c>
    </row>
    <row r="79" spans="2:15">
      <c r="B79" s="76" t="s">
        <v>1035</v>
      </c>
      <c r="C79" s="73" t="s">
        <v>1036</v>
      </c>
      <c r="D79" s="86" t="s">
        <v>117</v>
      </c>
      <c r="E79" s="86" t="s">
        <v>26</v>
      </c>
      <c r="F79" s="73" t="s">
        <v>342</v>
      </c>
      <c r="G79" s="86" t="s">
        <v>295</v>
      </c>
      <c r="H79" s="86" t="s">
        <v>130</v>
      </c>
      <c r="I79" s="83">
        <v>16867.613410000005</v>
      </c>
      <c r="J79" s="85">
        <v>71190</v>
      </c>
      <c r="K79" s="73"/>
      <c r="L79" s="83">
        <v>12008.053986286999</v>
      </c>
      <c r="M79" s="84">
        <v>3.1928779491213811E-3</v>
      </c>
      <c r="N79" s="84">
        <f t="shared" si="1"/>
        <v>3.452777457571235E-3</v>
      </c>
      <c r="O79" s="84">
        <f>L79/'סכום נכסי הקרן'!$C$42</f>
        <v>6.116652885908016E-4</v>
      </c>
    </row>
    <row r="80" spans="2:15">
      <c r="B80" s="76" t="s">
        <v>1037</v>
      </c>
      <c r="C80" s="73" t="s">
        <v>1038</v>
      </c>
      <c r="D80" s="86" t="s">
        <v>117</v>
      </c>
      <c r="E80" s="86" t="s">
        <v>26</v>
      </c>
      <c r="F80" s="73" t="s">
        <v>544</v>
      </c>
      <c r="G80" s="86" t="s">
        <v>340</v>
      </c>
      <c r="H80" s="86" t="s">
        <v>130</v>
      </c>
      <c r="I80" s="83">
        <v>213426.75152300004</v>
      </c>
      <c r="J80" s="85">
        <v>5901</v>
      </c>
      <c r="K80" s="73"/>
      <c r="L80" s="83">
        <v>12594.312607415002</v>
      </c>
      <c r="M80" s="84">
        <v>2.7005447080570323E-3</v>
      </c>
      <c r="N80" s="84">
        <f t="shared" si="1"/>
        <v>3.6213493638642272E-3</v>
      </c>
      <c r="O80" s="84">
        <f>L80/'סכום נכסי הקרן'!$C$42</f>
        <v>6.415280831027695E-4</v>
      </c>
    </row>
    <row r="81" spans="2:15">
      <c r="B81" s="76" t="s">
        <v>1039</v>
      </c>
      <c r="C81" s="73" t="s">
        <v>1040</v>
      </c>
      <c r="D81" s="86" t="s">
        <v>117</v>
      </c>
      <c r="E81" s="86" t="s">
        <v>26</v>
      </c>
      <c r="F81" s="73" t="s">
        <v>1041</v>
      </c>
      <c r="G81" s="86" t="s">
        <v>295</v>
      </c>
      <c r="H81" s="86" t="s">
        <v>130</v>
      </c>
      <c r="I81" s="83">
        <v>427079.97453400004</v>
      </c>
      <c r="J81" s="85">
        <v>858.7</v>
      </c>
      <c r="K81" s="73"/>
      <c r="L81" s="83">
        <v>3667.3357410940012</v>
      </c>
      <c r="M81" s="84">
        <v>2.8396953672795572E-3</v>
      </c>
      <c r="N81" s="84">
        <f t="shared" si="1"/>
        <v>1.054500103901517E-3</v>
      </c>
      <c r="O81" s="84">
        <f>L81/'סכום נכסי הקרן'!$C$42</f>
        <v>1.8680645315196788E-4</v>
      </c>
    </row>
    <row r="82" spans="2:15">
      <c r="B82" s="76" t="s">
        <v>1042</v>
      </c>
      <c r="C82" s="73" t="s">
        <v>1043</v>
      </c>
      <c r="D82" s="86" t="s">
        <v>117</v>
      </c>
      <c r="E82" s="86" t="s">
        <v>26</v>
      </c>
      <c r="F82" s="73" t="s">
        <v>412</v>
      </c>
      <c r="G82" s="86" t="s">
        <v>295</v>
      </c>
      <c r="H82" s="86" t="s">
        <v>130</v>
      </c>
      <c r="I82" s="83">
        <v>209935.89892000004</v>
      </c>
      <c r="J82" s="85">
        <v>6819</v>
      </c>
      <c r="K82" s="73"/>
      <c r="L82" s="83">
        <v>14315.528947327</v>
      </c>
      <c r="M82" s="84">
        <v>5.7502116907533051E-3</v>
      </c>
      <c r="N82" s="84">
        <f t="shared" si="1"/>
        <v>4.1162652748718059E-3</v>
      </c>
      <c r="O82" s="84">
        <f>L82/'סכום נכסי הקרן'!$C$42</f>
        <v>7.2920326265157615E-4</v>
      </c>
    </row>
    <row r="83" spans="2:15">
      <c r="B83" s="76" t="s">
        <v>1044</v>
      </c>
      <c r="C83" s="73" t="s">
        <v>1045</v>
      </c>
      <c r="D83" s="86" t="s">
        <v>117</v>
      </c>
      <c r="E83" s="86" t="s">
        <v>26</v>
      </c>
      <c r="F83" s="73" t="s">
        <v>1046</v>
      </c>
      <c r="G83" s="86" t="s">
        <v>1017</v>
      </c>
      <c r="H83" s="86" t="s">
        <v>130</v>
      </c>
      <c r="I83" s="83">
        <v>444883.16864600003</v>
      </c>
      <c r="J83" s="85">
        <v>7800</v>
      </c>
      <c r="K83" s="73"/>
      <c r="L83" s="83">
        <v>34700.887154362004</v>
      </c>
      <c r="M83" s="84">
        <v>7.0035993257840006E-3</v>
      </c>
      <c r="N83" s="84">
        <f t="shared" si="1"/>
        <v>9.9778399615067098E-3</v>
      </c>
      <c r="O83" s="84">
        <f>L83/'סכום נכסי הקרן'!$C$42</f>
        <v>1.7675910001627784E-3</v>
      </c>
    </row>
    <row r="84" spans="2:15">
      <c r="B84" s="76" t="s">
        <v>1047</v>
      </c>
      <c r="C84" s="73" t="s">
        <v>1048</v>
      </c>
      <c r="D84" s="86" t="s">
        <v>117</v>
      </c>
      <c r="E84" s="86" t="s">
        <v>26</v>
      </c>
      <c r="F84" s="73" t="s">
        <v>1049</v>
      </c>
      <c r="G84" s="86" t="s">
        <v>1050</v>
      </c>
      <c r="H84" s="86" t="s">
        <v>130</v>
      </c>
      <c r="I84" s="83">
        <v>486843.99244600005</v>
      </c>
      <c r="J84" s="85">
        <v>4003</v>
      </c>
      <c r="K84" s="73"/>
      <c r="L84" s="83">
        <v>19488.365017700005</v>
      </c>
      <c r="M84" s="84">
        <v>4.4379596168129878E-3</v>
      </c>
      <c r="N84" s="84">
        <f t="shared" si="1"/>
        <v>5.6036546383683265E-3</v>
      </c>
      <c r="O84" s="84">
        <f>L84/'סכום נכסי הקרן'!$C$42</f>
        <v>9.9269677054477008E-4</v>
      </c>
    </row>
    <row r="85" spans="2:15">
      <c r="B85" s="76" t="s">
        <v>1051</v>
      </c>
      <c r="C85" s="73" t="s">
        <v>1052</v>
      </c>
      <c r="D85" s="86" t="s">
        <v>117</v>
      </c>
      <c r="E85" s="86" t="s">
        <v>26</v>
      </c>
      <c r="F85" s="73" t="s">
        <v>450</v>
      </c>
      <c r="G85" s="86" t="s">
        <v>451</v>
      </c>
      <c r="H85" s="86" t="s">
        <v>130</v>
      </c>
      <c r="I85" s="83">
        <v>13651.607795000002</v>
      </c>
      <c r="J85" s="85">
        <v>41100</v>
      </c>
      <c r="K85" s="73"/>
      <c r="L85" s="83">
        <v>5610.8108038620012</v>
      </c>
      <c r="M85" s="84">
        <v>4.6169523299166276E-3</v>
      </c>
      <c r="N85" s="84">
        <f t="shared" si="1"/>
        <v>1.6133239477766647E-3</v>
      </c>
      <c r="O85" s="84">
        <f>L85/'סכום נכסי הקרן'!$C$42</f>
        <v>2.8580302965758281E-4</v>
      </c>
    </row>
    <row r="86" spans="2:15">
      <c r="B86" s="76" t="s">
        <v>1053</v>
      </c>
      <c r="C86" s="73" t="s">
        <v>1054</v>
      </c>
      <c r="D86" s="86" t="s">
        <v>117</v>
      </c>
      <c r="E86" s="86" t="s">
        <v>26</v>
      </c>
      <c r="F86" s="73" t="s">
        <v>1055</v>
      </c>
      <c r="G86" s="86" t="s">
        <v>340</v>
      </c>
      <c r="H86" s="86" t="s">
        <v>130</v>
      </c>
      <c r="I86" s="83">
        <v>195532.89443400002</v>
      </c>
      <c r="J86" s="85">
        <v>8890</v>
      </c>
      <c r="K86" s="73"/>
      <c r="L86" s="83">
        <v>17382.874315147004</v>
      </c>
      <c r="M86" s="84">
        <v>3.1597185468838704E-3</v>
      </c>
      <c r="N86" s="84">
        <f t="shared" si="1"/>
        <v>4.9982450654930876E-3</v>
      </c>
      <c r="O86" s="84">
        <f>L86/'סכום נכסי הקרן'!$C$42</f>
        <v>8.8544745440469934E-4</v>
      </c>
    </row>
    <row r="87" spans="2:15">
      <c r="B87" s="76" t="s">
        <v>1056</v>
      </c>
      <c r="C87" s="73" t="s">
        <v>1057</v>
      </c>
      <c r="D87" s="86" t="s">
        <v>117</v>
      </c>
      <c r="E87" s="86" t="s">
        <v>26</v>
      </c>
      <c r="F87" s="73" t="s">
        <v>456</v>
      </c>
      <c r="G87" s="86" t="s">
        <v>295</v>
      </c>
      <c r="H87" s="86" t="s">
        <v>130</v>
      </c>
      <c r="I87" s="83">
        <v>6670557.1468120012</v>
      </c>
      <c r="J87" s="85">
        <v>156.1</v>
      </c>
      <c r="K87" s="73"/>
      <c r="L87" s="83">
        <v>10412.739705942002</v>
      </c>
      <c r="M87" s="84">
        <v>9.6676990889689469E-3</v>
      </c>
      <c r="N87" s="84">
        <f t="shared" si="1"/>
        <v>2.9940632320017103E-3</v>
      </c>
      <c r="O87" s="84">
        <f>L87/'סכום נכסי הקרן'!$C$42</f>
        <v>5.30403298030583E-4</v>
      </c>
    </row>
    <row r="88" spans="2:15">
      <c r="B88" s="76" t="s">
        <v>1058</v>
      </c>
      <c r="C88" s="73" t="s">
        <v>1059</v>
      </c>
      <c r="D88" s="86" t="s">
        <v>117</v>
      </c>
      <c r="E88" s="86" t="s">
        <v>26</v>
      </c>
      <c r="F88" s="73" t="s">
        <v>507</v>
      </c>
      <c r="G88" s="86" t="s">
        <v>302</v>
      </c>
      <c r="H88" s="86" t="s">
        <v>130</v>
      </c>
      <c r="I88" s="83">
        <v>1418460.8699850002</v>
      </c>
      <c r="J88" s="85">
        <v>363</v>
      </c>
      <c r="K88" s="73"/>
      <c r="L88" s="83">
        <v>5149.0129580470011</v>
      </c>
      <c r="M88" s="84">
        <v>1.9962061270394141E-3</v>
      </c>
      <c r="N88" s="84">
        <f t="shared" si="1"/>
        <v>1.4805393022540958E-3</v>
      </c>
      <c r="O88" s="84">
        <f>L88/'סכום נכסי הקרן'!$C$42</f>
        <v>2.6228000811274186E-4</v>
      </c>
    </row>
    <row r="89" spans="2:15">
      <c r="B89" s="76" t="s">
        <v>1060</v>
      </c>
      <c r="C89" s="73" t="s">
        <v>1061</v>
      </c>
      <c r="D89" s="86" t="s">
        <v>117</v>
      </c>
      <c r="E89" s="86" t="s">
        <v>26</v>
      </c>
      <c r="F89" s="73" t="s">
        <v>1062</v>
      </c>
      <c r="G89" s="86" t="s">
        <v>124</v>
      </c>
      <c r="H89" s="86" t="s">
        <v>130</v>
      </c>
      <c r="I89" s="83">
        <v>231561.35494000002</v>
      </c>
      <c r="J89" s="85">
        <v>2923</v>
      </c>
      <c r="K89" s="73"/>
      <c r="L89" s="83">
        <v>6768.5384049010008</v>
      </c>
      <c r="M89" s="84">
        <v>2.4609371809500391E-3</v>
      </c>
      <c r="N89" s="84">
        <f t="shared" si="1"/>
        <v>1.9462151695716716E-3</v>
      </c>
      <c r="O89" s="84">
        <f>L89/'סכום נכסי הקרן'!$C$42</f>
        <v>3.447752651261893E-4</v>
      </c>
    </row>
    <row r="90" spans="2:15">
      <c r="B90" s="76" t="s">
        <v>1063</v>
      </c>
      <c r="C90" s="73" t="s">
        <v>1064</v>
      </c>
      <c r="D90" s="86" t="s">
        <v>117</v>
      </c>
      <c r="E90" s="86" t="s">
        <v>26</v>
      </c>
      <c r="F90" s="73" t="s">
        <v>1065</v>
      </c>
      <c r="G90" s="86" t="s">
        <v>155</v>
      </c>
      <c r="H90" s="86" t="s">
        <v>130</v>
      </c>
      <c r="I90" s="83">
        <v>48065.475920000004</v>
      </c>
      <c r="J90" s="85">
        <v>8834</v>
      </c>
      <c r="K90" s="73"/>
      <c r="L90" s="83">
        <v>4246.1041424749992</v>
      </c>
      <c r="M90" s="84">
        <v>1.449522930884934E-3</v>
      </c>
      <c r="N90" s="84">
        <f t="shared" si="1"/>
        <v>1.2209182838768021E-3</v>
      </c>
      <c r="O90" s="84">
        <f>L90/'סכום נכסי הקרן'!$C$42</f>
        <v>2.1628771145262358E-4</v>
      </c>
    </row>
    <row r="91" spans="2:15">
      <c r="B91" s="76" t="s">
        <v>1066</v>
      </c>
      <c r="C91" s="73" t="s">
        <v>1067</v>
      </c>
      <c r="D91" s="86" t="s">
        <v>117</v>
      </c>
      <c r="E91" s="86" t="s">
        <v>26</v>
      </c>
      <c r="F91" s="73" t="s">
        <v>1068</v>
      </c>
      <c r="G91" s="86" t="s">
        <v>126</v>
      </c>
      <c r="H91" s="86" t="s">
        <v>130</v>
      </c>
      <c r="I91" s="83">
        <v>5432361.3429800011</v>
      </c>
      <c r="J91" s="85">
        <v>178.2</v>
      </c>
      <c r="K91" s="73"/>
      <c r="L91" s="83">
        <v>9680.4679128820026</v>
      </c>
      <c r="M91" s="84">
        <v>1.0636720622555454E-2</v>
      </c>
      <c r="N91" s="84">
        <f t="shared" si="1"/>
        <v>2.7835069218135489E-3</v>
      </c>
      <c r="O91" s="84">
        <f>L91/'סכום נכסי הקרן'!$C$42</f>
        <v>4.9310289630517031E-4</v>
      </c>
    </row>
    <row r="92" spans="2:15">
      <c r="B92" s="76" t="s">
        <v>1069</v>
      </c>
      <c r="C92" s="73" t="s">
        <v>1070</v>
      </c>
      <c r="D92" s="86" t="s">
        <v>117</v>
      </c>
      <c r="E92" s="86" t="s">
        <v>26</v>
      </c>
      <c r="F92" s="73" t="s">
        <v>509</v>
      </c>
      <c r="G92" s="86" t="s">
        <v>510</v>
      </c>
      <c r="H92" s="86" t="s">
        <v>130</v>
      </c>
      <c r="I92" s="83">
        <v>158967.00550700002</v>
      </c>
      <c r="J92" s="85">
        <v>8861</v>
      </c>
      <c r="K92" s="73"/>
      <c r="L92" s="83">
        <v>14086.066358006003</v>
      </c>
      <c r="M92" s="84">
        <v>4.4728394882718632E-3</v>
      </c>
      <c r="N92" s="84">
        <f t="shared" si="1"/>
        <v>4.0502859532707998E-3</v>
      </c>
      <c r="O92" s="84">
        <f>L92/'סכום נכסי הקרן'!$C$42</f>
        <v>7.1751491572391384E-4</v>
      </c>
    </row>
    <row r="93" spans="2:15">
      <c r="B93" s="76" t="s">
        <v>1071</v>
      </c>
      <c r="C93" s="73" t="s">
        <v>1072</v>
      </c>
      <c r="D93" s="86" t="s">
        <v>117</v>
      </c>
      <c r="E93" s="86" t="s">
        <v>26</v>
      </c>
      <c r="F93" s="73" t="s">
        <v>1073</v>
      </c>
      <c r="G93" s="86" t="s">
        <v>124</v>
      </c>
      <c r="H93" s="86" t="s">
        <v>130</v>
      </c>
      <c r="I93" s="83">
        <v>497095.36817700008</v>
      </c>
      <c r="J93" s="85">
        <v>2185</v>
      </c>
      <c r="K93" s="73"/>
      <c r="L93" s="83">
        <v>10861.533794825002</v>
      </c>
      <c r="M93" s="84">
        <v>5.2788733186138028E-3</v>
      </c>
      <c r="N93" s="84">
        <f t="shared" si="1"/>
        <v>3.1231087971662274E-3</v>
      </c>
      <c r="O93" s="84">
        <f>L93/'סכום נכסי הקרן'!$C$42</f>
        <v>5.5326393525023188E-4</v>
      </c>
    </row>
    <row r="94" spans="2:15">
      <c r="B94" s="76" t="s">
        <v>1074</v>
      </c>
      <c r="C94" s="73" t="s">
        <v>1075</v>
      </c>
      <c r="D94" s="86" t="s">
        <v>117</v>
      </c>
      <c r="E94" s="86" t="s">
        <v>26</v>
      </c>
      <c r="F94" s="73" t="s">
        <v>1076</v>
      </c>
      <c r="G94" s="86" t="s">
        <v>466</v>
      </c>
      <c r="H94" s="86" t="s">
        <v>130</v>
      </c>
      <c r="I94" s="83">
        <v>138953.91190700003</v>
      </c>
      <c r="J94" s="85">
        <v>4892</v>
      </c>
      <c r="K94" s="73"/>
      <c r="L94" s="83">
        <v>6797.6253704940009</v>
      </c>
      <c r="M94" s="84">
        <v>1.8805534231983848E-3</v>
      </c>
      <c r="N94" s="84">
        <f t="shared" si="1"/>
        <v>1.954578791122953E-3</v>
      </c>
      <c r="O94" s="84">
        <f>L94/'סכום נכסי הקרן'!$C$42</f>
        <v>3.4625689464117909E-4</v>
      </c>
    </row>
    <row r="95" spans="2:15">
      <c r="B95" s="76" t="s">
        <v>1077</v>
      </c>
      <c r="C95" s="73" t="s">
        <v>1078</v>
      </c>
      <c r="D95" s="86" t="s">
        <v>117</v>
      </c>
      <c r="E95" s="86" t="s">
        <v>26</v>
      </c>
      <c r="F95" s="73" t="s">
        <v>460</v>
      </c>
      <c r="G95" s="86" t="s">
        <v>154</v>
      </c>
      <c r="H95" s="86" t="s">
        <v>130</v>
      </c>
      <c r="I95" s="83">
        <v>1013454.2727890001</v>
      </c>
      <c r="J95" s="85">
        <v>1232</v>
      </c>
      <c r="K95" s="73"/>
      <c r="L95" s="83">
        <v>12485.756640762</v>
      </c>
      <c r="M95" s="84">
        <v>6.1296333684172652E-3</v>
      </c>
      <c r="N95" s="84">
        <f t="shared" si="1"/>
        <v>3.5901353474238965E-3</v>
      </c>
      <c r="O95" s="84">
        <f>L95/'סכום נכסי הקרן'!$C$42</f>
        <v>6.3599846800053148E-4</v>
      </c>
    </row>
    <row r="96" spans="2:15">
      <c r="B96" s="76" t="s">
        <v>1079</v>
      </c>
      <c r="C96" s="73" t="s">
        <v>1080</v>
      </c>
      <c r="D96" s="86" t="s">
        <v>117</v>
      </c>
      <c r="E96" s="86" t="s">
        <v>26</v>
      </c>
      <c r="F96" s="73" t="s">
        <v>1081</v>
      </c>
      <c r="G96" s="86" t="s">
        <v>125</v>
      </c>
      <c r="H96" s="86" t="s">
        <v>130</v>
      </c>
      <c r="I96" s="83">
        <v>68184.272778000013</v>
      </c>
      <c r="J96" s="85">
        <v>11980</v>
      </c>
      <c r="K96" s="73"/>
      <c r="L96" s="83">
        <v>8168.4758788530007</v>
      </c>
      <c r="M96" s="84">
        <v>5.5873437940734778E-3</v>
      </c>
      <c r="N96" s="84">
        <f t="shared" si="1"/>
        <v>2.3487510473742413E-3</v>
      </c>
      <c r="O96" s="84">
        <f>L96/'סכום נכסי הקרן'!$C$42</f>
        <v>4.1608516762927603E-4</v>
      </c>
    </row>
    <row r="97" spans="2:15">
      <c r="B97" s="76" t="s">
        <v>1082</v>
      </c>
      <c r="C97" s="73" t="s">
        <v>1083</v>
      </c>
      <c r="D97" s="86" t="s">
        <v>117</v>
      </c>
      <c r="E97" s="86" t="s">
        <v>26</v>
      </c>
      <c r="F97" s="73" t="s">
        <v>1084</v>
      </c>
      <c r="G97" s="86" t="s">
        <v>435</v>
      </c>
      <c r="H97" s="86" t="s">
        <v>130</v>
      </c>
      <c r="I97" s="83">
        <v>52201.236455000006</v>
      </c>
      <c r="J97" s="85">
        <v>42230</v>
      </c>
      <c r="K97" s="73"/>
      <c r="L97" s="83">
        <v>22044.582154818003</v>
      </c>
      <c r="M97" s="84">
        <v>8.1547077723459482E-3</v>
      </c>
      <c r="N97" s="84">
        <f t="shared" si="1"/>
        <v>6.3386654001268512E-3</v>
      </c>
      <c r="O97" s="84">
        <f>L97/'סכום נכסי הקרן'!$C$42</f>
        <v>1.1229051535734922E-3</v>
      </c>
    </row>
    <row r="98" spans="2:15">
      <c r="B98" s="76" t="s">
        <v>1085</v>
      </c>
      <c r="C98" s="73" t="s">
        <v>1086</v>
      </c>
      <c r="D98" s="86" t="s">
        <v>117</v>
      </c>
      <c r="E98" s="86" t="s">
        <v>26</v>
      </c>
      <c r="F98" s="73" t="s">
        <v>1087</v>
      </c>
      <c r="G98" s="86" t="s">
        <v>531</v>
      </c>
      <c r="H98" s="86" t="s">
        <v>130</v>
      </c>
      <c r="I98" s="83">
        <v>34618.260679000006</v>
      </c>
      <c r="J98" s="85">
        <v>26410</v>
      </c>
      <c r="K98" s="73"/>
      <c r="L98" s="83">
        <v>9142.6826453660015</v>
      </c>
      <c r="M98" s="84">
        <v>2.5132699756377709E-3</v>
      </c>
      <c r="N98" s="84">
        <f t="shared" si="1"/>
        <v>2.6288729694001387E-3</v>
      </c>
      <c r="O98" s="84">
        <f>L98/'סכום נכסי הקרן'!$C$42</f>
        <v>4.6570923358257551E-4</v>
      </c>
    </row>
    <row r="99" spans="2:15">
      <c r="B99" s="76" t="s">
        <v>1088</v>
      </c>
      <c r="C99" s="73" t="s">
        <v>1089</v>
      </c>
      <c r="D99" s="86" t="s">
        <v>117</v>
      </c>
      <c r="E99" s="86" t="s">
        <v>26</v>
      </c>
      <c r="F99" s="73" t="s">
        <v>462</v>
      </c>
      <c r="G99" s="86" t="s">
        <v>302</v>
      </c>
      <c r="H99" s="86" t="s">
        <v>130</v>
      </c>
      <c r="I99" s="83">
        <v>69545.012216000017</v>
      </c>
      <c r="J99" s="85">
        <v>31450</v>
      </c>
      <c r="K99" s="73"/>
      <c r="L99" s="83">
        <v>21871.906341847</v>
      </c>
      <c r="M99" s="84">
        <v>6.5409601365959543E-3</v>
      </c>
      <c r="N99" s="84">
        <f t="shared" si="1"/>
        <v>6.2890144612507502E-3</v>
      </c>
      <c r="O99" s="84">
        <f>L99/'סכום נכסי הקרן'!$C$42</f>
        <v>1.1141094068942905E-3</v>
      </c>
    </row>
    <row r="100" spans="2:15">
      <c r="B100" s="76" t="s">
        <v>1090</v>
      </c>
      <c r="C100" s="73" t="s">
        <v>1091</v>
      </c>
      <c r="D100" s="86" t="s">
        <v>117</v>
      </c>
      <c r="E100" s="86" t="s">
        <v>26</v>
      </c>
      <c r="F100" s="73" t="s">
        <v>1092</v>
      </c>
      <c r="G100" s="86" t="s">
        <v>283</v>
      </c>
      <c r="H100" s="86" t="s">
        <v>130</v>
      </c>
      <c r="I100" s="83">
        <v>4637.3938300000009</v>
      </c>
      <c r="J100" s="85">
        <v>17300</v>
      </c>
      <c r="K100" s="73"/>
      <c r="L100" s="83">
        <v>802.26913250400014</v>
      </c>
      <c r="M100" s="84">
        <v>1.308053174601384E-4</v>
      </c>
      <c r="N100" s="84">
        <f t="shared" si="1"/>
        <v>2.3068323799829691E-4</v>
      </c>
      <c r="O100" s="84">
        <f>L100/'סכום נכסי הקרן'!$C$42</f>
        <v>4.0865920574719741E-5</v>
      </c>
    </row>
    <row r="101" spans="2:15">
      <c r="B101" s="76" t="s">
        <v>1093</v>
      </c>
      <c r="C101" s="73" t="s">
        <v>1094</v>
      </c>
      <c r="D101" s="86" t="s">
        <v>117</v>
      </c>
      <c r="E101" s="86" t="s">
        <v>26</v>
      </c>
      <c r="F101" s="73" t="s">
        <v>1095</v>
      </c>
      <c r="G101" s="86" t="s">
        <v>382</v>
      </c>
      <c r="H101" s="86" t="s">
        <v>130</v>
      </c>
      <c r="I101" s="83">
        <v>40619.17175300001</v>
      </c>
      <c r="J101" s="85">
        <v>15780</v>
      </c>
      <c r="K101" s="73"/>
      <c r="L101" s="83">
        <v>6409.7053025610012</v>
      </c>
      <c r="M101" s="84">
        <v>4.254227397699299E-3</v>
      </c>
      <c r="N101" s="84">
        <f t="shared" si="1"/>
        <v>1.8430368487376057E-3</v>
      </c>
      <c r="O101" s="84">
        <f>L101/'סכום נכסי הקרן'!$C$42</f>
        <v>3.2649705340684018E-4</v>
      </c>
    </row>
    <row r="102" spans="2:15">
      <c r="B102" s="76" t="s">
        <v>1096</v>
      </c>
      <c r="C102" s="73" t="s">
        <v>1097</v>
      </c>
      <c r="D102" s="86" t="s">
        <v>117</v>
      </c>
      <c r="E102" s="86" t="s">
        <v>26</v>
      </c>
      <c r="F102" s="73" t="s">
        <v>583</v>
      </c>
      <c r="G102" s="86" t="s">
        <v>154</v>
      </c>
      <c r="H102" s="86" t="s">
        <v>130</v>
      </c>
      <c r="I102" s="83">
        <v>1145476.5540820002</v>
      </c>
      <c r="J102" s="85">
        <v>1494</v>
      </c>
      <c r="K102" s="73"/>
      <c r="L102" s="83">
        <v>17113.419717992005</v>
      </c>
      <c r="M102" s="84">
        <v>6.1503315702326226E-3</v>
      </c>
      <c r="N102" s="84">
        <f t="shared" si="1"/>
        <v>4.9207665031916368E-3</v>
      </c>
      <c r="O102" s="84">
        <f>L102/'סכום נכסי הקרן'!$C$42</f>
        <v>8.717219977970635E-4</v>
      </c>
    </row>
    <row r="103" spans="2:15">
      <c r="B103" s="76" t="s">
        <v>1098</v>
      </c>
      <c r="C103" s="73" t="s">
        <v>1099</v>
      </c>
      <c r="D103" s="86" t="s">
        <v>117</v>
      </c>
      <c r="E103" s="86" t="s">
        <v>26</v>
      </c>
      <c r="F103" s="73" t="s">
        <v>1100</v>
      </c>
      <c r="G103" s="86" t="s">
        <v>155</v>
      </c>
      <c r="H103" s="86" t="s">
        <v>130</v>
      </c>
      <c r="I103" s="83">
        <v>1929.0323750000002</v>
      </c>
      <c r="J103" s="85">
        <v>11690</v>
      </c>
      <c r="K103" s="73"/>
      <c r="L103" s="83">
        <v>225.50388463800002</v>
      </c>
      <c r="M103" s="84">
        <v>4.1008787659423509E-5</v>
      </c>
      <c r="N103" s="84">
        <f t="shared" si="1"/>
        <v>6.4841041717666822E-5</v>
      </c>
      <c r="O103" s="84">
        <f>L103/'סכום נכסי הקרן'!$C$42</f>
        <v>1.1486698746771644E-5</v>
      </c>
    </row>
    <row r="104" spans="2:15">
      <c r="B104" s="76" t="s">
        <v>1101</v>
      </c>
      <c r="C104" s="73" t="s">
        <v>1102</v>
      </c>
      <c r="D104" s="86" t="s">
        <v>117</v>
      </c>
      <c r="E104" s="86" t="s">
        <v>26</v>
      </c>
      <c r="F104" s="73" t="s">
        <v>1103</v>
      </c>
      <c r="G104" s="86" t="s">
        <v>474</v>
      </c>
      <c r="H104" s="86" t="s">
        <v>130</v>
      </c>
      <c r="I104" s="83">
        <v>66078.309554000007</v>
      </c>
      <c r="J104" s="85">
        <v>8450</v>
      </c>
      <c r="K104" s="73"/>
      <c r="L104" s="83">
        <v>5583.6171573100009</v>
      </c>
      <c r="M104" s="84">
        <v>3.136348083643721E-3</v>
      </c>
      <c r="N104" s="84">
        <f t="shared" si="1"/>
        <v>1.6055047282835535E-3</v>
      </c>
      <c r="O104" s="84">
        <f>L104/'סכום נכסי הקרן'!$C$42</f>
        <v>2.8441784187569402E-4</v>
      </c>
    </row>
    <row r="105" spans="2:15">
      <c r="B105" s="76" t="s">
        <v>1104</v>
      </c>
      <c r="C105" s="73" t="s">
        <v>1105</v>
      </c>
      <c r="D105" s="86" t="s">
        <v>117</v>
      </c>
      <c r="E105" s="86" t="s">
        <v>26</v>
      </c>
      <c r="F105" s="73" t="s">
        <v>498</v>
      </c>
      <c r="G105" s="86" t="s">
        <v>499</v>
      </c>
      <c r="H105" s="86" t="s">
        <v>130</v>
      </c>
      <c r="I105" s="83">
        <v>121565.63954200002</v>
      </c>
      <c r="J105" s="85">
        <v>38400</v>
      </c>
      <c r="K105" s="73"/>
      <c r="L105" s="83">
        <v>46681.205584150011</v>
      </c>
      <c r="M105" s="84">
        <v>7.4010975314807549E-3</v>
      </c>
      <c r="N105" s="84">
        <f t="shared" si="1"/>
        <v>1.3422642379628398E-2</v>
      </c>
      <c r="O105" s="84">
        <f>L105/'סכום נכסי הקרן'!$C$42</f>
        <v>2.3778434972063773E-3</v>
      </c>
    </row>
    <row r="106" spans="2:15">
      <c r="B106" s="76" t="s">
        <v>1106</v>
      </c>
      <c r="C106" s="73" t="s">
        <v>1107</v>
      </c>
      <c r="D106" s="86" t="s">
        <v>117</v>
      </c>
      <c r="E106" s="86" t="s">
        <v>26</v>
      </c>
      <c r="F106" s="73" t="s">
        <v>1108</v>
      </c>
      <c r="G106" s="86" t="s">
        <v>922</v>
      </c>
      <c r="H106" s="86" t="s">
        <v>130</v>
      </c>
      <c r="I106" s="83">
        <v>74254.166050000014</v>
      </c>
      <c r="J106" s="85">
        <v>23500</v>
      </c>
      <c r="K106" s="73"/>
      <c r="L106" s="83">
        <v>17449.729021651005</v>
      </c>
      <c r="M106" s="84">
        <v>1.6775490995591109E-3</v>
      </c>
      <c r="N106" s="84">
        <f t="shared" si="1"/>
        <v>5.0174683654393704E-3</v>
      </c>
      <c r="O106" s="84">
        <f>L106/'סכום נכסי הקרן'!$C$42</f>
        <v>8.8885289406995412E-4</v>
      </c>
    </row>
    <row r="107" spans="2:15">
      <c r="B107" s="76" t="s">
        <v>1109</v>
      </c>
      <c r="C107" s="73" t="s">
        <v>1110</v>
      </c>
      <c r="D107" s="86" t="s">
        <v>117</v>
      </c>
      <c r="E107" s="86" t="s">
        <v>26</v>
      </c>
      <c r="F107" s="73" t="s">
        <v>609</v>
      </c>
      <c r="G107" s="86" t="s">
        <v>474</v>
      </c>
      <c r="H107" s="86" t="s">
        <v>130</v>
      </c>
      <c r="I107" s="83">
        <v>273948.21480000002</v>
      </c>
      <c r="J107" s="85">
        <v>2810</v>
      </c>
      <c r="K107" s="73"/>
      <c r="L107" s="83">
        <v>7697.944835878001</v>
      </c>
      <c r="M107" s="84">
        <v>5.0582666408363185E-3</v>
      </c>
      <c r="N107" s="84">
        <f t="shared" si="1"/>
        <v>2.2134552717117673E-3</v>
      </c>
      <c r="O107" s="84">
        <f>L107/'סכום נכסי הקרן'!$C$42</f>
        <v>3.9211729518958636E-4</v>
      </c>
    </row>
    <row r="108" spans="2:15">
      <c r="B108" s="76" t="s">
        <v>1111</v>
      </c>
      <c r="C108" s="73" t="s">
        <v>1112</v>
      </c>
      <c r="D108" s="86" t="s">
        <v>117</v>
      </c>
      <c r="E108" s="86" t="s">
        <v>26</v>
      </c>
      <c r="F108" s="73" t="s">
        <v>371</v>
      </c>
      <c r="G108" s="86" t="s">
        <v>295</v>
      </c>
      <c r="H108" s="86" t="s">
        <v>130</v>
      </c>
      <c r="I108" s="83">
        <v>84304.733369000009</v>
      </c>
      <c r="J108" s="85">
        <v>21760</v>
      </c>
      <c r="K108" s="73"/>
      <c r="L108" s="83">
        <v>18344.709980988002</v>
      </c>
      <c r="M108" s="84">
        <v>6.9106981658495761E-3</v>
      </c>
      <c r="N108" s="84">
        <f t="shared" si="1"/>
        <v>5.2748098201732671E-3</v>
      </c>
      <c r="O108" s="84">
        <f>L108/'סכום נכסי הקרן'!$C$42</f>
        <v>9.3444136222651727E-4</v>
      </c>
    </row>
    <row r="109" spans="2:15">
      <c r="B109" s="76" t="s">
        <v>1113</v>
      </c>
      <c r="C109" s="73" t="s">
        <v>1114</v>
      </c>
      <c r="D109" s="86" t="s">
        <v>117</v>
      </c>
      <c r="E109" s="86" t="s">
        <v>26</v>
      </c>
      <c r="F109" s="73" t="s">
        <v>373</v>
      </c>
      <c r="G109" s="86" t="s">
        <v>295</v>
      </c>
      <c r="H109" s="86" t="s">
        <v>130</v>
      </c>
      <c r="I109" s="83">
        <v>1210170.8214880002</v>
      </c>
      <c r="J109" s="85">
        <v>1555</v>
      </c>
      <c r="K109" s="73"/>
      <c r="L109" s="83">
        <v>18818.156274139001</v>
      </c>
      <c r="M109" s="84">
        <v>6.2295046516763807E-3</v>
      </c>
      <c r="N109" s="84">
        <f t="shared" si="1"/>
        <v>5.4109438424077803E-3</v>
      </c>
      <c r="O109" s="84">
        <f>L109/'סכום נכסי הקרן'!$C$42</f>
        <v>9.5855773144530652E-4</v>
      </c>
    </row>
    <row r="110" spans="2:15">
      <c r="B110" s="76" t="s">
        <v>1115</v>
      </c>
      <c r="C110" s="73" t="s">
        <v>1116</v>
      </c>
      <c r="D110" s="86" t="s">
        <v>117</v>
      </c>
      <c r="E110" s="86" t="s">
        <v>26</v>
      </c>
      <c r="F110" s="73" t="s">
        <v>1117</v>
      </c>
      <c r="G110" s="86" t="s">
        <v>531</v>
      </c>
      <c r="H110" s="86" t="s">
        <v>130</v>
      </c>
      <c r="I110" s="83">
        <v>127085.34731700004</v>
      </c>
      <c r="J110" s="85">
        <v>7500</v>
      </c>
      <c r="K110" s="73"/>
      <c r="L110" s="83">
        <v>9531.4010487490013</v>
      </c>
      <c r="M110" s="84">
        <v>2.6234038342484796E-3</v>
      </c>
      <c r="N110" s="84">
        <f t="shared" si="1"/>
        <v>2.7406444639384397E-3</v>
      </c>
      <c r="O110" s="84">
        <f>L110/'סכום נכסי הקרן'!$C$42</f>
        <v>4.8550974036388599E-4</v>
      </c>
    </row>
    <row r="111" spans="2:15">
      <c r="B111" s="76" t="s">
        <v>1118</v>
      </c>
      <c r="C111" s="73" t="s">
        <v>1119</v>
      </c>
      <c r="D111" s="86" t="s">
        <v>117</v>
      </c>
      <c r="E111" s="86" t="s">
        <v>26</v>
      </c>
      <c r="F111" s="73" t="s">
        <v>1120</v>
      </c>
      <c r="G111" s="86" t="s">
        <v>531</v>
      </c>
      <c r="H111" s="86" t="s">
        <v>130</v>
      </c>
      <c r="I111" s="83">
        <v>30974.087039000002</v>
      </c>
      <c r="J111" s="85">
        <v>21820</v>
      </c>
      <c r="K111" s="73"/>
      <c r="L111" s="83">
        <v>6758.5457918880011</v>
      </c>
      <c r="M111" s="84">
        <v>2.2484773993957279E-3</v>
      </c>
      <c r="N111" s="84">
        <f t="shared" si="1"/>
        <v>1.9433419089256985E-3</v>
      </c>
      <c r="O111" s="84">
        <f>L111/'סכום נכסי הקרן'!$C$42</f>
        <v>3.4426626220786862E-4</v>
      </c>
    </row>
    <row r="112" spans="2:15">
      <c r="B112" s="76" t="s">
        <v>1121</v>
      </c>
      <c r="C112" s="73" t="s">
        <v>1122</v>
      </c>
      <c r="D112" s="86" t="s">
        <v>117</v>
      </c>
      <c r="E112" s="86" t="s">
        <v>26</v>
      </c>
      <c r="F112" s="73" t="s">
        <v>1123</v>
      </c>
      <c r="G112" s="86" t="s">
        <v>124</v>
      </c>
      <c r="H112" s="86" t="s">
        <v>130</v>
      </c>
      <c r="I112" s="83">
        <v>3081076.5937260003</v>
      </c>
      <c r="J112" s="85">
        <v>317.89999999999998</v>
      </c>
      <c r="K112" s="73"/>
      <c r="L112" s="83">
        <v>9794.7424913810028</v>
      </c>
      <c r="M112" s="84">
        <v>2.7414856273265337E-3</v>
      </c>
      <c r="N112" s="84">
        <f t="shared" si="1"/>
        <v>2.8163652591482566E-3</v>
      </c>
      <c r="O112" s="84">
        <f>L112/'סכום נכסי הקרן'!$C$42</f>
        <v>4.9892380559788383E-4</v>
      </c>
    </row>
    <row r="113" spans="2:15">
      <c r="B113" s="76" t="s">
        <v>1124</v>
      </c>
      <c r="C113" s="73" t="s">
        <v>1125</v>
      </c>
      <c r="D113" s="86" t="s">
        <v>117</v>
      </c>
      <c r="E113" s="86" t="s">
        <v>26</v>
      </c>
      <c r="F113" s="73" t="s">
        <v>619</v>
      </c>
      <c r="G113" s="86" t="s">
        <v>302</v>
      </c>
      <c r="H113" s="86" t="s">
        <v>130</v>
      </c>
      <c r="I113" s="83">
        <v>4178565.5314930012</v>
      </c>
      <c r="J113" s="85">
        <v>297</v>
      </c>
      <c r="K113" s="73"/>
      <c r="L113" s="83">
        <v>12410.339628534002</v>
      </c>
      <c r="M113" s="84">
        <v>4.5578893055901407E-3</v>
      </c>
      <c r="N113" s="84">
        <f t="shared" si="1"/>
        <v>3.5684500551995632E-3</v>
      </c>
      <c r="O113" s="84">
        <f>L113/'סכום נכסי הקרן'!$C$42</f>
        <v>6.3215688229465653E-4</v>
      </c>
    </row>
    <row r="114" spans="2:15">
      <c r="B114" s="76" t="s">
        <v>1126</v>
      </c>
      <c r="C114" s="73" t="s">
        <v>1127</v>
      </c>
      <c r="D114" s="86" t="s">
        <v>117</v>
      </c>
      <c r="E114" s="86" t="s">
        <v>26</v>
      </c>
      <c r="F114" s="73" t="s">
        <v>530</v>
      </c>
      <c r="G114" s="86" t="s">
        <v>531</v>
      </c>
      <c r="H114" s="86" t="s">
        <v>130</v>
      </c>
      <c r="I114" s="83">
        <v>2229364.0088030007</v>
      </c>
      <c r="J114" s="85">
        <v>1769</v>
      </c>
      <c r="K114" s="73"/>
      <c r="L114" s="83">
        <v>39437.449316005004</v>
      </c>
      <c r="M114" s="84">
        <v>8.3916172586057519E-3</v>
      </c>
      <c r="N114" s="84">
        <f t="shared" si="1"/>
        <v>1.1339783793270138E-2</v>
      </c>
      <c r="O114" s="84">
        <f>L114/'סכום נכסי הקרן'!$C$42</f>
        <v>2.0088616227664229E-3</v>
      </c>
    </row>
    <row r="115" spans="2:15">
      <c r="B115" s="76" t="s">
        <v>1128</v>
      </c>
      <c r="C115" s="73" t="s">
        <v>1129</v>
      </c>
      <c r="D115" s="86" t="s">
        <v>117</v>
      </c>
      <c r="E115" s="86" t="s">
        <v>26</v>
      </c>
      <c r="F115" s="73" t="s">
        <v>1130</v>
      </c>
      <c r="G115" s="86" t="s">
        <v>125</v>
      </c>
      <c r="H115" s="86" t="s">
        <v>130</v>
      </c>
      <c r="I115" s="83">
        <v>34379.060665000005</v>
      </c>
      <c r="J115" s="85">
        <v>26950</v>
      </c>
      <c r="K115" s="73"/>
      <c r="L115" s="83">
        <v>9265.1568491260023</v>
      </c>
      <c r="M115" s="84">
        <v>4.0040830026691126E-3</v>
      </c>
      <c r="N115" s="84">
        <f t="shared" si="1"/>
        <v>2.6640890144278705E-3</v>
      </c>
      <c r="O115" s="84">
        <f>L115/'סכום נכסי הקרן'!$C$42</f>
        <v>4.7194781472764192E-4</v>
      </c>
    </row>
    <row r="116" spans="2:15">
      <c r="B116" s="76" t="s">
        <v>1131</v>
      </c>
      <c r="C116" s="73" t="s">
        <v>1132</v>
      </c>
      <c r="D116" s="86" t="s">
        <v>117</v>
      </c>
      <c r="E116" s="86" t="s">
        <v>26</v>
      </c>
      <c r="F116" s="73" t="s">
        <v>1133</v>
      </c>
      <c r="G116" s="86" t="s">
        <v>949</v>
      </c>
      <c r="H116" s="86" t="s">
        <v>130</v>
      </c>
      <c r="I116" s="83">
        <v>418148.01450900006</v>
      </c>
      <c r="J116" s="85">
        <v>864</v>
      </c>
      <c r="K116" s="73"/>
      <c r="L116" s="83">
        <v>3612.7988453570006</v>
      </c>
      <c r="M116" s="84">
        <v>4.1779382561539635E-3</v>
      </c>
      <c r="N116" s="84">
        <f t="shared" si="1"/>
        <v>1.0388186484032598E-3</v>
      </c>
      <c r="O116" s="84">
        <f>L116/'סכום נכסי הקרן'!$C$42</f>
        <v>1.8402845714129759E-4</v>
      </c>
    </row>
    <row r="117" spans="2:15">
      <c r="B117" s="72"/>
      <c r="C117" s="73"/>
      <c r="D117" s="73"/>
      <c r="E117" s="73"/>
      <c r="F117" s="73"/>
      <c r="G117" s="73"/>
      <c r="H117" s="73"/>
      <c r="I117" s="83"/>
      <c r="J117" s="85"/>
      <c r="K117" s="73"/>
      <c r="L117" s="73"/>
      <c r="M117" s="73"/>
      <c r="N117" s="84"/>
      <c r="O117" s="73"/>
    </row>
    <row r="118" spans="2:15">
      <c r="B118" s="89" t="s">
        <v>27</v>
      </c>
      <c r="C118" s="71"/>
      <c r="D118" s="71"/>
      <c r="E118" s="71"/>
      <c r="F118" s="71"/>
      <c r="G118" s="71"/>
      <c r="H118" s="71"/>
      <c r="I118" s="80"/>
      <c r="J118" s="82"/>
      <c r="K118" s="80">
        <v>182.21405012400001</v>
      </c>
      <c r="L118" s="80">
        <f>SUM(L119:L186)</f>
        <v>150304.10376951701</v>
      </c>
      <c r="M118" s="71"/>
      <c r="N118" s="81">
        <f t="shared" si="1"/>
        <v>4.321821186584332E-2</v>
      </c>
      <c r="O118" s="81">
        <f>L118/'סכום נכסי הקרן'!$C$42</f>
        <v>7.6561783544238388E-3</v>
      </c>
    </row>
    <row r="119" spans="2:15">
      <c r="B119" s="76" t="s">
        <v>1134</v>
      </c>
      <c r="C119" s="73" t="s">
        <v>1135</v>
      </c>
      <c r="D119" s="86" t="s">
        <v>117</v>
      </c>
      <c r="E119" s="86" t="s">
        <v>26</v>
      </c>
      <c r="F119" s="73" t="s">
        <v>1136</v>
      </c>
      <c r="G119" s="86" t="s">
        <v>1137</v>
      </c>
      <c r="H119" s="86" t="s">
        <v>130</v>
      </c>
      <c r="I119" s="83">
        <v>1866469.3025620002</v>
      </c>
      <c r="J119" s="85">
        <v>165.9</v>
      </c>
      <c r="K119" s="73"/>
      <c r="L119" s="83">
        <v>3096.4725730280006</v>
      </c>
      <c r="M119" s="84">
        <v>6.2875183766804366E-3</v>
      </c>
      <c r="N119" s="84">
        <f t="shared" si="1"/>
        <v>8.9035498260984819E-4</v>
      </c>
      <c r="O119" s="84">
        <f>L119/'סכום נכסי הקרן'!$C$42</f>
        <v>1.5772787099038667E-4</v>
      </c>
    </row>
    <row r="120" spans="2:15">
      <c r="B120" s="76" t="s">
        <v>1138</v>
      </c>
      <c r="C120" s="73" t="s">
        <v>1139</v>
      </c>
      <c r="D120" s="86" t="s">
        <v>117</v>
      </c>
      <c r="E120" s="86" t="s">
        <v>26</v>
      </c>
      <c r="F120" s="73" t="s">
        <v>1140</v>
      </c>
      <c r="G120" s="86" t="s">
        <v>466</v>
      </c>
      <c r="H120" s="86" t="s">
        <v>130</v>
      </c>
      <c r="I120" s="83">
        <v>756106.84764100006</v>
      </c>
      <c r="J120" s="85">
        <v>435.2</v>
      </c>
      <c r="K120" s="73"/>
      <c r="L120" s="83">
        <v>3290.5770012410003</v>
      </c>
      <c r="M120" s="84">
        <v>4.5864811380229888E-3</v>
      </c>
      <c r="N120" s="84">
        <f t="shared" si="1"/>
        <v>9.4616747270307702E-4</v>
      </c>
      <c r="O120" s="84">
        <f>L120/'סכום נכסי הקרן'!$C$42</f>
        <v>1.6761514675007604E-4</v>
      </c>
    </row>
    <row r="121" spans="2:15">
      <c r="B121" s="76" t="s">
        <v>1141</v>
      </c>
      <c r="C121" s="73" t="s">
        <v>1142</v>
      </c>
      <c r="D121" s="86" t="s">
        <v>117</v>
      </c>
      <c r="E121" s="86" t="s">
        <v>26</v>
      </c>
      <c r="F121" s="73" t="s">
        <v>1143</v>
      </c>
      <c r="G121" s="86" t="s">
        <v>1144</v>
      </c>
      <c r="H121" s="86" t="s">
        <v>130</v>
      </c>
      <c r="I121" s="83">
        <v>25768.014465000004</v>
      </c>
      <c r="J121" s="85">
        <v>1868</v>
      </c>
      <c r="K121" s="73"/>
      <c r="L121" s="83">
        <v>481.34651021100007</v>
      </c>
      <c r="M121" s="84">
        <v>5.7659515616035467E-3</v>
      </c>
      <c r="N121" s="84">
        <f t="shared" si="1"/>
        <v>1.384056385518486E-4</v>
      </c>
      <c r="O121" s="84">
        <f>L121/'סכום נכסי הקרן'!$C$42</f>
        <v>2.4518789840269938E-5</v>
      </c>
    </row>
    <row r="122" spans="2:15">
      <c r="B122" s="76" t="s">
        <v>1145</v>
      </c>
      <c r="C122" s="73" t="s">
        <v>1146</v>
      </c>
      <c r="D122" s="86" t="s">
        <v>117</v>
      </c>
      <c r="E122" s="86" t="s">
        <v>26</v>
      </c>
      <c r="F122" s="73" t="s">
        <v>1147</v>
      </c>
      <c r="G122" s="86" t="s">
        <v>126</v>
      </c>
      <c r="H122" s="86" t="s">
        <v>130</v>
      </c>
      <c r="I122" s="83">
        <v>336815.53422400006</v>
      </c>
      <c r="J122" s="85">
        <v>426.8</v>
      </c>
      <c r="K122" s="73"/>
      <c r="L122" s="83">
        <v>1437.5286999130003</v>
      </c>
      <c r="M122" s="84">
        <v>6.1226365013480185E-3</v>
      </c>
      <c r="N122" s="84">
        <f t="shared" si="1"/>
        <v>4.1334480135911194E-4</v>
      </c>
      <c r="O122" s="84">
        <f>L122/'סכום נכסי הקרן'!$C$42</f>
        <v>7.3224721349019243E-5</v>
      </c>
    </row>
    <row r="123" spans="2:15">
      <c r="B123" s="76" t="s">
        <v>1148</v>
      </c>
      <c r="C123" s="73" t="s">
        <v>1149</v>
      </c>
      <c r="D123" s="86" t="s">
        <v>117</v>
      </c>
      <c r="E123" s="86" t="s">
        <v>26</v>
      </c>
      <c r="F123" s="73" t="s">
        <v>1150</v>
      </c>
      <c r="G123" s="86" t="s">
        <v>126</v>
      </c>
      <c r="H123" s="86" t="s">
        <v>130</v>
      </c>
      <c r="I123" s="83">
        <v>148108.17362300004</v>
      </c>
      <c r="J123" s="85">
        <v>2113</v>
      </c>
      <c r="K123" s="73"/>
      <c r="L123" s="83">
        <v>3129.5257086600004</v>
      </c>
      <c r="M123" s="84">
        <v>8.7651721949401663E-3</v>
      </c>
      <c r="N123" s="84">
        <f t="shared" si="1"/>
        <v>8.9985903062150298E-4</v>
      </c>
      <c r="O123" s="84">
        <f>L123/'סכום נכסי הקרן'!$C$42</f>
        <v>1.5941152895597094E-4</v>
      </c>
    </row>
    <row r="124" spans="2:15">
      <c r="B124" s="76" t="s">
        <v>1151</v>
      </c>
      <c r="C124" s="73" t="s">
        <v>1152</v>
      </c>
      <c r="D124" s="86" t="s">
        <v>117</v>
      </c>
      <c r="E124" s="86" t="s">
        <v>26</v>
      </c>
      <c r="F124" s="73" t="s">
        <v>1153</v>
      </c>
      <c r="G124" s="86" t="s">
        <v>125</v>
      </c>
      <c r="H124" s="86" t="s">
        <v>130</v>
      </c>
      <c r="I124" s="83">
        <v>185187.10800000004</v>
      </c>
      <c r="J124" s="85">
        <v>542.5</v>
      </c>
      <c r="K124" s="73"/>
      <c r="L124" s="83">
        <v>1004.6400609000002</v>
      </c>
      <c r="M124" s="84">
        <v>3.2586490249098482E-3</v>
      </c>
      <c r="N124" s="84">
        <f t="shared" si="1"/>
        <v>2.888726648972285E-4</v>
      </c>
      <c r="O124" s="84">
        <f>L124/'סכום נכסי הקרן'!$C$42</f>
        <v>5.1174274656162608E-5</v>
      </c>
    </row>
    <row r="125" spans="2:15">
      <c r="B125" s="76" t="s">
        <v>1154</v>
      </c>
      <c r="C125" s="73" t="s">
        <v>1155</v>
      </c>
      <c r="D125" s="86" t="s">
        <v>117</v>
      </c>
      <c r="E125" s="86" t="s">
        <v>26</v>
      </c>
      <c r="F125" s="73" t="s">
        <v>1156</v>
      </c>
      <c r="G125" s="86" t="s">
        <v>125</v>
      </c>
      <c r="H125" s="86" t="s">
        <v>130</v>
      </c>
      <c r="I125" s="83">
        <v>0.11111200000000002</v>
      </c>
      <c r="J125" s="85">
        <v>6848</v>
      </c>
      <c r="K125" s="73"/>
      <c r="L125" s="83">
        <v>7.6281660000000013E-3</v>
      </c>
      <c r="M125" s="84">
        <v>9.9312600424718862E-9</v>
      </c>
      <c r="N125" s="84">
        <f t="shared" si="1"/>
        <v>2.1933911720824471E-9</v>
      </c>
      <c r="O125" s="84">
        <f>L125/'סכום נכסי הקרן'!$C$42</f>
        <v>3.8856290645735815E-10</v>
      </c>
    </row>
    <row r="126" spans="2:15">
      <c r="B126" s="76" t="s">
        <v>1157</v>
      </c>
      <c r="C126" s="73" t="s">
        <v>1158</v>
      </c>
      <c r="D126" s="86" t="s">
        <v>117</v>
      </c>
      <c r="E126" s="86" t="s">
        <v>26</v>
      </c>
      <c r="F126" s="73" t="s">
        <v>621</v>
      </c>
      <c r="G126" s="86" t="s">
        <v>510</v>
      </c>
      <c r="H126" s="86" t="s">
        <v>130</v>
      </c>
      <c r="I126" s="83">
        <v>14951.466971000002</v>
      </c>
      <c r="J126" s="85">
        <v>5877</v>
      </c>
      <c r="K126" s="73"/>
      <c r="L126" s="83">
        <v>878.6977138770003</v>
      </c>
      <c r="M126" s="84">
        <v>1.163304266884833E-3</v>
      </c>
      <c r="N126" s="84">
        <f t="shared" si="1"/>
        <v>2.5265939526576112E-4</v>
      </c>
      <c r="O126" s="84">
        <f>L126/'סכום נכסי הקרן'!$C$42</f>
        <v>4.4759033508379763E-5</v>
      </c>
    </row>
    <row r="127" spans="2:15">
      <c r="B127" s="76" t="s">
        <v>1159</v>
      </c>
      <c r="C127" s="73" t="s">
        <v>1160</v>
      </c>
      <c r="D127" s="86" t="s">
        <v>117</v>
      </c>
      <c r="E127" s="86" t="s">
        <v>26</v>
      </c>
      <c r="F127" s="73" t="s">
        <v>1161</v>
      </c>
      <c r="G127" s="86" t="s">
        <v>1162</v>
      </c>
      <c r="H127" s="86" t="s">
        <v>130</v>
      </c>
      <c r="I127" s="83">
        <v>168755.37874600003</v>
      </c>
      <c r="J127" s="85">
        <v>514.70000000000005</v>
      </c>
      <c r="K127" s="73"/>
      <c r="L127" s="83">
        <v>868.58393448200002</v>
      </c>
      <c r="M127" s="84">
        <v>8.6882798478078137E-3</v>
      </c>
      <c r="N127" s="84">
        <f t="shared" si="1"/>
        <v>2.4975129462382663E-4</v>
      </c>
      <c r="O127" s="84">
        <f>L127/'סכום נכסי הקרן'!$C$42</f>
        <v>4.4243858626633636E-5</v>
      </c>
    </row>
    <row r="128" spans="2:15">
      <c r="B128" s="76" t="s">
        <v>1163</v>
      </c>
      <c r="C128" s="73" t="s">
        <v>1164</v>
      </c>
      <c r="D128" s="86" t="s">
        <v>117</v>
      </c>
      <c r="E128" s="86" t="s">
        <v>26</v>
      </c>
      <c r="F128" s="73" t="s">
        <v>1165</v>
      </c>
      <c r="G128" s="86" t="s">
        <v>302</v>
      </c>
      <c r="H128" s="86" t="s">
        <v>130</v>
      </c>
      <c r="I128" s="83">
        <v>96427.467265000014</v>
      </c>
      <c r="J128" s="85">
        <v>3094</v>
      </c>
      <c r="K128" s="73"/>
      <c r="L128" s="83">
        <v>2983.4658371690002</v>
      </c>
      <c r="M128" s="84">
        <v>6.0121822534647497E-3</v>
      </c>
      <c r="N128" s="84">
        <f t="shared" si="1"/>
        <v>8.578611988066399E-4</v>
      </c>
      <c r="O128" s="84">
        <f>L128/'סכום נכסי הקרן'!$C$42</f>
        <v>1.519715429641439E-4</v>
      </c>
    </row>
    <row r="129" spans="2:15">
      <c r="B129" s="76" t="s">
        <v>1166</v>
      </c>
      <c r="C129" s="73" t="s">
        <v>1167</v>
      </c>
      <c r="D129" s="86" t="s">
        <v>117</v>
      </c>
      <c r="E129" s="86" t="s">
        <v>26</v>
      </c>
      <c r="F129" s="73" t="s">
        <v>1168</v>
      </c>
      <c r="G129" s="86" t="s">
        <v>153</v>
      </c>
      <c r="H129" s="86" t="s">
        <v>130</v>
      </c>
      <c r="I129" s="83">
        <v>3606.5189280000004</v>
      </c>
      <c r="J129" s="85">
        <v>7518</v>
      </c>
      <c r="K129" s="73"/>
      <c r="L129" s="83">
        <v>271.13809303000005</v>
      </c>
      <c r="M129" s="84">
        <v>3.1781301800760616E-4</v>
      </c>
      <c r="N129" s="84">
        <f t="shared" si="1"/>
        <v>7.7962632127731788E-5</v>
      </c>
      <c r="O129" s="84">
        <f>L129/'סכום נכסי הקרן'!$C$42</f>
        <v>1.3811210385175461E-5</v>
      </c>
    </row>
    <row r="130" spans="2:15">
      <c r="B130" s="76" t="s">
        <v>1169</v>
      </c>
      <c r="C130" s="73" t="s">
        <v>1170</v>
      </c>
      <c r="D130" s="86" t="s">
        <v>117</v>
      </c>
      <c r="E130" s="86" t="s">
        <v>26</v>
      </c>
      <c r="F130" s="73" t="s">
        <v>1171</v>
      </c>
      <c r="G130" s="86" t="s">
        <v>1144</v>
      </c>
      <c r="H130" s="86" t="s">
        <v>130</v>
      </c>
      <c r="I130" s="83">
        <v>101286.52080300002</v>
      </c>
      <c r="J130" s="85">
        <v>472.1</v>
      </c>
      <c r="K130" s="73"/>
      <c r="L130" s="83">
        <v>478.17366476700005</v>
      </c>
      <c r="M130" s="84">
        <v>1.95078639197223E-3</v>
      </c>
      <c r="N130" s="84">
        <f t="shared" si="1"/>
        <v>1.374933234308547E-4</v>
      </c>
      <c r="O130" s="84">
        <f>L130/'סכום נכסי הקרן'!$C$42</f>
        <v>2.4357171694117817E-5</v>
      </c>
    </row>
    <row r="131" spans="2:15">
      <c r="B131" s="76" t="s">
        <v>1172</v>
      </c>
      <c r="C131" s="73" t="s">
        <v>1173</v>
      </c>
      <c r="D131" s="86" t="s">
        <v>117</v>
      </c>
      <c r="E131" s="86" t="s">
        <v>26</v>
      </c>
      <c r="F131" s="73" t="s">
        <v>1174</v>
      </c>
      <c r="G131" s="86" t="s">
        <v>435</v>
      </c>
      <c r="H131" s="86" t="s">
        <v>130</v>
      </c>
      <c r="I131" s="83">
        <v>106178.49443600001</v>
      </c>
      <c r="J131" s="85">
        <v>2414</v>
      </c>
      <c r="K131" s="73"/>
      <c r="L131" s="83">
        <v>2563.1488556950003</v>
      </c>
      <c r="M131" s="84">
        <v>3.7929324726276637E-3</v>
      </c>
      <c r="N131" s="84">
        <f t="shared" si="1"/>
        <v>7.3700389750493611E-4</v>
      </c>
      <c r="O131" s="84">
        <f>L131/'סכום נכסי הקרן'!$C$42</f>
        <v>1.3056147035233644E-4</v>
      </c>
    </row>
    <row r="132" spans="2:15">
      <c r="B132" s="76" t="s">
        <v>1175</v>
      </c>
      <c r="C132" s="73" t="s">
        <v>1176</v>
      </c>
      <c r="D132" s="86" t="s">
        <v>117</v>
      </c>
      <c r="E132" s="86" t="s">
        <v>26</v>
      </c>
      <c r="F132" s="73" t="s">
        <v>1177</v>
      </c>
      <c r="G132" s="86" t="s">
        <v>126</v>
      </c>
      <c r="H132" s="86" t="s">
        <v>130</v>
      </c>
      <c r="I132" s="83">
        <v>56682.37866200001</v>
      </c>
      <c r="J132" s="85">
        <v>1871</v>
      </c>
      <c r="K132" s="73"/>
      <c r="L132" s="83">
        <v>1060.5273047630003</v>
      </c>
      <c r="M132" s="84">
        <v>8.6825088735407677E-3</v>
      </c>
      <c r="N132" s="84">
        <f t="shared" si="1"/>
        <v>3.0494239742810464E-4</v>
      </c>
      <c r="O132" s="84">
        <f>L132/'סכום נכסי הקרן'!$C$42</f>
        <v>5.4021054591116624E-5</v>
      </c>
    </row>
    <row r="133" spans="2:15">
      <c r="B133" s="76" t="s">
        <v>1178</v>
      </c>
      <c r="C133" s="73" t="s">
        <v>1179</v>
      </c>
      <c r="D133" s="86" t="s">
        <v>117</v>
      </c>
      <c r="E133" s="86" t="s">
        <v>26</v>
      </c>
      <c r="F133" s="73" t="s">
        <v>1180</v>
      </c>
      <c r="G133" s="86" t="s">
        <v>435</v>
      </c>
      <c r="H133" s="86" t="s">
        <v>130</v>
      </c>
      <c r="I133" s="83">
        <v>24711.526644000005</v>
      </c>
      <c r="J133" s="85">
        <v>11370</v>
      </c>
      <c r="K133" s="73"/>
      <c r="L133" s="83">
        <v>2809.7005792440004</v>
      </c>
      <c r="M133" s="84">
        <v>4.8827224433680688E-3</v>
      </c>
      <c r="N133" s="84">
        <f t="shared" si="1"/>
        <v>8.0789700259652545E-4</v>
      </c>
      <c r="O133" s="84">
        <f>L133/'סכום נכסי הקרן'!$C$42</f>
        <v>1.4312030222545909E-4</v>
      </c>
    </row>
    <row r="134" spans="2:15">
      <c r="B134" s="76" t="s">
        <v>1181</v>
      </c>
      <c r="C134" s="73" t="s">
        <v>1182</v>
      </c>
      <c r="D134" s="86" t="s">
        <v>117</v>
      </c>
      <c r="E134" s="86" t="s">
        <v>26</v>
      </c>
      <c r="F134" s="73" t="s">
        <v>1183</v>
      </c>
      <c r="G134" s="86" t="s">
        <v>1184</v>
      </c>
      <c r="H134" s="86" t="s">
        <v>130</v>
      </c>
      <c r="I134" s="83">
        <v>76107.117388000013</v>
      </c>
      <c r="J134" s="85">
        <v>129.5</v>
      </c>
      <c r="K134" s="73"/>
      <c r="L134" s="83">
        <v>98.558717017000021</v>
      </c>
      <c r="M134" s="84">
        <v>2.5694238255818099E-3</v>
      </c>
      <c r="N134" s="84">
        <f t="shared" si="1"/>
        <v>2.8339422586878662E-5</v>
      </c>
      <c r="O134" s="84">
        <f>L134/'סכום נכסי הקרן'!$C$42</f>
        <v>5.0203760039875647E-6</v>
      </c>
    </row>
    <row r="135" spans="2:15">
      <c r="B135" s="76" t="s">
        <v>1185</v>
      </c>
      <c r="C135" s="73" t="s">
        <v>1186</v>
      </c>
      <c r="D135" s="86" t="s">
        <v>117</v>
      </c>
      <c r="E135" s="86" t="s">
        <v>26</v>
      </c>
      <c r="F135" s="73" t="s">
        <v>1187</v>
      </c>
      <c r="G135" s="86" t="s">
        <v>510</v>
      </c>
      <c r="H135" s="86" t="s">
        <v>130</v>
      </c>
      <c r="I135" s="83">
        <v>154322.59000000003</v>
      </c>
      <c r="J135" s="85">
        <v>1258</v>
      </c>
      <c r="K135" s="73"/>
      <c r="L135" s="83">
        <v>1941.3781822000003</v>
      </c>
      <c r="M135" s="84">
        <v>3.3843828092028762E-3</v>
      </c>
      <c r="N135" s="84">
        <f t="shared" si="1"/>
        <v>5.582209100471789E-4</v>
      </c>
      <c r="O135" s="84">
        <f>L135/'סכום נכסי הקרן'!$C$42</f>
        <v>9.8889765771816517E-5</v>
      </c>
    </row>
    <row r="136" spans="2:15">
      <c r="B136" s="76" t="s">
        <v>1188</v>
      </c>
      <c r="C136" s="73" t="s">
        <v>1189</v>
      </c>
      <c r="D136" s="86" t="s">
        <v>117</v>
      </c>
      <c r="E136" s="86" t="s">
        <v>26</v>
      </c>
      <c r="F136" s="73" t="s">
        <v>1190</v>
      </c>
      <c r="G136" s="86" t="s">
        <v>1050</v>
      </c>
      <c r="H136" s="86" t="s">
        <v>130</v>
      </c>
      <c r="I136" s="83">
        <v>156368.67606000003</v>
      </c>
      <c r="J136" s="85">
        <v>171.5</v>
      </c>
      <c r="K136" s="73"/>
      <c r="L136" s="83">
        <v>268.17227982800006</v>
      </c>
      <c r="M136" s="84">
        <v>1.5888308993271562E-3</v>
      </c>
      <c r="N136" s="84">
        <f t="shared" si="1"/>
        <v>7.7109846740613521E-5</v>
      </c>
      <c r="O136" s="84">
        <f>L136/'סכום נכסי הקרן'!$C$42</f>
        <v>1.3660138030722409E-5</v>
      </c>
    </row>
    <row r="137" spans="2:15">
      <c r="B137" s="76" t="s">
        <v>1191</v>
      </c>
      <c r="C137" s="73" t="s">
        <v>1192</v>
      </c>
      <c r="D137" s="86" t="s">
        <v>117</v>
      </c>
      <c r="E137" s="86" t="s">
        <v>26</v>
      </c>
      <c r="F137" s="73" t="s">
        <v>1193</v>
      </c>
      <c r="G137" s="86" t="s">
        <v>1184</v>
      </c>
      <c r="H137" s="86" t="s">
        <v>130</v>
      </c>
      <c r="I137" s="83">
        <v>169797.90500300002</v>
      </c>
      <c r="J137" s="85">
        <v>5999</v>
      </c>
      <c r="K137" s="73"/>
      <c r="L137" s="83">
        <v>10186.176321107003</v>
      </c>
      <c r="M137" s="84">
        <v>6.8658676365289375E-3</v>
      </c>
      <c r="N137" s="84">
        <f t="shared" si="1"/>
        <v>2.9289175432196091E-3</v>
      </c>
      <c r="O137" s="84">
        <f>L137/'סכום נכסי הקרן'!$C$42</f>
        <v>5.1886263054795297E-4</v>
      </c>
    </row>
    <row r="138" spans="2:15">
      <c r="B138" s="76" t="s">
        <v>1194</v>
      </c>
      <c r="C138" s="73" t="s">
        <v>1195</v>
      </c>
      <c r="D138" s="86" t="s">
        <v>117</v>
      </c>
      <c r="E138" s="86" t="s">
        <v>26</v>
      </c>
      <c r="F138" s="73" t="s">
        <v>1196</v>
      </c>
      <c r="G138" s="86" t="s">
        <v>587</v>
      </c>
      <c r="H138" s="86" t="s">
        <v>130</v>
      </c>
      <c r="I138" s="83">
        <v>51476.614733000009</v>
      </c>
      <c r="J138" s="85">
        <v>9300</v>
      </c>
      <c r="K138" s="73"/>
      <c r="L138" s="83">
        <v>4787.3251702020007</v>
      </c>
      <c r="M138" s="84">
        <v>5.8161887485276391E-3</v>
      </c>
      <c r="N138" s="84">
        <f t="shared" si="1"/>
        <v>1.3765401495207583E-3</v>
      </c>
      <c r="O138" s="84">
        <f>L138/'סכום נכסי הקרן'!$C$42</f>
        <v>2.4385638465263549E-4</v>
      </c>
    </row>
    <row r="139" spans="2:15">
      <c r="B139" s="76" t="s">
        <v>1197</v>
      </c>
      <c r="C139" s="73" t="s">
        <v>1198</v>
      </c>
      <c r="D139" s="86" t="s">
        <v>117</v>
      </c>
      <c r="E139" s="86" t="s">
        <v>26</v>
      </c>
      <c r="F139" s="73" t="s">
        <v>1199</v>
      </c>
      <c r="G139" s="86" t="s">
        <v>125</v>
      </c>
      <c r="H139" s="86" t="s">
        <v>130</v>
      </c>
      <c r="I139" s="83">
        <v>638895.52260000014</v>
      </c>
      <c r="J139" s="85">
        <v>192.8</v>
      </c>
      <c r="K139" s="73"/>
      <c r="L139" s="83">
        <v>1231.7905675730003</v>
      </c>
      <c r="M139" s="84">
        <v>4.2666070619686788E-3</v>
      </c>
      <c r="N139" s="84">
        <f t="shared" si="1"/>
        <v>3.5418717379368057E-4</v>
      </c>
      <c r="O139" s="84">
        <f>L139/'סכום נכסי הקרן'!$C$42</f>
        <v>6.2744848903776315E-5</v>
      </c>
    </row>
    <row r="140" spans="2:15">
      <c r="B140" s="76" t="s">
        <v>1200</v>
      </c>
      <c r="C140" s="73" t="s">
        <v>1201</v>
      </c>
      <c r="D140" s="86" t="s">
        <v>117</v>
      </c>
      <c r="E140" s="86" t="s">
        <v>26</v>
      </c>
      <c r="F140" s="73" t="s">
        <v>1202</v>
      </c>
      <c r="G140" s="86" t="s">
        <v>126</v>
      </c>
      <c r="H140" s="86" t="s">
        <v>130</v>
      </c>
      <c r="I140" s="83">
        <v>601858.10100000014</v>
      </c>
      <c r="J140" s="85">
        <v>405.3</v>
      </c>
      <c r="K140" s="73"/>
      <c r="L140" s="83">
        <v>2439.3308833530004</v>
      </c>
      <c r="M140" s="84">
        <v>7.548364675734158E-3</v>
      </c>
      <c r="N140" s="84">
        <f t="shared" ref="N140:N201" si="2">IFERROR(L140/$L$11,0)</f>
        <v>7.0140146731659323E-4</v>
      </c>
      <c r="O140" s="84">
        <f>L140/'סכום נכסי הקרן'!$C$42</f>
        <v>1.2425444043126965E-4</v>
      </c>
    </row>
    <row r="141" spans="2:15">
      <c r="B141" s="76" t="s">
        <v>1203</v>
      </c>
      <c r="C141" s="73" t="s">
        <v>1204</v>
      </c>
      <c r="D141" s="86" t="s">
        <v>117</v>
      </c>
      <c r="E141" s="86" t="s">
        <v>26</v>
      </c>
      <c r="F141" s="73" t="s">
        <v>1205</v>
      </c>
      <c r="G141" s="86" t="s">
        <v>153</v>
      </c>
      <c r="H141" s="86" t="s">
        <v>130</v>
      </c>
      <c r="I141" s="83">
        <v>622739.41349200008</v>
      </c>
      <c r="J141" s="85">
        <v>129.69999999999999</v>
      </c>
      <c r="K141" s="73"/>
      <c r="L141" s="83">
        <v>807.69301906700014</v>
      </c>
      <c r="M141" s="84">
        <v>5.7566429321505132E-3</v>
      </c>
      <c r="N141" s="84">
        <f t="shared" si="2"/>
        <v>2.322428140360576E-4</v>
      </c>
      <c r="O141" s="84">
        <f>L141/'סכום נכסי הקרן'!$C$42</f>
        <v>4.1142202072423688E-5</v>
      </c>
    </row>
    <row r="142" spans="2:15">
      <c r="B142" s="76" t="s">
        <v>1206</v>
      </c>
      <c r="C142" s="73" t="s">
        <v>1207</v>
      </c>
      <c r="D142" s="86" t="s">
        <v>117</v>
      </c>
      <c r="E142" s="86" t="s">
        <v>26</v>
      </c>
      <c r="F142" s="73" t="s">
        <v>1208</v>
      </c>
      <c r="G142" s="86" t="s">
        <v>382</v>
      </c>
      <c r="H142" s="86" t="s">
        <v>130</v>
      </c>
      <c r="I142" s="83">
        <v>208851.29969500002</v>
      </c>
      <c r="J142" s="85">
        <v>1146</v>
      </c>
      <c r="K142" s="73"/>
      <c r="L142" s="83">
        <v>2393.4358960190007</v>
      </c>
      <c r="M142" s="84">
        <v>6.1010834327680568E-3</v>
      </c>
      <c r="N142" s="84">
        <f t="shared" si="2"/>
        <v>6.8820489292882678E-4</v>
      </c>
      <c r="O142" s="84">
        <f>L142/'סכום נכסי הקרן'!$C$42</f>
        <v>1.2191664525608304E-4</v>
      </c>
    </row>
    <row r="143" spans="2:15">
      <c r="B143" s="76" t="s">
        <v>1209</v>
      </c>
      <c r="C143" s="73" t="s">
        <v>1210</v>
      </c>
      <c r="D143" s="86" t="s">
        <v>117</v>
      </c>
      <c r="E143" s="86" t="s">
        <v>26</v>
      </c>
      <c r="F143" s="73" t="s">
        <v>1211</v>
      </c>
      <c r="G143" s="86" t="s">
        <v>155</v>
      </c>
      <c r="H143" s="86" t="s">
        <v>130</v>
      </c>
      <c r="I143" s="83">
        <v>51813.037980000001</v>
      </c>
      <c r="J143" s="85">
        <v>2240</v>
      </c>
      <c r="K143" s="73"/>
      <c r="L143" s="83">
        <v>1160.6120507420003</v>
      </c>
      <c r="M143" s="84">
        <v>4.3762475484821961E-3</v>
      </c>
      <c r="N143" s="84">
        <f t="shared" si="2"/>
        <v>3.3372061204619928E-4</v>
      </c>
      <c r="O143" s="84">
        <f>L143/'סכום נכסי הקרן'!$C$42</f>
        <v>5.9119163335688603E-5</v>
      </c>
    </row>
    <row r="144" spans="2:15">
      <c r="B144" s="76" t="s">
        <v>1212</v>
      </c>
      <c r="C144" s="73" t="s">
        <v>1213</v>
      </c>
      <c r="D144" s="86" t="s">
        <v>117</v>
      </c>
      <c r="E144" s="86" t="s">
        <v>26</v>
      </c>
      <c r="F144" s="73" t="s">
        <v>1214</v>
      </c>
      <c r="G144" s="86" t="s">
        <v>382</v>
      </c>
      <c r="H144" s="86" t="s">
        <v>130</v>
      </c>
      <c r="I144" s="83">
        <v>130390.93719400001</v>
      </c>
      <c r="J144" s="85">
        <v>702.3</v>
      </c>
      <c r="K144" s="73"/>
      <c r="L144" s="83">
        <v>915.73555214800012</v>
      </c>
      <c r="M144" s="84">
        <v>8.5897851524335007E-3</v>
      </c>
      <c r="N144" s="84">
        <f t="shared" si="2"/>
        <v>2.633091985732178E-4</v>
      </c>
      <c r="O144" s="84">
        <f>L144/'סכום נכסי הקרן'!$C$42</f>
        <v>4.6645663936647486E-5</v>
      </c>
    </row>
    <row r="145" spans="2:15">
      <c r="B145" s="76" t="s">
        <v>1215</v>
      </c>
      <c r="C145" s="73" t="s">
        <v>1216</v>
      </c>
      <c r="D145" s="86" t="s">
        <v>117</v>
      </c>
      <c r="E145" s="86" t="s">
        <v>26</v>
      </c>
      <c r="F145" s="73" t="s">
        <v>1217</v>
      </c>
      <c r="G145" s="86" t="s">
        <v>126</v>
      </c>
      <c r="H145" s="86" t="s">
        <v>130</v>
      </c>
      <c r="I145" s="83">
        <v>873524.11617800011</v>
      </c>
      <c r="J145" s="85">
        <v>500.1</v>
      </c>
      <c r="K145" s="73"/>
      <c r="L145" s="83">
        <v>4368.4941053910015</v>
      </c>
      <c r="M145" s="84">
        <v>9.5418040364834873E-3</v>
      </c>
      <c r="N145" s="84">
        <f t="shared" si="2"/>
        <v>1.2561101064212325E-3</v>
      </c>
      <c r="O145" s="84">
        <f>L145/'סכום נכסי הקרן'!$C$42</f>
        <v>2.2252200154435073E-4</v>
      </c>
    </row>
    <row r="146" spans="2:15">
      <c r="B146" s="76" t="s">
        <v>1218</v>
      </c>
      <c r="C146" s="73" t="s">
        <v>1219</v>
      </c>
      <c r="D146" s="86" t="s">
        <v>117</v>
      </c>
      <c r="E146" s="86" t="s">
        <v>26</v>
      </c>
      <c r="F146" s="73" t="s">
        <v>1220</v>
      </c>
      <c r="G146" s="86" t="s">
        <v>153</v>
      </c>
      <c r="H146" s="86" t="s">
        <v>130</v>
      </c>
      <c r="I146" s="83">
        <v>156838.04821700003</v>
      </c>
      <c r="J146" s="85">
        <v>372.1</v>
      </c>
      <c r="K146" s="73"/>
      <c r="L146" s="83">
        <v>583.59437741499994</v>
      </c>
      <c r="M146" s="84">
        <v>6.5225822983879835E-3</v>
      </c>
      <c r="N146" s="84">
        <f t="shared" si="2"/>
        <v>1.6780583373500425E-4</v>
      </c>
      <c r="O146" s="84">
        <f>L146/'סכום נכסי הקרן'!$C$42</f>
        <v>2.9727083479901294E-5</v>
      </c>
    </row>
    <row r="147" spans="2:15">
      <c r="B147" s="76" t="s">
        <v>1221</v>
      </c>
      <c r="C147" s="73" t="s">
        <v>1222</v>
      </c>
      <c r="D147" s="86" t="s">
        <v>117</v>
      </c>
      <c r="E147" s="86" t="s">
        <v>26</v>
      </c>
      <c r="F147" s="73" t="s">
        <v>1223</v>
      </c>
      <c r="G147" s="86" t="s">
        <v>1050</v>
      </c>
      <c r="H147" s="86" t="s">
        <v>130</v>
      </c>
      <c r="I147" s="83">
        <v>649257.82155100012</v>
      </c>
      <c r="J147" s="85">
        <v>17.600000000000001</v>
      </c>
      <c r="K147" s="73"/>
      <c r="L147" s="83">
        <v>114.26937628400002</v>
      </c>
      <c r="M147" s="84">
        <v>6.2350914474120101E-3</v>
      </c>
      <c r="N147" s="84">
        <f t="shared" si="2"/>
        <v>3.2856841497771934E-5</v>
      </c>
      <c r="O147" s="84">
        <f>L147/'סכום נכסי הקרן'!$C$42</f>
        <v>5.8206443027040248E-6</v>
      </c>
    </row>
    <row r="148" spans="2:15">
      <c r="B148" s="76" t="s">
        <v>1224</v>
      </c>
      <c r="C148" s="73" t="s">
        <v>1225</v>
      </c>
      <c r="D148" s="86" t="s">
        <v>117</v>
      </c>
      <c r="E148" s="86" t="s">
        <v>26</v>
      </c>
      <c r="F148" s="73" t="s">
        <v>1226</v>
      </c>
      <c r="G148" s="86" t="s">
        <v>531</v>
      </c>
      <c r="H148" s="86" t="s">
        <v>130</v>
      </c>
      <c r="I148" s="83">
        <v>390065.23835500004</v>
      </c>
      <c r="J148" s="85">
        <v>93.6</v>
      </c>
      <c r="K148" s="73"/>
      <c r="L148" s="83">
        <v>365.10106325500004</v>
      </c>
      <c r="M148" s="84">
        <v>2.2308559607478028E-3</v>
      </c>
      <c r="N148" s="84">
        <f t="shared" si="2"/>
        <v>1.049806007186304E-4</v>
      </c>
      <c r="O148" s="84">
        <f>L148/'סכום נכסי הקרן'!$C$42</f>
        <v>1.8597488608537695E-5</v>
      </c>
    </row>
    <row r="149" spans="2:15">
      <c r="B149" s="76" t="s">
        <v>1227</v>
      </c>
      <c r="C149" s="73" t="s">
        <v>1228</v>
      </c>
      <c r="D149" s="86" t="s">
        <v>117</v>
      </c>
      <c r="E149" s="86" t="s">
        <v>26</v>
      </c>
      <c r="F149" s="73" t="s">
        <v>1229</v>
      </c>
      <c r="G149" s="86" t="s">
        <v>949</v>
      </c>
      <c r="H149" s="86" t="s">
        <v>130</v>
      </c>
      <c r="I149" s="83">
        <v>90451.942257000017</v>
      </c>
      <c r="J149" s="85">
        <v>1966</v>
      </c>
      <c r="K149" s="83">
        <v>101.67205335500003</v>
      </c>
      <c r="L149" s="83">
        <v>1879.9572381340001</v>
      </c>
      <c r="M149" s="84">
        <v>6.3545031459208492E-3</v>
      </c>
      <c r="N149" s="84">
        <f t="shared" si="2"/>
        <v>5.4056002583263317E-4</v>
      </c>
      <c r="O149" s="84">
        <f>L149/'סכום נכסי הקרן'!$C$42</f>
        <v>9.576111066079248E-5</v>
      </c>
    </row>
    <row r="150" spans="2:15">
      <c r="B150" s="76" t="s">
        <v>1230</v>
      </c>
      <c r="C150" s="73" t="s">
        <v>1231</v>
      </c>
      <c r="D150" s="86" t="s">
        <v>117</v>
      </c>
      <c r="E150" s="86" t="s">
        <v>26</v>
      </c>
      <c r="F150" s="73" t="s">
        <v>1232</v>
      </c>
      <c r="G150" s="86" t="s">
        <v>1233</v>
      </c>
      <c r="H150" s="86" t="s">
        <v>130</v>
      </c>
      <c r="I150" s="83">
        <v>554041.32365000015</v>
      </c>
      <c r="J150" s="85">
        <v>669.3</v>
      </c>
      <c r="K150" s="73"/>
      <c r="L150" s="83">
        <v>3708.1985789570003</v>
      </c>
      <c r="M150" s="84">
        <v>5.887834946858816E-3</v>
      </c>
      <c r="N150" s="84">
        <f t="shared" si="2"/>
        <v>1.0662497417351638E-3</v>
      </c>
      <c r="O150" s="84">
        <f>L150/'סכום נכסי הקרן'!$C$42</f>
        <v>1.8888792110194994E-4</v>
      </c>
    </row>
    <row r="151" spans="2:15">
      <c r="B151" s="76" t="s">
        <v>1234</v>
      </c>
      <c r="C151" s="73" t="s">
        <v>1235</v>
      </c>
      <c r="D151" s="86" t="s">
        <v>117</v>
      </c>
      <c r="E151" s="86" t="s">
        <v>26</v>
      </c>
      <c r="F151" s="73" t="s">
        <v>1236</v>
      </c>
      <c r="G151" s="86" t="s">
        <v>587</v>
      </c>
      <c r="H151" s="86" t="s">
        <v>130</v>
      </c>
      <c r="I151" s="83">
        <v>78190.958469000005</v>
      </c>
      <c r="J151" s="85">
        <v>226</v>
      </c>
      <c r="K151" s="73"/>
      <c r="L151" s="83">
        <v>176.71156629399999</v>
      </c>
      <c r="M151" s="84">
        <v>1.0611756888430533E-3</v>
      </c>
      <c r="N151" s="84">
        <f t="shared" si="2"/>
        <v>5.0811373207415992E-5</v>
      </c>
      <c r="O151" s="84">
        <f>L151/'סכום נכסי הקרן'!$C$42</f>
        <v>9.0013195575225747E-6</v>
      </c>
    </row>
    <row r="152" spans="2:15">
      <c r="B152" s="76" t="s">
        <v>1237</v>
      </c>
      <c r="C152" s="73" t="s">
        <v>1238</v>
      </c>
      <c r="D152" s="86" t="s">
        <v>117</v>
      </c>
      <c r="E152" s="86" t="s">
        <v>26</v>
      </c>
      <c r="F152" s="73" t="s">
        <v>1239</v>
      </c>
      <c r="G152" s="86" t="s">
        <v>510</v>
      </c>
      <c r="H152" s="86" t="s">
        <v>130</v>
      </c>
      <c r="I152" s="83">
        <v>176639.64270800003</v>
      </c>
      <c r="J152" s="85">
        <v>670.4</v>
      </c>
      <c r="K152" s="73"/>
      <c r="L152" s="83">
        <v>1184.1921644040001</v>
      </c>
      <c r="M152" s="84">
        <v>2.4277665851641533E-3</v>
      </c>
      <c r="N152" s="84">
        <f t="shared" si="2"/>
        <v>3.4050080182483432E-4</v>
      </c>
      <c r="O152" s="84">
        <f>L152/'סכום נכסי הקרן'!$C$42</f>
        <v>6.0320285269729034E-5</v>
      </c>
    </row>
    <row r="153" spans="2:15">
      <c r="B153" s="76" t="s">
        <v>1240</v>
      </c>
      <c r="C153" s="73" t="s">
        <v>1241</v>
      </c>
      <c r="D153" s="86" t="s">
        <v>117</v>
      </c>
      <c r="E153" s="86" t="s">
        <v>26</v>
      </c>
      <c r="F153" s="73" t="s">
        <v>1242</v>
      </c>
      <c r="G153" s="86" t="s">
        <v>531</v>
      </c>
      <c r="H153" s="86" t="s">
        <v>130</v>
      </c>
      <c r="I153" s="83">
        <v>259387.72411100005</v>
      </c>
      <c r="J153" s="85">
        <v>268</v>
      </c>
      <c r="K153" s="73"/>
      <c r="L153" s="83">
        <v>695.15910061700015</v>
      </c>
      <c r="M153" s="84">
        <v>2.0771644337880674E-3</v>
      </c>
      <c r="N153" s="84">
        <f t="shared" si="2"/>
        <v>1.9988498342669801E-4</v>
      </c>
      <c r="O153" s="84">
        <f>L153/'סכום נכסי הקרן'!$C$42</f>
        <v>3.5409958381349412E-5</v>
      </c>
    </row>
    <row r="154" spans="2:15">
      <c r="B154" s="76" t="s">
        <v>1243</v>
      </c>
      <c r="C154" s="73" t="s">
        <v>1244</v>
      </c>
      <c r="D154" s="86" t="s">
        <v>117</v>
      </c>
      <c r="E154" s="86" t="s">
        <v>26</v>
      </c>
      <c r="F154" s="73" t="s">
        <v>1245</v>
      </c>
      <c r="G154" s="86" t="s">
        <v>499</v>
      </c>
      <c r="H154" s="86" t="s">
        <v>130</v>
      </c>
      <c r="I154" s="83">
        <v>62226.880675000008</v>
      </c>
      <c r="J154" s="85">
        <v>6895</v>
      </c>
      <c r="K154" s="73"/>
      <c r="L154" s="83">
        <v>4290.5434225650015</v>
      </c>
      <c r="M154" s="84">
        <v>1.0488714783171234E-3</v>
      </c>
      <c r="N154" s="84">
        <f t="shared" si="2"/>
        <v>1.2336962864324768E-3</v>
      </c>
      <c r="O154" s="84">
        <f>L154/'סכום נכסי הקרן'!$C$42</f>
        <v>2.1855135592924402E-4</v>
      </c>
    </row>
    <row r="155" spans="2:15">
      <c r="B155" s="76" t="s">
        <v>1246</v>
      </c>
      <c r="C155" s="73" t="s">
        <v>1247</v>
      </c>
      <c r="D155" s="86" t="s">
        <v>117</v>
      </c>
      <c r="E155" s="86" t="s">
        <v>26</v>
      </c>
      <c r="F155" s="73" t="s">
        <v>1248</v>
      </c>
      <c r="G155" s="86" t="s">
        <v>126</v>
      </c>
      <c r="H155" s="86" t="s">
        <v>130</v>
      </c>
      <c r="I155" s="83">
        <v>90526.943035999997</v>
      </c>
      <c r="J155" s="85">
        <v>1493</v>
      </c>
      <c r="K155" s="73"/>
      <c r="L155" s="83">
        <v>1351.5672595280002</v>
      </c>
      <c r="M155" s="84">
        <v>7.8550531950746377E-3</v>
      </c>
      <c r="N155" s="84">
        <f t="shared" si="2"/>
        <v>3.8862758040718841E-4</v>
      </c>
      <c r="O155" s="84">
        <f>L155/'סכום נכסי הקרן'!$C$42</f>
        <v>6.8846024409380466E-5</v>
      </c>
    </row>
    <row r="156" spans="2:15">
      <c r="B156" s="76" t="s">
        <v>1249</v>
      </c>
      <c r="C156" s="73" t="s">
        <v>1250</v>
      </c>
      <c r="D156" s="86" t="s">
        <v>117</v>
      </c>
      <c r="E156" s="86" t="s">
        <v>26</v>
      </c>
      <c r="F156" s="73" t="s">
        <v>1251</v>
      </c>
      <c r="G156" s="86" t="s">
        <v>474</v>
      </c>
      <c r="H156" s="86" t="s">
        <v>130</v>
      </c>
      <c r="I156" s="83">
        <v>37973.388108000006</v>
      </c>
      <c r="J156" s="85">
        <v>27970</v>
      </c>
      <c r="K156" s="73"/>
      <c r="L156" s="83">
        <v>10621.156653905002</v>
      </c>
      <c r="M156" s="84">
        <v>1.0403120742141786E-2</v>
      </c>
      <c r="N156" s="84">
        <f t="shared" si="2"/>
        <v>3.0539911221098186E-3</v>
      </c>
      <c r="O156" s="84">
        <f>L156/'סכום נכסי הקרן'!$C$42</f>
        <v>5.4101962377067249E-4</v>
      </c>
    </row>
    <row r="157" spans="2:15">
      <c r="B157" s="76" t="s">
        <v>1252</v>
      </c>
      <c r="C157" s="73" t="s">
        <v>1253</v>
      </c>
      <c r="D157" s="86" t="s">
        <v>117</v>
      </c>
      <c r="E157" s="86" t="s">
        <v>26</v>
      </c>
      <c r="F157" s="73" t="s">
        <v>1254</v>
      </c>
      <c r="G157" s="86" t="s">
        <v>1050</v>
      </c>
      <c r="H157" s="86" t="s">
        <v>130</v>
      </c>
      <c r="I157" s="83">
        <v>104054.938437</v>
      </c>
      <c r="J157" s="85">
        <v>591.1</v>
      </c>
      <c r="K157" s="73"/>
      <c r="L157" s="83">
        <v>615.06874125400009</v>
      </c>
      <c r="M157" s="84">
        <v>4.7573315291687852E-3</v>
      </c>
      <c r="N157" s="84">
        <f t="shared" si="2"/>
        <v>1.7685592412257237E-4</v>
      </c>
      <c r="O157" s="84">
        <f>L157/'סכום נכסי הקרן'!$C$42</f>
        <v>3.1330322094815846E-5</v>
      </c>
    </row>
    <row r="158" spans="2:15">
      <c r="B158" s="76" t="s">
        <v>1255</v>
      </c>
      <c r="C158" s="73" t="s">
        <v>1256</v>
      </c>
      <c r="D158" s="86" t="s">
        <v>117</v>
      </c>
      <c r="E158" s="86" t="s">
        <v>26</v>
      </c>
      <c r="F158" s="73" t="s">
        <v>1257</v>
      </c>
      <c r="G158" s="86" t="s">
        <v>949</v>
      </c>
      <c r="H158" s="86" t="s">
        <v>130</v>
      </c>
      <c r="I158" s="83">
        <v>3814.5588970000008</v>
      </c>
      <c r="J158" s="85">
        <v>14700</v>
      </c>
      <c r="K158" s="73"/>
      <c r="L158" s="83">
        <v>560.74015786500013</v>
      </c>
      <c r="M158" s="84">
        <v>1.1472964875734778E-3</v>
      </c>
      <c r="N158" s="84">
        <f t="shared" si="2"/>
        <v>1.6123436643791032E-4</v>
      </c>
      <c r="O158" s="84">
        <f>L158/'סכום נכסי הקרן'!$C$42</f>
        <v>2.8562937081781155E-5</v>
      </c>
    </row>
    <row r="159" spans="2:15">
      <c r="B159" s="76" t="s">
        <v>1258</v>
      </c>
      <c r="C159" s="73" t="s">
        <v>1259</v>
      </c>
      <c r="D159" s="86" t="s">
        <v>117</v>
      </c>
      <c r="E159" s="86" t="s">
        <v>26</v>
      </c>
      <c r="F159" s="73" t="s">
        <v>1260</v>
      </c>
      <c r="G159" s="86" t="s">
        <v>125</v>
      </c>
      <c r="H159" s="86" t="s">
        <v>130</v>
      </c>
      <c r="I159" s="83">
        <v>245316.05022600002</v>
      </c>
      <c r="J159" s="85">
        <v>759.4</v>
      </c>
      <c r="K159" s="73"/>
      <c r="L159" s="83">
        <v>1862.9300852590004</v>
      </c>
      <c r="M159" s="84">
        <v>6.1917058988760435E-3</v>
      </c>
      <c r="N159" s="84">
        <f t="shared" si="2"/>
        <v>5.3566406436539153E-4</v>
      </c>
      <c r="O159" s="84">
        <f>L159/'סכום נכסי הקרן'!$C$42</f>
        <v>9.4893782916508507E-5</v>
      </c>
    </row>
    <row r="160" spans="2:15">
      <c r="B160" s="76" t="s">
        <v>1263</v>
      </c>
      <c r="C160" s="73" t="s">
        <v>1264</v>
      </c>
      <c r="D160" s="86" t="s">
        <v>117</v>
      </c>
      <c r="E160" s="86" t="s">
        <v>26</v>
      </c>
      <c r="F160" s="73" t="s">
        <v>1265</v>
      </c>
      <c r="G160" s="86" t="s">
        <v>435</v>
      </c>
      <c r="H160" s="86" t="s">
        <v>130</v>
      </c>
      <c r="I160" s="83">
        <v>121963.68920000002</v>
      </c>
      <c r="J160" s="85">
        <v>9315</v>
      </c>
      <c r="K160" s="73"/>
      <c r="L160" s="83">
        <v>11360.917648955003</v>
      </c>
      <c r="M160" s="84">
        <v>4.8785475680000008E-3</v>
      </c>
      <c r="N160" s="84">
        <f t="shared" si="2"/>
        <v>3.266700865971397E-3</v>
      </c>
      <c r="O160" s="84">
        <f>L160/'סכום נכסי הקרן'!$C$42</f>
        <v>5.7870150986497287E-4</v>
      </c>
    </row>
    <row r="161" spans="2:15">
      <c r="B161" s="76" t="s">
        <v>1266</v>
      </c>
      <c r="C161" s="73" t="s">
        <v>1267</v>
      </c>
      <c r="D161" s="86" t="s">
        <v>117</v>
      </c>
      <c r="E161" s="86" t="s">
        <v>26</v>
      </c>
      <c r="F161" s="73" t="s">
        <v>1268</v>
      </c>
      <c r="G161" s="86" t="s">
        <v>531</v>
      </c>
      <c r="H161" s="86" t="s">
        <v>130</v>
      </c>
      <c r="I161" s="83">
        <v>345032.672012</v>
      </c>
      <c r="J161" s="85">
        <v>716.9</v>
      </c>
      <c r="K161" s="73"/>
      <c r="L161" s="83">
        <v>2473.5392254240005</v>
      </c>
      <c r="M161" s="84">
        <v>2.4764805398750367E-3</v>
      </c>
      <c r="N161" s="84">
        <f t="shared" si="2"/>
        <v>7.1123768161897045E-4</v>
      </c>
      <c r="O161" s="84">
        <f>L161/'סכום נכסי הקרן'!$C$42</f>
        <v>1.2599694220957329E-4</v>
      </c>
    </row>
    <row r="162" spans="2:15">
      <c r="B162" s="76" t="s">
        <v>1269</v>
      </c>
      <c r="C162" s="73" t="s">
        <v>1270</v>
      </c>
      <c r="D162" s="86" t="s">
        <v>117</v>
      </c>
      <c r="E162" s="86" t="s">
        <v>26</v>
      </c>
      <c r="F162" s="73" t="s">
        <v>1271</v>
      </c>
      <c r="G162" s="86" t="s">
        <v>153</v>
      </c>
      <c r="H162" s="86" t="s">
        <v>130</v>
      </c>
      <c r="I162" s="83">
        <v>50926.454700000009</v>
      </c>
      <c r="J162" s="85">
        <v>540</v>
      </c>
      <c r="K162" s="73"/>
      <c r="L162" s="83">
        <v>275.00285538000009</v>
      </c>
      <c r="M162" s="84">
        <v>6.7181343551553571E-3</v>
      </c>
      <c r="N162" s="84">
        <f t="shared" si="2"/>
        <v>7.9073899976476379E-5</v>
      </c>
      <c r="O162" s="84">
        <f>L162/'סכום נכסי הקרן'!$C$42</f>
        <v>1.4008073339060181E-5</v>
      </c>
    </row>
    <row r="163" spans="2:15">
      <c r="B163" s="76" t="s">
        <v>1272</v>
      </c>
      <c r="C163" s="73" t="s">
        <v>1273</v>
      </c>
      <c r="D163" s="86" t="s">
        <v>117</v>
      </c>
      <c r="E163" s="86" t="s">
        <v>26</v>
      </c>
      <c r="F163" s="73" t="s">
        <v>1274</v>
      </c>
      <c r="G163" s="86" t="s">
        <v>510</v>
      </c>
      <c r="H163" s="86" t="s">
        <v>130</v>
      </c>
      <c r="I163" s="83">
        <v>166809.06224100004</v>
      </c>
      <c r="J163" s="85">
        <v>571.70000000000005</v>
      </c>
      <c r="K163" s="73"/>
      <c r="L163" s="83">
        <v>953.64740875300004</v>
      </c>
      <c r="M163" s="84">
        <v>2.8551150328222836E-3</v>
      </c>
      <c r="N163" s="84">
        <f t="shared" si="2"/>
        <v>2.7421031577421504E-4</v>
      </c>
      <c r="O163" s="84">
        <f>L163/'סכום נכסי הקרן'!$C$42</f>
        <v>4.8576815040547603E-5</v>
      </c>
    </row>
    <row r="164" spans="2:15">
      <c r="B164" s="76" t="s">
        <v>1275</v>
      </c>
      <c r="C164" s="73" t="s">
        <v>1276</v>
      </c>
      <c r="D164" s="86" t="s">
        <v>117</v>
      </c>
      <c r="E164" s="86" t="s">
        <v>26</v>
      </c>
      <c r="F164" s="73" t="s">
        <v>1277</v>
      </c>
      <c r="G164" s="86" t="s">
        <v>155</v>
      </c>
      <c r="H164" s="86" t="s">
        <v>130</v>
      </c>
      <c r="I164" s="83">
        <v>1017989.5050640001</v>
      </c>
      <c r="J164" s="85">
        <v>53.2</v>
      </c>
      <c r="K164" s="73"/>
      <c r="L164" s="83">
        <v>541.57041638500016</v>
      </c>
      <c r="M164" s="84">
        <v>7.4149695988502346E-3</v>
      </c>
      <c r="N164" s="84">
        <f t="shared" si="2"/>
        <v>1.5572232832372475E-4</v>
      </c>
      <c r="O164" s="84">
        <f>L164/'סכום נכסי הקרן'!$C$42</f>
        <v>2.7586470331384668E-5</v>
      </c>
    </row>
    <row r="165" spans="2:15">
      <c r="B165" s="76" t="s">
        <v>1278</v>
      </c>
      <c r="C165" s="73" t="s">
        <v>1279</v>
      </c>
      <c r="D165" s="86" t="s">
        <v>117</v>
      </c>
      <c r="E165" s="86" t="s">
        <v>26</v>
      </c>
      <c r="F165" s="73" t="s">
        <v>1280</v>
      </c>
      <c r="G165" s="86" t="s">
        <v>1137</v>
      </c>
      <c r="H165" s="86" t="s">
        <v>130</v>
      </c>
      <c r="I165" s="83">
        <v>5.0926000000000006E-2</v>
      </c>
      <c r="J165" s="85">
        <v>967.1</v>
      </c>
      <c r="K165" s="73"/>
      <c r="L165" s="83">
        <v>4.9228900000000003E-4</v>
      </c>
      <c r="M165" s="84">
        <v>2.7309818267386536E-9</v>
      </c>
      <c r="N165" s="84">
        <f t="shared" si="2"/>
        <v>1.4155202531162741E-10</v>
      </c>
      <c r="O165" s="84">
        <f>L165/'סכום נכסי הקרן'!$C$42</f>
        <v>2.5076177505443164E-11</v>
      </c>
    </row>
    <row r="166" spans="2:15">
      <c r="B166" s="76" t="s">
        <v>1281</v>
      </c>
      <c r="C166" s="73" t="s">
        <v>1282</v>
      </c>
      <c r="D166" s="86" t="s">
        <v>117</v>
      </c>
      <c r="E166" s="86" t="s">
        <v>26</v>
      </c>
      <c r="F166" s="73" t="s">
        <v>1283</v>
      </c>
      <c r="G166" s="86" t="s">
        <v>382</v>
      </c>
      <c r="H166" s="86" t="s">
        <v>130</v>
      </c>
      <c r="I166" s="83">
        <v>994639.64842300012</v>
      </c>
      <c r="J166" s="85">
        <v>1040</v>
      </c>
      <c r="K166" s="73"/>
      <c r="L166" s="83">
        <v>10344.252343597002</v>
      </c>
      <c r="M166" s="84">
        <v>9.3194890850748779E-3</v>
      </c>
      <c r="N166" s="84">
        <f t="shared" si="2"/>
        <v>2.9743704806946812E-3</v>
      </c>
      <c r="O166" s="84">
        <f>L166/'סכום נכסי הקרן'!$C$42</f>
        <v>5.2691469427335329E-4</v>
      </c>
    </row>
    <row r="167" spans="2:15">
      <c r="B167" s="76" t="s">
        <v>1284</v>
      </c>
      <c r="C167" s="73" t="s">
        <v>1285</v>
      </c>
      <c r="D167" s="86" t="s">
        <v>117</v>
      </c>
      <c r="E167" s="86" t="s">
        <v>26</v>
      </c>
      <c r="F167" s="73" t="s">
        <v>1286</v>
      </c>
      <c r="G167" s="86" t="s">
        <v>153</v>
      </c>
      <c r="H167" s="86" t="s">
        <v>130</v>
      </c>
      <c r="I167" s="83">
        <v>415135.56039100006</v>
      </c>
      <c r="J167" s="85">
        <v>241</v>
      </c>
      <c r="K167" s="73"/>
      <c r="L167" s="83">
        <v>1000.4767005420001</v>
      </c>
      <c r="M167" s="84">
        <v>5.4274184885365583E-3</v>
      </c>
      <c r="N167" s="84">
        <f t="shared" si="2"/>
        <v>2.876755386344498E-4</v>
      </c>
      <c r="O167" s="84">
        <f>L167/'סכום נכסי הקרן'!$C$42</f>
        <v>5.0962201740951551E-5</v>
      </c>
    </row>
    <row r="168" spans="2:15">
      <c r="B168" s="76" t="s">
        <v>1287</v>
      </c>
      <c r="C168" s="73" t="s">
        <v>1288</v>
      </c>
      <c r="D168" s="86" t="s">
        <v>117</v>
      </c>
      <c r="E168" s="86" t="s">
        <v>26</v>
      </c>
      <c r="F168" s="73" t="s">
        <v>1289</v>
      </c>
      <c r="G168" s="86" t="s">
        <v>474</v>
      </c>
      <c r="H168" s="86" t="s">
        <v>130</v>
      </c>
      <c r="I168" s="83">
        <v>1180.0299990000003</v>
      </c>
      <c r="J168" s="85">
        <v>136.9</v>
      </c>
      <c r="K168" s="73"/>
      <c r="L168" s="83">
        <v>1.6154612180000001</v>
      </c>
      <c r="M168" s="84">
        <v>1.7212636131351251E-4</v>
      </c>
      <c r="N168" s="84">
        <f t="shared" si="2"/>
        <v>4.6450724517567615E-7</v>
      </c>
      <c r="O168" s="84">
        <f>L168/'סכום נכסי הקרן'!$C$42</f>
        <v>8.2288233650817739E-8</v>
      </c>
    </row>
    <row r="169" spans="2:15">
      <c r="B169" s="76" t="s">
        <v>1290</v>
      </c>
      <c r="C169" s="73" t="s">
        <v>1291</v>
      </c>
      <c r="D169" s="86" t="s">
        <v>117</v>
      </c>
      <c r="E169" s="86" t="s">
        <v>26</v>
      </c>
      <c r="F169" s="73" t="s">
        <v>1292</v>
      </c>
      <c r="G169" s="86" t="s">
        <v>1293</v>
      </c>
      <c r="H169" s="86" t="s">
        <v>130</v>
      </c>
      <c r="I169" s="83">
        <v>125387.10437500002</v>
      </c>
      <c r="J169" s="85">
        <v>738.2</v>
      </c>
      <c r="K169" s="73"/>
      <c r="L169" s="83">
        <v>925.60760449600014</v>
      </c>
      <c r="M169" s="84">
        <v>2.5093477689503963E-3</v>
      </c>
      <c r="N169" s="84">
        <f t="shared" si="2"/>
        <v>2.6614779339016839E-4</v>
      </c>
      <c r="O169" s="84">
        <f>L169/'סכום נכסי הקרן'!$C$42</f>
        <v>4.7148525745506663E-5</v>
      </c>
    </row>
    <row r="170" spans="2:15">
      <c r="B170" s="76" t="s">
        <v>1294</v>
      </c>
      <c r="C170" s="73" t="s">
        <v>1295</v>
      </c>
      <c r="D170" s="86" t="s">
        <v>117</v>
      </c>
      <c r="E170" s="86" t="s">
        <v>26</v>
      </c>
      <c r="F170" s="73" t="s">
        <v>1296</v>
      </c>
      <c r="G170" s="86" t="s">
        <v>382</v>
      </c>
      <c r="H170" s="86" t="s">
        <v>130</v>
      </c>
      <c r="I170" s="83">
        <v>56968.724228000006</v>
      </c>
      <c r="J170" s="85">
        <v>535.29999999999995</v>
      </c>
      <c r="K170" s="73"/>
      <c r="L170" s="83">
        <v>304.95358071299995</v>
      </c>
      <c r="M170" s="84">
        <v>3.795669683393284E-3</v>
      </c>
      <c r="N170" s="84">
        <f t="shared" si="2"/>
        <v>8.7685885680886594E-5</v>
      </c>
      <c r="O170" s="84">
        <f>L170/'סכום נכסי הקרן'!$C$42</f>
        <v>1.5533700978245859E-5</v>
      </c>
    </row>
    <row r="171" spans="2:15">
      <c r="B171" s="76" t="s">
        <v>1297</v>
      </c>
      <c r="C171" s="73" t="s">
        <v>1298</v>
      </c>
      <c r="D171" s="86" t="s">
        <v>117</v>
      </c>
      <c r="E171" s="86" t="s">
        <v>26</v>
      </c>
      <c r="F171" s="73" t="s">
        <v>1299</v>
      </c>
      <c r="G171" s="86" t="s">
        <v>382</v>
      </c>
      <c r="H171" s="86" t="s">
        <v>130</v>
      </c>
      <c r="I171" s="83">
        <v>124987.17738300002</v>
      </c>
      <c r="J171" s="85">
        <v>3273</v>
      </c>
      <c r="K171" s="73"/>
      <c r="L171" s="83">
        <v>4090.8303157460005</v>
      </c>
      <c r="M171" s="84">
        <v>4.8584960659053805E-3</v>
      </c>
      <c r="N171" s="84">
        <f t="shared" si="2"/>
        <v>1.1762710854803795E-3</v>
      </c>
      <c r="O171" s="84">
        <f>L171/'סכום נכסי הקרן'!$C$42</f>
        <v>2.0837838574962026E-4</v>
      </c>
    </row>
    <row r="172" spans="2:15">
      <c r="B172" s="76" t="s">
        <v>1300</v>
      </c>
      <c r="C172" s="73" t="s">
        <v>1301</v>
      </c>
      <c r="D172" s="86" t="s">
        <v>117</v>
      </c>
      <c r="E172" s="86" t="s">
        <v>26</v>
      </c>
      <c r="F172" s="73" t="s">
        <v>1302</v>
      </c>
      <c r="G172" s="86" t="s">
        <v>451</v>
      </c>
      <c r="H172" s="86" t="s">
        <v>130</v>
      </c>
      <c r="I172" s="83">
        <v>1734037.6805990005</v>
      </c>
      <c r="J172" s="85">
        <v>161.5</v>
      </c>
      <c r="K172" s="73"/>
      <c r="L172" s="83">
        <v>2800.4708545530007</v>
      </c>
      <c r="M172" s="84">
        <v>7.5805394512864907E-3</v>
      </c>
      <c r="N172" s="84">
        <f t="shared" si="2"/>
        <v>8.0524310169059472E-4</v>
      </c>
      <c r="O172" s="84">
        <f>L172/'סכום נכסי הקרן'!$C$42</f>
        <v>1.4265015925115358E-4</v>
      </c>
    </row>
    <row r="173" spans="2:15">
      <c r="B173" s="76" t="s">
        <v>1303</v>
      </c>
      <c r="C173" s="73" t="s">
        <v>1304</v>
      </c>
      <c r="D173" s="86" t="s">
        <v>117</v>
      </c>
      <c r="E173" s="86" t="s">
        <v>26</v>
      </c>
      <c r="F173" s="73" t="s">
        <v>1305</v>
      </c>
      <c r="G173" s="86" t="s">
        <v>587</v>
      </c>
      <c r="H173" s="86" t="s">
        <v>130</v>
      </c>
      <c r="I173" s="83">
        <v>694451.65500000014</v>
      </c>
      <c r="J173" s="85">
        <v>424.7</v>
      </c>
      <c r="K173" s="73"/>
      <c r="L173" s="83">
        <v>2949.3361787850004</v>
      </c>
      <c r="M173" s="84">
        <v>2.4154000034781404E-3</v>
      </c>
      <c r="N173" s="84">
        <f t="shared" si="2"/>
        <v>8.4804760909114936E-4</v>
      </c>
      <c r="O173" s="84">
        <f>L173/'סכום נכסי הקרן'!$C$42</f>
        <v>1.5023304916916307E-4</v>
      </c>
    </row>
    <row r="174" spans="2:15">
      <c r="B174" s="76" t="s">
        <v>1306</v>
      </c>
      <c r="C174" s="73" t="s">
        <v>1307</v>
      </c>
      <c r="D174" s="86" t="s">
        <v>117</v>
      </c>
      <c r="E174" s="86" t="s">
        <v>26</v>
      </c>
      <c r="F174" s="73" t="s">
        <v>1308</v>
      </c>
      <c r="G174" s="86" t="s">
        <v>435</v>
      </c>
      <c r="H174" s="86" t="s">
        <v>130</v>
      </c>
      <c r="I174" s="83">
        <v>583493.71279000002</v>
      </c>
      <c r="J174" s="85">
        <v>570</v>
      </c>
      <c r="K174" s="83">
        <v>57.393608269000005</v>
      </c>
      <c r="L174" s="83">
        <v>3383.3077711720007</v>
      </c>
      <c r="M174" s="84">
        <v>3.8262464144455232E-3</v>
      </c>
      <c r="N174" s="84">
        <f t="shared" si="2"/>
        <v>9.7283113630807253E-4</v>
      </c>
      <c r="O174" s="84">
        <f>L174/'סכום נכסי הקרן'!$C$42</f>
        <v>1.7233865925392274E-4</v>
      </c>
    </row>
    <row r="175" spans="2:15">
      <c r="B175" s="76" t="s">
        <v>1309</v>
      </c>
      <c r="C175" s="73" t="s">
        <v>1310</v>
      </c>
      <c r="D175" s="86" t="s">
        <v>117</v>
      </c>
      <c r="E175" s="86" t="s">
        <v>26</v>
      </c>
      <c r="F175" s="73" t="s">
        <v>1311</v>
      </c>
      <c r="G175" s="86" t="s">
        <v>587</v>
      </c>
      <c r="H175" s="86" t="s">
        <v>130</v>
      </c>
      <c r="I175" s="83">
        <v>10833.214334000002</v>
      </c>
      <c r="J175" s="85">
        <v>18850</v>
      </c>
      <c r="K175" s="73"/>
      <c r="L175" s="83">
        <v>2042.0609019810004</v>
      </c>
      <c r="M175" s="84">
        <v>4.8120158691662192E-3</v>
      </c>
      <c r="N175" s="84">
        <f t="shared" si="2"/>
        <v>5.871710651367372E-4</v>
      </c>
      <c r="O175" s="84">
        <f>L175/'סכום נכסי הקרן'!$C$42</f>
        <v>1.0401833405784191E-4</v>
      </c>
    </row>
    <row r="176" spans="2:15">
      <c r="B176" s="76" t="s">
        <v>1312</v>
      </c>
      <c r="C176" s="73" t="s">
        <v>1313</v>
      </c>
      <c r="D176" s="86" t="s">
        <v>117</v>
      </c>
      <c r="E176" s="86" t="s">
        <v>26</v>
      </c>
      <c r="F176" s="73" t="s">
        <v>1314</v>
      </c>
      <c r="G176" s="86" t="s">
        <v>1315</v>
      </c>
      <c r="H176" s="86" t="s">
        <v>130</v>
      </c>
      <c r="I176" s="83">
        <v>51210.022459000007</v>
      </c>
      <c r="J176" s="85">
        <v>2052</v>
      </c>
      <c r="K176" s="73"/>
      <c r="L176" s="83">
        <v>1050.8296608610001</v>
      </c>
      <c r="M176" s="84">
        <v>8.9101481565075113E-4</v>
      </c>
      <c r="N176" s="84">
        <f t="shared" si="2"/>
        <v>3.0215395174867834E-4</v>
      </c>
      <c r="O176" s="84">
        <f>L176/'סכום נכסי הקרן'!$C$42</f>
        <v>5.3527076785658579E-5</v>
      </c>
    </row>
    <row r="177" spans="2:15">
      <c r="B177" s="76" t="s">
        <v>1316</v>
      </c>
      <c r="C177" s="73" t="s">
        <v>1317</v>
      </c>
      <c r="D177" s="86" t="s">
        <v>117</v>
      </c>
      <c r="E177" s="86" t="s">
        <v>26</v>
      </c>
      <c r="F177" s="73" t="s">
        <v>512</v>
      </c>
      <c r="G177" s="86" t="s">
        <v>435</v>
      </c>
      <c r="H177" s="86" t="s">
        <v>130</v>
      </c>
      <c r="I177" s="83">
        <v>82708.432072000011</v>
      </c>
      <c r="J177" s="85">
        <v>7</v>
      </c>
      <c r="K177" s="73"/>
      <c r="L177" s="83">
        <v>5.7895902060000006</v>
      </c>
      <c r="M177" s="84">
        <v>3.3648847087928173E-3</v>
      </c>
      <c r="N177" s="84">
        <f t="shared" si="2"/>
        <v>1.6647299033365811E-6</v>
      </c>
      <c r="O177" s="84">
        <f>L177/'סכום נכסי הקרן'!$C$42</f>
        <v>2.9490968047108763E-7</v>
      </c>
    </row>
    <row r="178" spans="2:15">
      <c r="B178" s="76" t="s">
        <v>1318</v>
      </c>
      <c r="C178" s="73" t="s">
        <v>1319</v>
      </c>
      <c r="D178" s="86" t="s">
        <v>117</v>
      </c>
      <c r="E178" s="86" t="s">
        <v>26</v>
      </c>
      <c r="F178" s="73" t="s">
        <v>617</v>
      </c>
      <c r="G178" s="86" t="s">
        <v>474</v>
      </c>
      <c r="H178" s="86" t="s">
        <v>130</v>
      </c>
      <c r="I178" s="83">
        <v>154322.59000000003</v>
      </c>
      <c r="J178" s="85">
        <v>429</v>
      </c>
      <c r="K178" s="73"/>
      <c r="L178" s="83">
        <v>662.04391110000017</v>
      </c>
      <c r="M178" s="84">
        <v>8.352718491990267E-4</v>
      </c>
      <c r="N178" s="84">
        <f t="shared" si="2"/>
        <v>1.9036309253596165E-4</v>
      </c>
      <c r="O178" s="84">
        <f>L178/'סכום נכסי הקרן'!$C$42</f>
        <v>3.3723139519959695E-5</v>
      </c>
    </row>
    <row r="179" spans="2:15">
      <c r="B179" s="76" t="s">
        <v>1320</v>
      </c>
      <c r="C179" s="73" t="s">
        <v>1321</v>
      </c>
      <c r="D179" s="86" t="s">
        <v>117</v>
      </c>
      <c r="E179" s="86" t="s">
        <v>26</v>
      </c>
      <c r="F179" s="73" t="s">
        <v>1322</v>
      </c>
      <c r="G179" s="86" t="s">
        <v>949</v>
      </c>
      <c r="H179" s="86" t="s">
        <v>130</v>
      </c>
      <c r="I179" s="83">
        <v>65852.381282000017</v>
      </c>
      <c r="J179" s="85">
        <v>8299</v>
      </c>
      <c r="K179" s="73"/>
      <c r="L179" s="83">
        <v>5465.0891226109998</v>
      </c>
      <c r="M179" s="84">
        <v>5.2357148294729329E-3</v>
      </c>
      <c r="N179" s="84">
        <f t="shared" si="2"/>
        <v>1.5714233586656046E-3</v>
      </c>
      <c r="O179" s="84">
        <f>L179/'סכום נכסי הקרן'!$C$42</f>
        <v>2.7838027037301272E-4</v>
      </c>
    </row>
    <row r="180" spans="2:15">
      <c r="B180" s="76" t="s">
        <v>1323</v>
      </c>
      <c r="C180" s="73" t="s">
        <v>1324</v>
      </c>
      <c r="D180" s="86" t="s">
        <v>117</v>
      </c>
      <c r="E180" s="86" t="s">
        <v>26</v>
      </c>
      <c r="F180" s="73" t="s">
        <v>1325</v>
      </c>
      <c r="G180" s="86" t="s">
        <v>382</v>
      </c>
      <c r="H180" s="86" t="s">
        <v>130</v>
      </c>
      <c r="I180" s="83">
        <v>638875.61498600012</v>
      </c>
      <c r="J180" s="85">
        <v>279.10000000000002</v>
      </c>
      <c r="K180" s="73"/>
      <c r="L180" s="83">
        <v>1783.1018412710002</v>
      </c>
      <c r="M180" s="84">
        <v>7.4812378754412663E-3</v>
      </c>
      <c r="N180" s="84">
        <f t="shared" si="2"/>
        <v>5.1271037331486599E-4</v>
      </c>
      <c r="O180" s="84">
        <f>L180/'סכום נכסי הקרן'!$C$42</f>
        <v>9.0827498241874465E-5</v>
      </c>
    </row>
    <row r="181" spans="2:15">
      <c r="B181" s="76" t="s">
        <v>1326</v>
      </c>
      <c r="C181" s="73" t="s">
        <v>1327</v>
      </c>
      <c r="D181" s="86" t="s">
        <v>117</v>
      </c>
      <c r="E181" s="86" t="s">
        <v>26</v>
      </c>
      <c r="F181" s="73" t="s">
        <v>625</v>
      </c>
      <c r="G181" s="86" t="s">
        <v>295</v>
      </c>
      <c r="H181" s="86" t="s">
        <v>130</v>
      </c>
      <c r="I181" s="83">
        <v>856490.37450000015</v>
      </c>
      <c r="J181" s="85">
        <v>470.9</v>
      </c>
      <c r="K181" s="73"/>
      <c r="L181" s="83">
        <v>4033.213173521001</v>
      </c>
      <c r="M181" s="84">
        <v>1.2046240848481202E-2</v>
      </c>
      <c r="N181" s="84">
        <f t="shared" si="2"/>
        <v>1.1597039406231579E-3</v>
      </c>
      <c r="O181" s="84">
        <f>L181/'סכום נכסי הקרן'!$C$42</f>
        <v>2.0544348839097431E-4</v>
      </c>
    </row>
    <row r="182" spans="2:15">
      <c r="B182" s="76" t="s">
        <v>1328</v>
      </c>
      <c r="C182" s="73" t="s">
        <v>1329</v>
      </c>
      <c r="D182" s="86" t="s">
        <v>117</v>
      </c>
      <c r="E182" s="86" t="s">
        <v>26</v>
      </c>
      <c r="F182" s="73" t="s">
        <v>1330</v>
      </c>
      <c r="G182" s="86" t="s">
        <v>155</v>
      </c>
      <c r="H182" s="86" t="s">
        <v>130</v>
      </c>
      <c r="I182" s="83">
        <v>145140.39589499999</v>
      </c>
      <c r="J182" s="85">
        <v>47.4</v>
      </c>
      <c r="K182" s="73"/>
      <c r="L182" s="83">
        <v>68.796547654000008</v>
      </c>
      <c r="M182" s="84">
        <v>3.6966353755426441E-3</v>
      </c>
      <c r="N182" s="84">
        <f t="shared" si="2"/>
        <v>1.9781653977382372E-5</v>
      </c>
      <c r="O182" s="84">
        <f>L182/'סכום נכסי הקרן'!$C$42</f>
        <v>3.504353013643172E-6</v>
      </c>
    </row>
    <row r="183" spans="2:15">
      <c r="B183" s="76" t="s">
        <v>1331</v>
      </c>
      <c r="C183" s="73" t="s">
        <v>1332</v>
      </c>
      <c r="D183" s="86" t="s">
        <v>117</v>
      </c>
      <c r="E183" s="86" t="s">
        <v>26</v>
      </c>
      <c r="F183" s="73" t="s">
        <v>1333</v>
      </c>
      <c r="G183" s="86" t="s">
        <v>474</v>
      </c>
      <c r="H183" s="86" t="s">
        <v>130</v>
      </c>
      <c r="I183" s="83">
        <v>177023.36582800004</v>
      </c>
      <c r="J183" s="85">
        <v>3146</v>
      </c>
      <c r="K183" s="73"/>
      <c r="L183" s="83">
        <v>5569.1550889400005</v>
      </c>
      <c r="M183" s="84">
        <v>4.9600270615858793E-3</v>
      </c>
      <c r="N183" s="84">
        <f t="shared" si="2"/>
        <v>1.6013463272874541E-3</v>
      </c>
      <c r="O183" s="84">
        <f>L183/'סכום נכסי הקרן'!$C$42</f>
        <v>2.8368117419971106E-4</v>
      </c>
    </row>
    <row r="184" spans="2:15">
      <c r="B184" s="76" t="s">
        <v>1334</v>
      </c>
      <c r="C184" s="73" t="s">
        <v>1335</v>
      </c>
      <c r="D184" s="86" t="s">
        <v>117</v>
      </c>
      <c r="E184" s="86" t="s">
        <v>26</v>
      </c>
      <c r="F184" s="73" t="s">
        <v>1336</v>
      </c>
      <c r="G184" s="86" t="s">
        <v>382</v>
      </c>
      <c r="H184" s="86" t="s">
        <v>130</v>
      </c>
      <c r="I184" s="83">
        <v>38580.647500000006</v>
      </c>
      <c r="J184" s="85">
        <v>5515</v>
      </c>
      <c r="K184" s="83">
        <v>23.148388500000003</v>
      </c>
      <c r="L184" s="83">
        <v>2150.8710981250006</v>
      </c>
      <c r="M184" s="84">
        <v>4.5908574097432119E-3</v>
      </c>
      <c r="N184" s="84">
        <f t="shared" si="2"/>
        <v>6.1845818233565635E-4</v>
      </c>
      <c r="O184" s="84">
        <f>L184/'סכום נכסי הקרן'!$C$42</f>
        <v>1.0956089908145413E-4</v>
      </c>
    </row>
    <row r="185" spans="2:15">
      <c r="B185" s="76" t="s">
        <v>1337</v>
      </c>
      <c r="C185" s="73" t="s">
        <v>1338</v>
      </c>
      <c r="D185" s="86" t="s">
        <v>117</v>
      </c>
      <c r="E185" s="86" t="s">
        <v>26</v>
      </c>
      <c r="F185" s="73" t="s">
        <v>1339</v>
      </c>
      <c r="G185" s="86" t="s">
        <v>382</v>
      </c>
      <c r="H185" s="86" t="s">
        <v>130</v>
      </c>
      <c r="I185" s="83">
        <v>151281.81768700003</v>
      </c>
      <c r="J185" s="85">
        <v>1053</v>
      </c>
      <c r="K185" s="73"/>
      <c r="L185" s="83">
        <v>1592.9975402400003</v>
      </c>
      <c r="M185" s="84">
        <v>9.0728952123780467E-3</v>
      </c>
      <c r="N185" s="84">
        <f t="shared" si="2"/>
        <v>4.580480736669166E-4</v>
      </c>
      <c r="O185" s="84">
        <f>L185/'סכום נכסי הקרן'!$C$42</f>
        <v>8.1143980638999819E-5</v>
      </c>
    </row>
    <row r="186" spans="2:15">
      <c r="B186" s="76" t="s">
        <v>1340</v>
      </c>
      <c r="C186" s="73" t="s">
        <v>1341</v>
      </c>
      <c r="D186" s="86" t="s">
        <v>117</v>
      </c>
      <c r="E186" s="86" t="s">
        <v>26</v>
      </c>
      <c r="F186" s="73" t="s">
        <v>1342</v>
      </c>
      <c r="G186" s="86" t="s">
        <v>124</v>
      </c>
      <c r="H186" s="86" t="s">
        <v>130</v>
      </c>
      <c r="I186" s="83">
        <v>122725.03969800001</v>
      </c>
      <c r="J186" s="85">
        <v>1233</v>
      </c>
      <c r="K186" s="73"/>
      <c r="L186" s="83">
        <v>1513.1997394700004</v>
      </c>
      <c r="M186" s="84">
        <v>6.1359451876406186E-3</v>
      </c>
      <c r="N186" s="84">
        <f t="shared" si="2"/>
        <v>4.3510313621268295E-4</v>
      </c>
      <c r="O186" s="84">
        <f>L186/'סכום נכסי הקרן'!$C$42</f>
        <v>7.7079246678556852E-5</v>
      </c>
    </row>
    <row r="187" spans="2:15">
      <c r="B187" s="72"/>
      <c r="C187" s="73"/>
      <c r="D187" s="73"/>
      <c r="E187" s="73"/>
      <c r="F187" s="73"/>
      <c r="G187" s="73"/>
      <c r="H187" s="73"/>
      <c r="I187" s="83"/>
      <c r="J187" s="85"/>
      <c r="K187" s="73"/>
      <c r="L187" s="73"/>
      <c r="M187" s="73"/>
      <c r="N187" s="84"/>
      <c r="O187" s="73"/>
    </row>
    <row r="188" spans="2:15">
      <c r="B188" s="70" t="s">
        <v>196</v>
      </c>
      <c r="C188" s="71"/>
      <c r="D188" s="71"/>
      <c r="E188" s="71"/>
      <c r="F188" s="71"/>
      <c r="G188" s="71"/>
      <c r="H188" s="71"/>
      <c r="I188" s="80"/>
      <c r="J188" s="82"/>
      <c r="K188" s="80">
        <v>119.881744635</v>
      </c>
      <c r="L188" s="80">
        <v>1006117.8309732552</v>
      </c>
      <c r="M188" s="71"/>
      <c r="N188" s="81">
        <f t="shared" si="2"/>
        <v>0.28929758064146444</v>
      </c>
      <c r="O188" s="81">
        <f>L188/'סכום נכסי הקרן'!$C$42</f>
        <v>5.1249549189351797E-2</v>
      </c>
    </row>
    <row r="189" spans="2:15">
      <c r="B189" s="89" t="s">
        <v>63</v>
      </c>
      <c r="C189" s="71"/>
      <c r="D189" s="71"/>
      <c r="E189" s="71"/>
      <c r="F189" s="71"/>
      <c r="G189" s="71"/>
      <c r="H189" s="71"/>
      <c r="I189" s="80"/>
      <c r="J189" s="82"/>
      <c r="K189" s="71"/>
      <c r="L189" s="80">
        <f>SUM(L190:L218)</f>
        <v>308999.57694128208</v>
      </c>
      <c r="M189" s="71"/>
      <c r="N189" s="81">
        <f t="shared" si="2"/>
        <v>8.8849265241503508E-2</v>
      </c>
      <c r="O189" s="81">
        <f>L189/'סכום נכסי הקרן'!$C$42</f>
        <v>1.5739795608852587E-2</v>
      </c>
    </row>
    <row r="190" spans="2:15">
      <c r="B190" s="76" t="s">
        <v>1343</v>
      </c>
      <c r="C190" s="73" t="s">
        <v>1344</v>
      </c>
      <c r="D190" s="86" t="s">
        <v>1345</v>
      </c>
      <c r="E190" s="86" t="s">
        <v>26</v>
      </c>
      <c r="F190" s="73" t="s">
        <v>1346</v>
      </c>
      <c r="G190" s="86" t="s">
        <v>1347</v>
      </c>
      <c r="H190" s="86" t="s">
        <v>129</v>
      </c>
      <c r="I190" s="83">
        <v>108025.81300000001</v>
      </c>
      <c r="J190" s="85">
        <v>233</v>
      </c>
      <c r="K190" s="73"/>
      <c r="L190" s="83">
        <v>962.50135176500021</v>
      </c>
      <c r="M190" s="84">
        <v>1.3938109582070173E-3</v>
      </c>
      <c r="N190" s="84">
        <f t="shared" si="2"/>
        <v>2.7675616499152914E-4</v>
      </c>
      <c r="O190" s="84">
        <f>L190/'סכום נכסי הקרן'!$C$42</f>
        <v>4.9027816477898417E-5</v>
      </c>
    </row>
    <row r="191" spans="2:15">
      <c r="B191" s="76" t="s">
        <v>1348</v>
      </c>
      <c r="C191" s="73" t="s">
        <v>1349</v>
      </c>
      <c r="D191" s="86" t="s">
        <v>1345</v>
      </c>
      <c r="E191" s="86" t="s">
        <v>26</v>
      </c>
      <c r="F191" s="73" t="s">
        <v>1350</v>
      </c>
      <c r="G191" s="86" t="s">
        <v>153</v>
      </c>
      <c r="H191" s="86" t="s">
        <v>129</v>
      </c>
      <c r="I191" s="83">
        <v>74593.76525500002</v>
      </c>
      <c r="J191" s="85">
        <v>68.599999999999994</v>
      </c>
      <c r="K191" s="73"/>
      <c r="L191" s="83">
        <v>195.67913900799999</v>
      </c>
      <c r="M191" s="84">
        <v>4.1629409280093694E-3</v>
      </c>
      <c r="N191" s="84">
        <f t="shared" si="2"/>
        <v>5.6265280024168469E-5</v>
      </c>
      <c r="O191" s="84">
        <f>L191/'סכום נכסי הקרן'!$C$42</f>
        <v>9.9674882515694947E-6</v>
      </c>
    </row>
    <row r="192" spans="2:15">
      <c r="B192" s="76" t="s">
        <v>1351</v>
      </c>
      <c r="C192" s="73" t="s">
        <v>1352</v>
      </c>
      <c r="D192" s="86" t="s">
        <v>1345</v>
      </c>
      <c r="E192" s="86" t="s">
        <v>26</v>
      </c>
      <c r="F192" s="73" t="s">
        <v>1108</v>
      </c>
      <c r="G192" s="86" t="s">
        <v>922</v>
      </c>
      <c r="H192" s="86" t="s">
        <v>129</v>
      </c>
      <c r="I192" s="83">
        <v>87035.857405000017</v>
      </c>
      <c r="J192" s="85">
        <v>6226</v>
      </c>
      <c r="K192" s="73"/>
      <c r="L192" s="83">
        <v>20721.691891348004</v>
      </c>
      <c r="M192" s="84">
        <v>1.9462780536552505E-3</v>
      </c>
      <c r="N192" s="84">
        <f t="shared" si="2"/>
        <v>5.9582835592585596E-3</v>
      </c>
      <c r="O192" s="84">
        <f>L192/'סכום נכסי הקרן'!$C$42</f>
        <v>1.0555198756838865E-3</v>
      </c>
    </row>
    <row r="193" spans="2:15">
      <c r="B193" s="76" t="s">
        <v>1353</v>
      </c>
      <c r="C193" s="73" t="s">
        <v>1354</v>
      </c>
      <c r="D193" s="86" t="s">
        <v>1345</v>
      </c>
      <c r="E193" s="86" t="s">
        <v>26</v>
      </c>
      <c r="F193" s="73" t="s">
        <v>1355</v>
      </c>
      <c r="G193" s="86" t="s">
        <v>741</v>
      </c>
      <c r="H193" s="86" t="s">
        <v>129</v>
      </c>
      <c r="I193" s="83">
        <v>6944.5165500000012</v>
      </c>
      <c r="J193" s="85">
        <v>13328</v>
      </c>
      <c r="K193" s="73"/>
      <c r="L193" s="83">
        <v>3539.361193958001</v>
      </c>
      <c r="M193" s="84">
        <v>5.9358013649088217E-5</v>
      </c>
      <c r="N193" s="84">
        <f t="shared" si="2"/>
        <v>1.0177024985610784E-3</v>
      </c>
      <c r="O193" s="84">
        <f>L193/'סכום נכסי הקרן'!$C$42</f>
        <v>1.8028769595820356E-4</v>
      </c>
    </row>
    <row r="194" spans="2:15">
      <c r="B194" s="76" t="s">
        <v>1356</v>
      </c>
      <c r="C194" s="73" t="s">
        <v>1357</v>
      </c>
      <c r="D194" s="86" t="s">
        <v>1345</v>
      </c>
      <c r="E194" s="86" t="s">
        <v>26</v>
      </c>
      <c r="F194" s="73" t="s">
        <v>1358</v>
      </c>
      <c r="G194" s="86" t="s">
        <v>741</v>
      </c>
      <c r="H194" s="86" t="s">
        <v>129</v>
      </c>
      <c r="I194" s="83">
        <v>7253.1617300000007</v>
      </c>
      <c r="J194" s="85">
        <v>16377</v>
      </c>
      <c r="K194" s="73"/>
      <c r="L194" s="83">
        <v>4542.3395339010012</v>
      </c>
      <c r="M194" s="84">
        <v>1.7366575525105122E-4</v>
      </c>
      <c r="N194" s="84">
        <f t="shared" si="2"/>
        <v>1.3060973547586079E-3</v>
      </c>
      <c r="O194" s="84">
        <f>L194/'סכום נכסי הקרן'!$C$42</f>
        <v>2.3137732600584914E-4</v>
      </c>
    </row>
    <row r="195" spans="2:15">
      <c r="B195" s="76" t="s">
        <v>1359</v>
      </c>
      <c r="C195" s="73" t="s">
        <v>1360</v>
      </c>
      <c r="D195" s="86" t="s">
        <v>1345</v>
      </c>
      <c r="E195" s="86" t="s">
        <v>26</v>
      </c>
      <c r="F195" s="73" t="s">
        <v>627</v>
      </c>
      <c r="G195" s="86" t="s">
        <v>517</v>
      </c>
      <c r="H195" s="86" t="s">
        <v>129</v>
      </c>
      <c r="I195" s="83">
        <v>540.12906500000008</v>
      </c>
      <c r="J195" s="85">
        <v>19798</v>
      </c>
      <c r="K195" s="73"/>
      <c r="L195" s="83">
        <v>408.91849275199996</v>
      </c>
      <c r="M195" s="84">
        <v>1.2164326295302107E-5</v>
      </c>
      <c r="N195" s="84">
        <f t="shared" si="2"/>
        <v>1.1757979730691448E-4</v>
      </c>
      <c r="O195" s="84">
        <f>L195/'סכום נכסי הקרן'!$C$42</f>
        <v>2.082945730964418E-5</v>
      </c>
    </row>
    <row r="196" spans="2:15">
      <c r="B196" s="76" t="s">
        <v>1363</v>
      </c>
      <c r="C196" s="73" t="s">
        <v>1364</v>
      </c>
      <c r="D196" s="86" t="s">
        <v>1345</v>
      </c>
      <c r="E196" s="86" t="s">
        <v>26</v>
      </c>
      <c r="F196" s="73" t="s">
        <v>596</v>
      </c>
      <c r="G196" s="86" t="s">
        <v>510</v>
      </c>
      <c r="H196" s="86" t="s">
        <v>129</v>
      </c>
      <c r="I196" s="83">
        <v>125828.54414400001</v>
      </c>
      <c r="J196" s="85">
        <v>1569</v>
      </c>
      <c r="K196" s="73"/>
      <c r="L196" s="83">
        <v>7549.5314553820008</v>
      </c>
      <c r="M196" s="84">
        <v>1.0676348173224554E-3</v>
      </c>
      <c r="N196" s="84">
        <f t="shared" si="2"/>
        <v>2.1707807155210866E-3</v>
      </c>
      <c r="O196" s="84">
        <f>L196/'סכום נכסי הקרן'!$C$42</f>
        <v>3.8455742634526812E-4</v>
      </c>
    </row>
    <row r="197" spans="2:15">
      <c r="B197" s="76" t="s">
        <v>1365</v>
      </c>
      <c r="C197" s="73" t="s">
        <v>1366</v>
      </c>
      <c r="D197" s="86" t="s">
        <v>1367</v>
      </c>
      <c r="E197" s="86" t="s">
        <v>26</v>
      </c>
      <c r="F197" s="73" t="s">
        <v>1368</v>
      </c>
      <c r="G197" s="86" t="s">
        <v>738</v>
      </c>
      <c r="H197" s="86" t="s">
        <v>129</v>
      </c>
      <c r="I197" s="83">
        <v>27234.464877000006</v>
      </c>
      <c r="J197" s="85">
        <v>2447</v>
      </c>
      <c r="K197" s="73"/>
      <c r="L197" s="83">
        <v>2548.4182073750007</v>
      </c>
      <c r="M197" s="84">
        <v>7.12393847752048E-4</v>
      </c>
      <c r="N197" s="84">
        <f t="shared" si="2"/>
        <v>7.3276826944123925E-4</v>
      </c>
      <c r="O197" s="84">
        <f>L197/'סכום נכסי הקרן'!$C$42</f>
        <v>1.2981112177245233E-4</v>
      </c>
    </row>
    <row r="198" spans="2:15">
      <c r="B198" s="76" t="s">
        <v>1369</v>
      </c>
      <c r="C198" s="73" t="s">
        <v>1370</v>
      </c>
      <c r="D198" s="86" t="s">
        <v>1345</v>
      </c>
      <c r="E198" s="86" t="s">
        <v>26</v>
      </c>
      <c r="F198" s="73" t="s">
        <v>1371</v>
      </c>
      <c r="G198" s="86" t="s">
        <v>1372</v>
      </c>
      <c r="H198" s="86" t="s">
        <v>129</v>
      </c>
      <c r="I198" s="83">
        <v>37191.744190000005</v>
      </c>
      <c r="J198" s="85">
        <v>3974</v>
      </c>
      <c r="K198" s="73"/>
      <c r="L198" s="83">
        <v>5651.8716715590017</v>
      </c>
      <c r="M198" s="84">
        <v>2.2642886482080051E-4</v>
      </c>
      <c r="N198" s="84">
        <f t="shared" si="2"/>
        <v>1.6251305268055749E-3</v>
      </c>
      <c r="O198" s="84">
        <f>L198/'סכום נכסי הקרן'!$C$42</f>
        <v>2.87894584835329E-4</v>
      </c>
    </row>
    <row r="199" spans="2:15">
      <c r="B199" s="76" t="s">
        <v>1373</v>
      </c>
      <c r="C199" s="73" t="s">
        <v>1374</v>
      </c>
      <c r="D199" s="86" t="s">
        <v>1345</v>
      </c>
      <c r="E199" s="86" t="s">
        <v>26</v>
      </c>
      <c r="F199" s="73" t="s">
        <v>1375</v>
      </c>
      <c r="G199" s="86" t="s">
        <v>786</v>
      </c>
      <c r="H199" s="86" t="s">
        <v>129</v>
      </c>
      <c r="I199" s="83">
        <v>57035.005780000007</v>
      </c>
      <c r="J199" s="85">
        <v>3046</v>
      </c>
      <c r="K199" s="73"/>
      <c r="L199" s="83">
        <v>6643.3827195960012</v>
      </c>
      <c r="M199" s="84">
        <v>6.8649812664929252E-4</v>
      </c>
      <c r="N199" s="84">
        <f t="shared" si="2"/>
        <v>1.9102280954461327E-3</v>
      </c>
      <c r="O199" s="84">
        <f>L199/'סכום נכסי הקרן'!$C$42</f>
        <v>3.3840009488975592E-4</v>
      </c>
    </row>
    <row r="200" spans="2:15">
      <c r="B200" s="76" t="s">
        <v>1376</v>
      </c>
      <c r="C200" s="73" t="s">
        <v>1377</v>
      </c>
      <c r="D200" s="86" t="s">
        <v>1345</v>
      </c>
      <c r="E200" s="86" t="s">
        <v>26</v>
      </c>
      <c r="F200" s="73" t="s">
        <v>1378</v>
      </c>
      <c r="G200" s="86" t="s">
        <v>1347</v>
      </c>
      <c r="H200" s="86" t="s">
        <v>129</v>
      </c>
      <c r="I200" s="83">
        <v>323691.63252500002</v>
      </c>
      <c r="J200" s="85">
        <v>195</v>
      </c>
      <c r="K200" s="73"/>
      <c r="L200" s="83">
        <v>2413.7037654120004</v>
      </c>
      <c r="M200" s="84">
        <v>1.9798952346249655E-3</v>
      </c>
      <c r="N200" s="84">
        <f t="shared" si="2"/>
        <v>6.9403268506176223E-4</v>
      </c>
      <c r="O200" s="84">
        <f>L200/'סכום נכסי הקרן'!$C$42</f>
        <v>1.2294904835783018E-4</v>
      </c>
    </row>
    <row r="201" spans="2:15">
      <c r="B201" s="76" t="s">
        <v>1379</v>
      </c>
      <c r="C201" s="73" t="s">
        <v>1380</v>
      </c>
      <c r="D201" s="86" t="s">
        <v>1345</v>
      </c>
      <c r="E201" s="86" t="s">
        <v>26</v>
      </c>
      <c r="F201" s="73" t="s">
        <v>1381</v>
      </c>
      <c r="G201" s="86" t="s">
        <v>741</v>
      </c>
      <c r="H201" s="86" t="s">
        <v>129</v>
      </c>
      <c r="I201" s="83">
        <v>29633.563861000002</v>
      </c>
      <c r="J201" s="85">
        <v>2536</v>
      </c>
      <c r="K201" s="73"/>
      <c r="L201" s="83">
        <v>2873.763454292</v>
      </c>
      <c r="M201" s="84">
        <v>2.8551847427295583E-4</v>
      </c>
      <c r="N201" s="84">
        <f t="shared" si="2"/>
        <v>8.2631754360054958E-4</v>
      </c>
      <c r="O201" s="84">
        <f>L201/'סכום נכסי הקרן'!$C$42</f>
        <v>1.4638353180445164E-4</v>
      </c>
    </row>
    <row r="202" spans="2:15">
      <c r="B202" s="76" t="s">
        <v>1382</v>
      </c>
      <c r="C202" s="73" t="s">
        <v>1383</v>
      </c>
      <c r="D202" s="86" t="s">
        <v>1345</v>
      </c>
      <c r="E202" s="86" t="s">
        <v>26</v>
      </c>
      <c r="F202" s="73" t="s">
        <v>1384</v>
      </c>
      <c r="G202" s="86" t="s">
        <v>695</v>
      </c>
      <c r="H202" s="86" t="s">
        <v>129</v>
      </c>
      <c r="I202" s="83">
        <v>36164.110063000007</v>
      </c>
      <c r="J202" s="85">
        <v>1891</v>
      </c>
      <c r="K202" s="73"/>
      <c r="L202" s="83">
        <v>2615.0933402550008</v>
      </c>
      <c r="M202" s="84">
        <v>7.2161133906883978E-4</v>
      </c>
      <c r="N202" s="84">
        <f t="shared" ref="N202:N220" si="3">IFERROR(L202/$L$11,0)</f>
        <v>7.5193993506262398E-4</v>
      </c>
      <c r="O202" s="84">
        <f>L202/'סכום נכסי הקרן'!$C$42</f>
        <v>1.3320741433088423E-4</v>
      </c>
    </row>
    <row r="203" spans="2:15">
      <c r="B203" s="76" t="s">
        <v>1385</v>
      </c>
      <c r="C203" s="73" t="s">
        <v>1386</v>
      </c>
      <c r="D203" s="86" t="s">
        <v>1345</v>
      </c>
      <c r="E203" s="86" t="s">
        <v>26</v>
      </c>
      <c r="F203" s="73" t="s">
        <v>1387</v>
      </c>
      <c r="G203" s="86" t="s">
        <v>703</v>
      </c>
      <c r="H203" s="86" t="s">
        <v>129</v>
      </c>
      <c r="I203" s="83">
        <v>20617.498024000004</v>
      </c>
      <c r="J203" s="85">
        <v>4155</v>
      </c>
      <c r="K203" s="73"/>
      <c r="L203" s="83">
        <v>3275.8565320390003</v>
      </c>
      <c r="M203" s="84">
        <v>2.1895752339396888E-4</v>
      </c>
      <c r="N203" s="84">
        <f t="shared" si="3"/>
        <v>9.4193477152738436E-4</v>
      </c>
      <c r="O203" s="84">
        <f>L203/'סכום נכסי הקרן'!$C$42</f>
        <v>1.6686531667328626E-4</v>
      </c>
    </row>
    <row r="204" spans="2:15">
      <c r="B204" s="76" t="s">
        <v>1388</v>
      </c>
      <c r="C204" s="73" t="s">
        <v>1389</v>
      </c>
      <c r="D204" s="86" t="s">
        <v>1345</v>
      </c>
      <c r="E204" s="86" t="s">
        <v>26</v>
      </c>
      <c r="F204" s="73" t="s">
        <v>1390</v>
      </c>
      <c r="G204" s="86" t="s">
        <v>741</v>
      </c>
      <c r="H204" s="86" t="s">
        <v>129</v>
      </c>
      <c r="I204" s="83">
        <v>7642.4278160000013</v>
      </c>
      <c r="J204" s="85">
        <v>15922</v>
      </c>
      <c r="K204" s="73"/>
      <c r="L204" s="83">
        <v>4653.1478117180013</v>
      </c>
      <c r="M204" s="84">
        <v>1.6009151929449386E-4</v>
      </c>
      <c r="N204" s="84">
        <f t="shared" si="3"/>
        <v>1.3379589973024995E-3</v>
      </c>
      <c r="O204" s="84">
        <f>L204/'סכום נכסי הקרן'!$C$42</f>
        <v>2.3702166915308897E-4</v>
      </c>
    </row>
    <row r="205" spans="2:15">
      <c r="B205" s="76" t="s">
        <v>1391</v>
      </c>
      <c r="C205" s="73" t="s">
        <v>1392</v>
      </c>
      <c r="D205" s="86" t="s">
        <v>1345</v>
      </c>
      <c r="E205" s="86" t="s">
        <v>26</v>
      </c>
      <c r="F205" s="73" t="s">
        <v>941</v>
      </c>
      <c r="G205" s="86" t="s">
        <v>155</v>
      </c>
      <c r="H205" s="86" t="s">
        <v>129</v>
      </c>
      <c r="I205" s="83">
        <v>89257.871217000022</v>
      </c>
      <c r="J205" s="85">
        <v>17000</v>
      </c>
      <c r="K205" s="73"/>
      <c r="L205" s="83">
        <v>58024.756920845008</v>
      </c>
      <c r="M205" s="84">
        <v>1.4093991737243708E-3</v>
      </c>
      <c r="N205" s="84">
        <f t="shared" si="3"/>
        <v>1.6684349762762278E-2</v>
      </c>
      <c r="O205" s="84">
        <f>L205/'סכום נכסי הקרן'!$C$42</f>
        <v>2.9556604032535787E-3</v>
      </c>
    </row>
    <row r="206" spans="2:15">
      <c r="B206" s="76" t="s">
        <v>1393</v>
      </c>
      <c r="C206" s="73" t="s">
        <v>1394</v>
      </c>
      <c r="D206" s="86" t="s">
        <v>1345</v>
      </c>
      <c r="E206" s="86" t="s">
        <v>26</v>
      </c>
      <c r="F206" s="73" t="s">
        <v>935</v>
      </c>
      <c r="G206" s="86" t="s">
        <v>922</v>
      </c>
      <c r="H206" s="86" t="s">
        <v>129</v>
      </c>
      <c r="I206" s="83">
        <v>79991.957107000009</v>
      </c>
      <c r="J206" s="85">
        <v>11244</v>
      </c>
      <c r="K206" s="73"/>
      <c r="L206" s="83">
        <v>34394.186592547005</v>
      </c>
      <c r="M206" s="84">
        <v>2.7770081951502663E-3</v>
      </c>
      <c r="N206" s="84">
        <f t="shared" si="3"/>
        <v>9.8896517515545731E-3</v>
      </c>
      <c r="O206" s="84">
        <f>L206/'סכום נכסי הקרן'!$C$42</f>
        <v>1.7519683116016039E-3</v>
      </c>
    </row>
    <row r="207" spans="2:15">
      <c r="B207" s="76" t="s">
        <v>1397</v>
      </c>
      <c r="C207" s="73" t="s">
        <v>1398</v>
      </c>
      <c r="D207" s="86" t="s">
        <v>1345</v>
      </c>
      <c r="E207" s="86" t="s">
        <v>26</v>
      </c>
      <c r="F207" s="73" t="s">
        <v>1100</v>
      </c>
      <c r="G207" s="86" t="s">
        <v>155</v>
      </c>
      <c r="H207" s="86" t="s">
        <v>129</v>
      </c>
      <c r="I207" s="83">
        <v>157334.88979600003</v>
      </c>
      <c r="J207" s="85">
        <v>3063</v>
      </c>
      <c r="K207" s="73"/>
      <c r="L207" s="83">
        <v>18428.497187378005</v>
      </c>
      <c r="M207" s="84">
        <v>3.3447406952218533E-3</v>
      </c>
      <c r="N207" s="84">
        <f t="shared" si="3"/>
        <v>5.2989018652112594E-3</v>
      </c>
      <c r="O207" s="84">
        <f>L207/'סכום נכסי הקרן'!$C$42</f>
        <v>9.3870930820971201E-4</v>
      </c>
    </row>
    <row r="208" spans="2:15">
      <c r="B208" s="76" t="s">
        <v>1399</v>
      </c>
      <c r="C208" s="73" t="s">
        <v>1400</v>
      </c>
      <c r="D208" s="86" t="s">
        <v>1367</v>
      </c>
      <c r="E208" s="86" t="s">
        <v>26</v>
      </c>
      <c r="F208" s="73" t="s">
        <v>1401</v>
      </c>
      <c r="G208" s="86" t="s">
        <v>741</v>
      </c>
      <c r="H208" s="86" t="s">
        <v>129</v>
      </c>
      <c r="I208" s="83">
        <v>56987.397261000006</v>
      </c>
      <c r="J208" s="85">
        <v>448</v>
      </c>
      <c r="K208" s="73"/>
      <c r="L208" s="83">
        <v>976.28073557800008</v>
      </c>
      <c r="M208" s="84">
        <v>4.9486582359064266E-4</v>
      </c>
      <c r="N208" s="84">
        <f t="shared" si="3"/>
        <v>2.8071826791537343E-4</v>
      </c>
      <c r="O208" s="84">
        <f>L208/'סכום נכסי הקרן'!$C$42</f>
        <v>4.9729709622799918E-5</v>
      </c>
    </row>
    <row r="209" spans="2:15">
      <c r="B209" s="76" t="s">
        <v>1402</v>
      </c>
      <c r="C209" s="73" t="s">
        <v>1403</v>
      </c>
      <c r="D209" s="86" t="s">
        <v>1367</v>
      </c>
      <c r="E209" s="86" t="s">
        <v>26</v>
      </c>
      <c r="F209" s="73" t="s">
        <v>1404</v>
      </c>
      <c r="G209" s="86" t="s">
        <v>741</v>
      </c>
      <c r="H209" s="86" t="s">
        <v>129</v>
      </c>
      <c r="I209" s="83">
        <v>122451.11710000003</v>
      </c>
      <c r="J209" s="85">
        <v>648</v>
      </c>
      <c r="K209" s="73"/>
      <c r="L209" s="83">
        <v>3034.2799048990005</v>
      </c>
      <c r="M209" s="84">
        <v>1.5705404884017E-3</v>
      </c>
      <c r="N209" s="84">
        <f t="shared" si="3"/>
        <v>8.7247219803982153E-4</v>
      </c>
      <c r="O209" s="84">
        <f>L209/'סכום נכסי הקרן'!$C$42</f>
        <v>1.5455990586108267E-4</v>
      </c>
    </row>
    <row r="210" spans="2:15">
      <c r="B210" s="76" t="s">
        <v>1405</v>
      </c>
      <c r="C210" s="73" t="s">
        <v>1406</v>
      </c>
      <c r="D210" s="86" t="s">
        <v>1345</v>
      </c>
      <c r="E210" s="86" t="s">
        <v>26</v>
      </c>
      <c r="F210" s="73" t="s">
        <v>1407</v>
      </c>
      <c r="G210" s="86" t="s">
        <v>783</v>
      </c>
      <c r="H210" s="86" t="s">
        <v>129</v>
      </c>
      <c r="I210" s="83">
        <v>94957.46743400002</v>
      </c>
      <c r="J210" s="85">
        <v>163</v>
      </c>
      <c r="K210" s="73"/>
      <c r="L210" s="83">
        <v>591.88128907700013</v>
      </c>
      <c r="M210" s="84">
        <v>3.4150048379566482E-3</v>
      </c>
      <c r="N210" s="84">
        <f t="shared" si="3"/>
        <v>1.7018863962612647E-4</v>
      </c>
      <c r="O210" s="84">
        <f>L210/'סכום נכסי הקרן'!$C$42</f>
        <v>3.0149201519931122E-5</v>
      </c>
    </row>
    <row r="211" spans="2:15">
      <c r="B211" s="76" t="s">
        <v>1408</v>
      </c>
      <c r="C211" s="73" t="s">
        <v>1409</v>
      </c>
      <c r="D211" s="86" t="s">
        <v>1345</v>
      </c>
      <c r="E211" s="86" t="s">
        <v>26</v>
      </c>
      <c r="F211" s="73" t="s">
        <v>1410</v>
      </c>
      <c r="G211" s="86" t="s">
        <v>1411</v>
      </c>
      <c r="H211" s="86" t="s">
        <v>129</v>
      </c>
      <c r="I211" s="83">
        <v>35328.916206000002</v>
      </c>
      <c r="J211" s="85">
        <v>12951</v>
      </c>
      <c r="K211" s="73"/>
      <c r="L211" s="83">
        <v>17496.512914049003</v>
      </c>
      <c r="M211" s="84">
        <v>6.2465135156562627E-4</v>
      </c>
      <c r="N211" s="84">
        <f t="shared" si="3"/>
        <v>5.030920534228228E-3</v>
      </c>
      <c r="O211" s="84">
        <f>L211/'סכום נכסי הקרן'!$C$42</f>
        <v>8.9123596821982895E-4</v>
      </c>
    </row>
    <row r="212" spans="2:15">
      <c r="B212" s="76" t="s">
        <v>1412</v>
      </c>
      <c r="C212" s="73" t="s">
        <v>1413</v>
      </c>
      <c r="D212" s="86" t="s">
        <v>120</v>
      </c>
      <c r="E212" s="86" t="s">
        <v>26</v>
      </c>
      <c r="F212" s="73" t="s">
        <v>1414</v>
      </c>
      <c r="G212" s="86" t="s">
        <v>741</v>
      </c>
      <c r="H212" s="86" t="s">
        <v>133</v>
      </c>
      <c r="I212" s="83">
        <v>1026245.2235000001</v>
      </c>
      <c r="J212" s="85">
        <v>3.7</v>
      </c>
      <c r="K212" s="73"/>
      <c r="L212" s="83">
        <v>94.069536918000026</v>
      </c>
      <c r="M212" s="84">
        <v>1.8548253118746262E-3</v>
      </c>
      <c r="N212" s="84">
        <f t="shared" si="3"/>
        <v>2.704861061463857E-5</v>
      </c>
      <c r="O212" s="84">
        <f>L212/'סכום נכסי הקרן'!$C$42</f>
        <v>4.7917065090030595E-6</v>
      </c>
    </row>
    <row r="213" spans="2:15">
      <c r="B213" s="76" t="s">
        <v>1415</v>
      </c>
      <c r="C213" s="73" t="s">
        <v>1416</v>
      </c>
      <c r="D213" s="86" t="s">
        <v>1345</v>
      </c>
      <c r="E213" s="86" t="s">
        <v>26</v>
      </c>
      <c r="F213" s="73" t="s">
        <v>1417</v>
      </c>
      <c r="G213" s="86" t="s">
        <v>1347</v>
      </c>
      <c r="H213" s="86" t="s">
        <v>129</v>
      </c>
      <c r="I213" s="83">
        <v>71650.435311000008</v>
      </c>
      <c r="J213" s="85">
        <v>1361</v>
      </c>
      <c r="K213" s="73"/>
      <c r="L213" s="83">
        <v>3729.0211115170009</v>
      </c>
      <c r="M213" s="84">
        <v>1.0394775101448546E-3</v>
      </c>
      <c r="N213" s="84">
        <f t="shared" si="3"/>
        <v>1.0722370208658886E-3</v>
      </c>
      <c r="O213" s="84">
        <f>L213/'סכום נכסי הקרן'!$C$42</f>
        <v>1.8994857759150677E-4</v>
      </c>
    </row>
    <row r="214" spans="2:15">
      <c r="B214" s="76" t="s">
        <v>1418</v>
      </c>
      <c r="C214" s="73" t="s">
        <v>1419</v>
      </c>
      <c r="D214" s="86" t="s">
        <v>1367</v>
      </c>
      <c r="E214" s="86" t="s">
        <v>26</v>
      </c>
      <c r="F214" s="73" t="s">
        <v>654</v>
      </c>
      <c r="G214" s="86" t="s">
        <v>655</v>
      </c>
      <c r="H214" s="86" t="s">
        <v>129</v>
      </c>
      <c r="I214" s="83">
        <v>2085114.2425260001</v>
      </c>
      <c r="J214" s="85">
        <v>1020</v>
      </c>
      <c r="K214" s="73"/>
      <c r="L214" s="83">
        <v>81329.464006878014</v>
      </c>
      <c r="M214" s="84">
        <v>1.8610348257296087E-3</v>
      </c>
      <c r="N214" s="84">
        <f t="shared" si="3"/>
        <v>2.3385349556221419E-2</v>
      </c>
      <c r="O214" s="84">
        <f>L214/'סכום נכסי הקרן'!$C$42</f>
        <v>4.1427536992681606E-3</v>
      </c>
    </row>
    <row r="215" spans="2:15">
      <c r="B215" s="76" t="s">
        <v>1420</v>
      </c>
      <c r="C215" s="73" t="s">
        <v>1421</v>
      </c>
      <c r="D215" s="86" t="s">
        <v>1345</v>
      </c>
      <c r="E215" s="86" t="s">
        <v>26</v>
      </c>
      <c r="F215" s="73" t="s">
        <v>921</v>
      </c>
      <c r="G215" s="86" t="s">
        <v>922</v>
      </c>
      <c r="H215" s="86" t="s">
        <v>129</v>
      </c>
      <c r="I215" s="83">
        <v>99831.74643900001</v>
      </c>
      <c r="J215" s="85">
        <v>2456</v>
      </c>
      <c r="K215" s="73"/>
      <c r="L215" s="83">
        <v>9375.9420565179989</v>
      </c>
      <c r="M215" s="84">
        <v>9.0368467189687243E-4</v>
      </c>
      <c r="N215" s="84">
        <f t="shared" si="3"/>
        <v>2.6959440233370797E-3</v>
      </c>
      <c r="O215" s="84">
        <f>L215/'סכום נכסי הקרן'!$C$42</f>
        <v>4.775909827154276E-4</v>
      </c>
    </row>
    <row r="216" spans="2:15">
      <c r="B216" s="76" t="s">
        <v>1422</v>
      </c>
      <c r="C216" s="73" t="s">
        <v>1423</v>
      </c>
      <c r="D216" s="86" t="s">
        <v>1345</v>
      </c>
      <c r="E216" s="86" t="s">
        <v>26</v>
      </c>
      <c r="F216" s="73" t="s">
        <v>1424</v>
      </c>
      <c r="G216" s="86" t="s">
        <v>783</v>
      </c>
      <c r="H216" s="86" t="s">
        <v>129</v>
      </c>
      <c r="I216" s="83">
        <v>50023.821871000007</v>
      </c>
      <c r="J216" s="85">
        <v>1401</v>
      </c>
      <c r="K216" s="73"/>
      <c r="L216" s="83">
        <v>2679.9882386020004</v>
      </c>
      <c r="M216" s="84">
        <v>1.6237815993961633E-3</v>
      </c>
      <c r="N216" s="84">
        <f t="shared" si="3"/>
        <v>7.7059971477212383E-4</v>
      </c>
      <c r="O216" s="84">
        <f>L216/'סכום נכסי הקרן'!$C$42</f>
        <v>1.3651302544579244E-4</v>
      </c>
    </row>
    <row r="217" spans="2:15">
      <c r="B217" s="76" t="s">
        <v>1427</v>
      </c>
      <c r="C217" s="73" t="s">
        <v>1428</v>
      </c>
      <c r="D217" s="86" t="s">
        <v>1345</v>
      </c>
      <c r="E217" s="86" t="s">
        <v>26</v>
      </c>
      <c r="F217" s="73" t="s">
        <v>1429</v>
      </c>
      <c r="G217" s="86" t="s">
        <v>741</v>
      </c>
      <c r="H217" s="86" t="s">
        <v>129</v>
      </c>
      <c r="I217" s="83">
        <v>19447.269824000003</v>
      </c>
      <c r="J217" s="85">
        <v>9180</v>
      </c>
      <c r="K217" s="73"/>
      <c r="L217" s="83">
        <v>6826.8318303840024</v>
      </c>
      <c r="M217" s="84">
        <v>3.4021867855279456E-4</v>
      </c>
      <c r="N217" s="84">
        <f t="shared" si="3"/>
        <v>1.9629767718814355E-3</v>
      </c>
      <c r="O217" s="84">
        <f>L217/'סכום נכסי הקרן'!$C$42</f>
        <v>3.47744610947063E-4</v>
      </c>
    </row>
    <row r="218" spans="2:15">
      <c r="B218" s="76" t="s">
        <v>1430</v>
      </c>
      <c r="C218" s="73" t="s">
        <v>1431</v>
      </c>
      <c r="D218" s="86" t="s">
        <v>1367</v>
      </c>
      <c r="E218" s="86" t="s">
        <v>26</v>
      </c>
      <c r="F218" s="73" t="s">
        <v>1432</v>
      </c>
      <c r="G218" s="86" t="s">
        <v>1433</v>
      </c>
      <c r="H218" s="86" t="s">
        <v>129</v>
      </c>
      <c r="I218" s="83">
        <v>85649.037450000003</v>
      </c>
      <c r="J218" s="85">
        <v>1045</v>
      </c>
      <c r="K218" s="73"/>
      <c r="L218" s="83">
        <v>3422.6040557320007</v>
      </c>
      <c r="M218" s="84">
        <v>7.1244606903567696E-4</v>
      </c>
      <c r="N218" s="84">
        <f t="shared" si="3"/>
        <v>9.8413032980353967E-4</v>
      </c>
      <c r="O218" s="84">
        <f>L218/'סכום נכסי הקרן'!$C$42</f>
        <v>1.7434033023769642E-4</v>
      </c>
    </row>
    <row r="219" spans="2:15">
      <c r="B219" s="72"/>
      <c r="C219" s="73"/>
      <c r="D219" s="73"/>
      <c r="E219" s="73"/>
      <c r="F219" s="73"/>
      <c r="G219" s="73"/>
      <c r="H219" s="73"/>
      <c r="I219" s="83"/>
      <c r="J219" s="85"/>
      <c r="K219" s="73"/>
      <c r="L219" s="73"/>
      <c r="M219" s="73"/>
      <c r="N219" s="84"/>
      <c r="O219" s="73"/>
    </row>
    <row r="220" spans="2:15">
      <c r="B220" s="89" t="s">
        <v>62</v>
      </c>
      <c r="C220" s="71"/>
      <c r="D220" s="71"/>
      <c r="E220" s="71"/>
      <c r="F220" s="71"/>
      <c r="G220" s="71"/>
      <c r="H220" s="71"/>
      <c r="I220" s="80"/>
      <c r="J220" s="82"/>
      <c r="K220" s="80">
        <v>119.881744635</v>
      </c>
      <c r="L220" s="80">
        <f>SUM(L221:L268)</f>
        <v>697118.25403197296</v>
      </c>
      <c r="M220" s="71"/>
      <c r="N220" s="81">
        <f t="shared" si="3"/>
        <v>0.20044831539996086</v>
      </c>
      <c r="O220" s="81">
        <f>L220/'סכום נכסי הקרן'!$C$42</f>
        <v>3.5509753580499202E-2</v>
      </c>
    </row>
    <row r="221" spans="2:15">
      <c r="B221" s="76" t="s">
        <v>1434</v>
      </c>
      <c r="C221" s="73" t="s">
        <v>1435</v>
      </c>
      <c r="D221" s="86" t="s">
        <v>1345</v>
      </c>
      <c r="E221" s="86" t="s">
        <v>26</v>
      </c>
      <c r="F221" s="73"/>
      <c r="G221" s="86" t="s">
        <v>741</v>
      </c>
      <c r="H221" s="86" t="s">
        <v>129</v>
      </c>
      <c r="I221" s="83">
        <v>6142.6439580000006</v>
      </c>
      <c r="J221" s="85">
        <v>50990</v>
      </c>
      <c r="K221" s="73"/>
      <c r="L221" s="83">
        <v>11977.281005600002</v>
      </c>
      <c r="M221" s="84">
        <v>1.3491420948824951E-5</v>
      </c>
      <c r="N221" s="84">
        <f t="shared" ref="N221:N268" si="4">IFERROR(L221/$L$11,0)</f>
        <v>3.4439290418212991E-3</v>
      </c>
      <c r="O221" s="84">
        <f>L221/'סכום נכסי הקרן'!$C$42</f>
        <v>6.1009777697449753E-4</v>
      </c>
    </row>
    <row r="222" spans="2:15">
      <c r="B222" s="76" t="s">
        <v>1436</v>
      </c>
      <c r="C222" s="73" t="s">
        <v>1437</v>
      </c>
      <c r="D222" s="86" t="s">
        <v>1367</v>
      </c>
      <c r="E222" s="86" t="s">
        <v>26</v>
      </c>
      <c r="F222" s="73"/>
      <c r="G222" s="86" t="s">
        <v>695</v>
      </c>
      <c r="H222" s="86" t="s">
        <v>129</v>
      </c>
      <c r="I222" s="83">
        <v>29596.375434000009</v>
      </c>
      <c r="J222" s="85">
        <v>11828</v>
      </c>
      <c r="K222" s="73"/>
      <c r="L222" s="83">
        <v>13386.521110939002</v>
      </c>
      <c r="M222" s="84">
        <v>3.952520915936893E-4</v>
      </c>
      <c r="N222" s="84">
        <f t="shared" si="4"/>
        <v>3.8491397840095393E-3</v>
      </c>
      <c r="O222" s="84">
        <f>L222/'סכום נכסי הקרן'!$C$42</f>
        <v>6.8188153616730951E-4</v>
      </c>
    </row>
    <row r="223" spans="2:15">
      <c r="B223" s="76" t="s">
        <v>1438</v>
      </c>
      <c r="C223" s="73" t="s">
        <v>1439</v>
      </c>
      <c r="D223" s="86" t="s">
        <v>26</v>
      </c>
      <c r="E223" s="86" t="s">
        <v>26</v>
      </c>
      <c r="F223" s="73"/>
      <c r="G223" s="86" t="s">
        <v>695</v>
      </c>
      <c r="H223" s="86" t="s">
        <v>131</v>
      </c>
      <c r="I223" s="83">
        <v>26189.720937000002</v>
      </c>
      <c r="J223" s="85">
        <v>12698</v>
      </c>
      <c r="K223" s="73"/>
      <c r="L223" s="83">
        <v>13478.870866416002</v>
      </c>
      <c r="M223" s="84">
        <v>3.3134952386520781E-5</v>
      </c>
      <c r="N223" s="84">
        <f t="shared" si="4"/>
        <v>3.8756938913018066E-3</v>
      </c>
      <c r="O223" s="84">
        <f>L223/'סכום נכסי הקרן'!$C$42</f>
        <v>6.8658564058752918E-4</v>
      </c>
    </row>
    <row r="224" spans="2:15">
      <c r="B224" s="76" t="s">
        <v>1440</v>
      </c>
      <c r="C224" s="73" t="s">
        <v>1441</v>
      </c>
      <c r="D224" s="86" t="s">
        <v>1345</v>
      </c>
      <c r="E224" s="86" t="s">
        <v>26</v>
      </c>
      <c r="F224" s="73"/>
      <c r="G224" s="86" t="s">
        <v>775</v>
      </c>
      <c r="H224" s="86" t="s">
        <v>129</v>
      </c>
      <c r="I224" s="83">
        <v>66068.156407999995</v>
      </c>
      <c r="J224" s="85">
        <v>13185</v>
      </c>
      <c r="K224" s="73"/>
      <c r="L224" s="83">
        <v>33311.194479215999</v>
      </c>
      <c r="M224" s="84">
        <v>1.138909781210136E-5</v>
      </c>
      <c r="N224" s="84">
        <f t="shared" si="4"/>
        <v>9.578249857466907E-3</v>
      </c>
      <c r="O224" s="84">
        <f>L224/'סכום נכסי הקרן'!$C$42</f>
        <v>1.6968029463976621E-3</v>
      </c>
    </row>
    <row r="225" spans="2:15">
      <c r="B225" s="76" t="s">
        <v>1442</v>
      </c>
      <c r="C225" s="73" t="s">
        <v>1443</v>
      </c>
      <c r="D225" s="86" t="s">
        <v>1345</v>
      </c>
      <c r="E225" s="86" t="s">
        <v>26</v>
      </c>
      <c r="F225" s="73"/>
      <c r="G225" s="86" t="s">
        <v>1372</v>
      </c>
      <c r="H225" s="86" t="s">
        <v>129</v>
      </c>
      <c r="I225" s="83">
        <v>110009.16906600002</v>
      </c>
      <c r="J225" s="85">
        <v>12712</v>
      </c>
      <c r="K225" s="73"/>
      <c r="L225" s="83">
        <v>53476.213946066004</v>
      </c>
      <c r="M225" s="84">
        <v>1.066212697331753E-5</v>
      </c>
      <c r="N225" s="84">
        <f t="shared" si="4"/>
        <v>1.5376468680111758E-2</v>
      </c>
      <c r="O225" s="84">
        <f>L225/'סכום נכסי הקרן'!$C$42</f>
        <v>2.7239670868749988E-3</v>
      </c>
    </row>
    <row r="226" spans="2:15">
      <c r="B226" s="76" t="s">
        <v>1444</v>
      </c>
      <c r="C226" s="73" t="s">
        <v>1445</v>
      </c>
      <c r="D226" s="86" t="s">
        <v>1345</v>
      </c>
      <c r="E226" s="86" t="s">
        <v>26</v>
      </c>
      <c r="F226" s="73"/>
      <c r="G226" s="86" t="s">
        <v>1411</v>
      </c>
      <c r="H226" s="86" t="s">
        <v>129</v>
      </c>
      <c r="I226" s="83">
        <v>48861.940575000008</v>
      </c>
      <c r="J226" s="85">
        <v>13845</v>
      </c>
      <c r="K226" s="73"/>
      <c r="L226" s="83">
        <v>25869.114012056005</v>
      </c>
      <c r="M226" s="84">
        <v>5.8409997943514198E-5</v>
      </c>
      <c r="N226" s="84">
        <f t="shared" si="4"/>
        <v>7.4383654345799455E-3</v>
      </c>
      <c r="O226" s="84">
        <f>L226/'סכום נכסי הקרן'!$C$42</f>
        <v>1.3177188498521464E-3</v>
      </c>
    </row>
    <row r="227" spans="2:15">
      <c r="B227" s="76" t="s">
        <v>1446</v>
      </c>
      <c r="C227" s="73" t="s">
        <v>1447</v>
      </c>
      <c r="D227" s="86" t="s">
        <v>26</v>
      </c>
      <c r="E227" s="86" t="s">
        <v>26</v>
      </c>
      <c r="F227" s="73"/>
      <c r="G227" s="86" t="s">
        <v>690</v>
      </c>
      <c r="H227" s="86" t="s">
        <v>131</v>
      </c>
      <c r="I227" s="83">
        <v>2530890.4760000003</v>
      </c>
      <c r="J227" s="85">
        <v>189.3</v>
      </c>
      <c r="K227" s="73"/>
      <c r="L227" s="83">
        <v>19418.303492406001</v>
      </c>
      <c r="M227" s="84">
        <v>1.6466156849830342E-3</v>
      </c>
      <c r="N227" s="84">
        <f t="shared" si="4"/>
        <v>5.5835092546571569E-3</v>
      </c>
      <c r="O227" s="84">
        <f>L227/'סכום נכסי הקרן'!$C$42</f>
        <v>9.8912798220179561E-4</v>
      </c>
    </row>
    <row r="228" spans="2:15">
      <c r="B228" s="76" t="s">
        <v>1448</v>
      </c>
      <c r="C228" s="73" t="s">
        <v>1449</v>
      </c>
      <c r="D228" s="86" t="s">
        <v>26</v>
      </c>
      <c r="E228" s="86" t="s">
        <v>26</v>
      </c>
      <c r="F228" s="73"/>
      <c r="G228" s="86" t="s">
        <v>1411</v>
      </c>
      <c r="H228" s="86" t="s">
        <v>131</v>
      </c>
      <c r="I228" s="83">
        <v>10423.880656000001</v>
      </c>
      <c r="J228" s="85">
        <v>55910</v>
      </c>
      <c r="K228" s="73"/>
      <c r="L228" s="83">
        <v>23621.433057009002</v>
      </c>
      <c r="M228" s="84">
        <v>2.5856839991865027E-5</v>
      </c>
      <c r="N228" s="84">
        <f t="shared" si="4"/>
        <v>6.7920706942114295E-3</v>
      </c>
      <c r="O228" s="84">
        <f>L228/'סכום נכסי הקרן'!$C$42</f>
        <v>1.2032266580616277E-3</v>
      </c>
    </row>
    <row r="229" spans="2:15">
      <c r="B229" s="76" t="s">
        <v>1450</v>
      </c>
      <c r="C229" s="73" t="s">
        <v>1451</v>
      </c>
      <c r="D229" s="86" t="s">
        <v>1367</v>
      </c>
      <c r="E229" s="86" t="s">
        <v>26</v>
      </c>
      <c r="F229" s="73"/>
      <c r="G229" s="86" t="s">
        <v>683</v>
      </c>
      <c r="H229" s="86" t="s">
        <v>129</v>
      </c>
      <c r="I229" s="83">
        <v>136813.43361000004</v>
      </c>
      <c r="J229" s="85">
        <v>2738</v>
      </c>
      <c r="K229" s="73"/>
      <c r="L229" s="83">
        <v>14324.519730013002</v>
      </c>
      <c r="M229" s="84">
        <v>1.7217094515149418E-5</v>
      </c>
      <c r="N229" s="84">
        <f t="shared" si="4"/>
        <v>4.1188504707594656E-3</v>
      </c>
      <c r="O229" s="84">
        <f>L229/'סכום נכסי הקרן'!$C$42</f>
        <v>7.2966123441724033E-4</v>
      </c>
    </row>
    <row r="230" spans="2:15">
      <c r="B230" s="76" t="s">
        <v>1452</v>
      </c>
      <c r="C230" s="73" t="s">
        <v>1453</v>
      </c>
      <c r="D230" s="86" t="s">
        <v>1367</v>
      </c>
      <c r="E230" s="86" t="s">
        <v>26</v>
      </c>
      <c r="F230" s="73"/>
      <c r="G230" s="86" t="s">
        <v>708</v>
      </c>
      <c r="H230" s="86" t="s">
        <v>129</v>
      </c>
      <c r="I230" s="83">
        <v>6.5149250000000007</v>
      </c>
      <c r="J230" s="85">
        <v>53147700</v>
      </c>
      <c r="K230" s="73"/>
      <c r="L230" s="83">
        <v>13240.726238387</v>
      </c>
      <c r="M230" s="84">
        <v>1.1324002294375305E-5</v>
      </c>
      <c r="N230" s="84">
        <f t="shared" si="4"/>
        <v>3.8072181495838538E-3</v>
      </c>
      <c r="O230" s="84">
        <f>L230/'סכום נכסי הקרן'!$C$42</f>
        <v>6.7445504867013305E-4</v>
      </c>
    </row>
    <row r="231" spans="2:15">
      <c r="B231" s="76" t="s">
        <v>1454</v>
      </c>
      <c r="C231" s="73" t="s">
        <v>1455</v>
      </c>
      <c r="D231" s="86" t="s">
        <v>1367</v>
      </c>
      <c r="E231" s="86" t="s">
        <v>26</v>
      </c>
      <c r="F231" s="73"/>
      <c r="G231" s="86" t="s">
        <v>708</v>
      </c>
      <c r="H231" s="86" t="s">
        <v>129</v>
      </c>
      <c r="I231" s="83">
        <v>3350.5330680000006</v>
      </c>
      <c r="J231" s="85">
        <v>64649</v>
      </c>
      <c r="K231" s="73"/>
      <c r="L231" s="83">
        <v>8283.1133348540025</v>
      </c>
      <c r="M231" s="84">
        <v>2.2441218889957559E-5</v>
      </c>
      <c r="N231" s="84">
        <f t="shared" si="4"/>
        <v>2.3817137259502697E-3</v>
      </c>
      <c r="O231" s="84">
        <f>L231/'סכום נכסי הקרן'!$C$42</f>
        <v>4.2192456114701368E-4</v>
      </c>
    </row>
    <row r="232" spans="2:15">
      <c r="B232" s="76" t="s">
        <v>1456</v>
      </c>
      <c r="C232" s="73" t="s">
        <v>1457</v>
      </c>
      <c r="D232" s="86" t="s">
        <v>1367</v>
      </c>
      <c r="E232" s="86" t="s">
        <v>26</v>
      </c>
      <c r="F232" s="73"/>
      <c r="G232" s="86" t="s">
        <v>695</v>
      </c>
      <c r="H232" s="86" t="s">
        <v>129</v>
      </c>
      <c r="I232" s="83">
        <v>27641.897811000003</v>
      </c>
      <c r="J232" s="85">
        <v>19168</v>
      </c>
      <c r="K232" s="73"/>
      <c r="L232" s="83">
        <v>20261.077670505001</v>
      </c>
      <c r="M232" s="84">
        <v>4.582515740780931E-5</v>
      </c>
      <c r="N232" s="84">
        <f t="shared" si="4"/>
        <v>5.8258392514481793E-3</v>
      </c>
      <c r="O232" s="84">
        <f>L232/'סכום נכסי הקרן'!$C$42</f>
        <v>1.032057145532714E-3</v>
      </c>
    </row>
    <row r="233" spans="2:15">
      <c r="B233" s="76" t="s">
        <v>1458</v>
      </c>
      <c r="C233" s="73" t="s">
        <v>1459</v>
      </c>
      <c r="D233" s="86" t="s">
        <v>1345</v>
      </c>
      <c r="E233" s="86" t="s">
        <v>26</v>
      </c>
      <c r="F233" s="73"/>
      <c r="G233" s="86" t="s">
        <v>1411</v>
      </c>
      <c r="H233" s="86" t="s">
        <v>129</v>
      </c>
      <c r="I233" s="83">
        <v>7259.4883140000011</v>
      </c>
      <c r="J233" s="85">
        <v>83058</v>
      </c>
      <c r="K233" s="73"/>
      <c r="L233" s="83">
        <v>23057.136113892004</v>
      </c>
      <c r="M233" s="84">
        <v>1.7588717819632986E-5</v>
      </c>
      <c r="N233" s="84">
        <f t="shared" si="4"/>
        <v>6.6298136151879874E-3</v>
      </c>
      <c r="O233" s="84">
        <f>L233/'סכום נכסי הקרן'!$C$42</f>
        <v>1.1744825457386207E-3</v>
      </c>
    </row>
    <row r="234" spans="2:15">
      <c r="B234" s="76" t="s">
        <v>1460</v>
      </c>
      <c r="C234" s="73" t="s">
        <v>1461</v>
      </c>
      <c r="D234" s="86" t="s">
        <v>1345</v>
      </c>
      <c r="E234" s="86" t="s">
        <v>26</v>
      </c>
      <c r="F234" s="73"/>
      <c r="G234" s="86" t="s">
        <v>708</v>
      </c>
      <c r="H234" s="86" t="s">
        <v>129</v>
      </c>
      <c r="I234" s="83">
        <v>77161.295000000013</v>
      </c>
      <c r="J234" s="85">
        <v>1066.6199999999999</v>
      </c>
      <c r="K234" s="73"/>
      <c r="L234" s="83">
        <v>3147.2200852840001</v>
      </c>
      <c r="M234" s="84">
        <v>6.7181309874250481E-3</v>
      </c>
      <c r="N234" s="84">
        <f t="shared" si="4"/>
        <v>9.0494684458393936E-4</v>
      </c>
      <c r="O234" s="84">
        <f>L234/'סכום נכסי הקרן'!$C$42</f>
        <v>1.6031284368994139E-4</v>
      </c>
    </row>
    <row r="235" spans="2:15">
      <c r="B235" s="76" t="s">
        <v>1462</v>
      </c>
      <c r="C235" s="73" t="s">
        <v>1463</v>
      </c>
      <c r="D235" s="86" t="s">
        <v>122</v>
      </c>
      <c r="E235" s="86" t="s">
        <v>26</v>
      </c>
      <c r="F235" s="73"/>
      <c r="G235" s="86" t="s">
        <v>744</v>
      </c>
      <c r="H235" s="86" t="s">
        <v>1464</v>
      </c>
      <c r="I235" s="83">
        <v>11447.654649000002</v>
      </c>
      <c r="J235" s="85">
        <v>11200</v>
      </c>
      <c r="K235" s="73"/>
      <c r="L235" s="83">
        <v>5384.9767468900009</v>
      </c>
      <c r="M235" s="84">
        <v>2.1930372890804601E-5</v>
      </c>
      <c r="N235" s="84">
        <f t="shared" si="4"/>
        <v>1.5483879688116093E-3</v>
      </c>
      <c r="O235" s="84">
        <f>L235/'סכום נכסי הקרן'!$C$42</f>
        <v>2.7429951261900539E-4</v>
      </c>
    </row>
    <row r="236" spans="2:15">
      <c r="B236" s="76" t="s">
        <v>1465</v>
      </c>
      <c r="C236" s="73" t="s">
        <v>1466</v>
      </c>
      <c r="D236" s="86" t="s">
        <v>1345</v>
      </c>
      <c r="E236" s="86" t="s">
        <v>26</v>
      </c>
      <c r="F236" s="73"/>
      <c r="G236" s="86" t="s">
        <v>1467</v>
      </c>
      <c r="H236" s="86" t="s">
        <v>129</v>
      </c>
      <c r="I236" s="83">
        <v>6328.7846840000011</v>
      </c>
      <c r="J236" s="85">
        <v>56496</v>
      </c>
      <c r="K236" s="73"/>
      <c r="L236" s="83">
        <v>13672.750985958002</v>
      </c>
      <c r="M236" s="84">
        <v>1.4292874286630549E-5</v>
      </c>
      <c r="N236" s="84">
        <f t="shared" si="4"/>
        <v>3.9314418840232174E-3</v>
      </c>
      <c r="O236" s="84">
        <f>L236/'סכום נכסי הקרן'!$C$42</f>
        <v>6.9646149053016802E-4</v>
      </c>
    </row>
    <row r="237" spans="2:15">
      <c r="B237" s="76" t="s">
        <v>1468</v>
      </c>
      <c r="C237" s="73" t="s">
        <v>1469</v>
      </c>
      <c r="D237" s="86" t="s">
        <v>1345</v>
      </c>
      <c r="E237" s="86" t="s">
        <v>26</v>
      </c>
      <c r="F237" s="73"/>
      <c r="G237" s="86" t="s">
        <v>741</v>
      </c>
      <c r="H237" s="86" t="s">
        <v>129</v>
      </c>
      <c r="I237" s="83">
        <v>5300.9809670000013</v>
      </c>
      <c r="J237" s="85">
        <v>16738</v>
      </c>
      <c r="K237" s="73"/>
      <c r="L237" s="83">
        <v>3392.9518142080005</v>
      </c>
      <c r="M237" s="84">
        <v>2.3449819859526896E-5</v>
      </c>
      <c r="N237" s="84">
        <f t="shared" si="4"/>
        <v>9.7560416967655788E-4</v>
      </c>
      <c r="O237" s="84">
        <f>L237/'סכום נכסי הקרן'!$C$42</f>
        <v>1.7282990674277756E-4</v>
      </c>
    </row>
    <row r="238" spans="2:15">
      <c r="B238" s="76" t="s">
        <v>1470</v>
      </c>
      <c r="C238" s="73" t="s">
        <v>1471</v>
      </c>
      <c r="D238" s="86" t="s">
        <v>1367</v>
      </c>
      <c r="E238" s="86" t="s">
        <v>26</v>
      </c>
      <c r="F238" s="73"/>
      <c r="G238" s="86" t="s">
        <v>744</v>
      </c>
      <c r="H238" s="86" t="s">
        <v>129</v>
      </c>
      <c r="I238" s="83">
        <v>14425.906265000003</v>
      </c>
      <c r="J238" s="85">
        <v>10747</v>
      </c>
      <c r="K238" s="73"/>
      <c r="L238" s="83">
        <v>5928.5466074490005</v>
      </c>
      <c r="M238" s="84">
        <v>4.2642780921061922E-5</v>
      </c>
      <c r="N238" s="84">
        <f t="shared" si="4"/>
        <v>1.7046852142517579E-3</v>
      </c>
      <c r="O238" s="84">
        <f>L238/'סכום נכסי הקרן'!$C$42</f>
        <v>3.0198783047698404E-4</v>
      </c>
    </row>
    <row r="239" spans="2:15">
      <c r="B239" s="76" t="s">
        <v>1472</v>
      </c>
      <c r="C239" s="73" t="s">
        <v>1473</v>
      </c>
      <c r="D239" s="86" t="s">
        <v>1345</v>
      </c>
      <c r="E239" s="86" t="s">
        <v>26</v>
      </c>
      <c r="F239" s="73"/>
      <c r="G239" s="86" t="s">
        <v>741</v>
      </c>
      <c r="H239" s="86" t="s">
        <v>129</v>
      </c>
      <c r="I239" s="83">
        <v>17311.087518</v>
      </c>
      <c r="J239" s="85">
        <v>9109</v>
      </c>
      <c r="K239" s="73"/>
      <c r="L239" s="83">
        <v>6029.9392627440011</v>
      </c>
      <c r="M239" s="84">
        <v>5.7883693899787681E-5</v>
      </c>
      <c r="N239" s="84">
        <f t="shared" si="4"/>
        <v>1.733839503112023E-3</v>
      </c>
      <c r="O239" s="84">
        <f>L239/'סכום נכסי הקרן'!$C$42</f>
        <v>3.0715256140114778E-4</v>
      </c>
    </row>
    <row r="240" spans="2:15">
      <c r="B240" s="76" t="s">
        <v>1474</v>
      </c>
      <c r="C240" s="73" t="s">
        <v>1475</v>
      </c>
      <c r="D240" s="86" t="s">
        <v>1367</v>
      </c>
      <c r="E240" s="86" t="s">
        <v>26</v>
      </c>
      <c r="F240" s="73"/>
      <c r="G240" s="86" t="s">
        <v>741</v>
      </c>
      <c r="H240" s="86" t="s">
        <v>129</v>
      </c>
      <c r="I240" s="83">
        <v>31178.571605000008</v>
      </c>
      <c r="J240" s="85">
        <v>4673</v>
      </c>
      <c r="K240" s="73"/>
      <c r="L240" s="83">
        <v>5571.4710658130016</v>
      </c>
      <c r="M240" s="84">
        <v>1.0630627123218128E-4</v>
      </c>
      <c r="N240" s="84">
        <f t="shared" si="4"/>
        <v>1.6020122597315027E-3</v>
      </c>
      <c r="O240" s="84">
        <f>L240/'סכום נכסי הקרן'!$C$42</f>
        <v>2.8379914524347978E-4</v>
      </c>
    </row>
    <row r="241" spans="2:15">
      <c r="B241" s="76" t="s">
        <v>1476</v>
      </c>
      <c r="C241" s="73" t="s">
        <v>1477</v>
      </c>
      <c r="D241" s="86" t="s">
        <v>26</v>
      </c>
      <c r="E241" s="86" t="s">
        <v>26</v>
      </c>
      <c r="F241" s="73"/>
      <c r="G241" s="86" t="s">
        <v>695</v>
      </c>
      <c r="H241" s="86" t="s">
        <v>131</v>
      </c>
      <c r="I241" s="83">
        <v>28386.460715000005</v>
      </c>
      <c r="J241" s="85">
        <v>9004</v>
      </c>
      <c r="K241" s="73"/>
      <c r="L241" s="83">
        <v>10359.386879714</v>
      </c>
      <c r="M241" s="84">
        <v>2.8965776239795924E-4</v>
      </c>
      <c r="N241" s="84">
        <f t="shared" si="4"/>
        <v>2.9787222420371304E-3</v>
      </c>
      <c r="O241" s="84">
        <f>L241/'סכום נכסי הקרן'!$C$42</f>
        <v>5.2768561605737131E-4</v>
      </c>
    </row>
    <row r="242" spans="2:15">
      <c r="B242" s="76" t="s">
        <v>1361</v>
      </c>
      <c r="C242" s="73" t="s">
        <v>1362</v>
      </c>
      <c r="D242" s="86" t="s">
        <v>118</v>
      </c>
      <c r="E242" s="86" t="s">
        <v>26</v>
      </c>
      <c r="F242" s="73"/>
      <c r="G242" s="86" t="s">
        <v>124</v>
      </c>
      <c r="H242" s="86" t="s">
        <v>132</v>
      </c>
      <c r="I242" s="83">
        <v>306198.62681900006</v>
      </c>
      <c r="J242" s="85">
        <v>1143</v>
      </c>
      <c r="K242" s="73"/>
      <c r="L242" s="83">
        <v>16371.949739920001</v>
      </c>
      <c r="M242" s="84">
        <v>1.7100437239198317E-3</v>
      </c>
      <c r="N242" s="84">
        <f t="shared" si="4"/>
        <v>4.7075653609685523E-3</v>
      </c>
      <c r="O242" s="84">
        <f>L242/'סכום נכסי הקרן'!$C$42</f>
        <v>8.3395305966297835E-4</v>
      </c>
    </row>
    <row r="243" spans="2:15">
      <c r="B243" s="76" t="s">
        <v>1478</v>
      </c>
      <c r="C243" s="73" t="s">
        <v>1479</v>
      </c>
      <c r="D243" s="86" t="s">
        <v>1345</v>
      </c>
      <c r="E243" s="86" t="s">
        <v>26</v>
      </c>
      <c r="F243" s="73"/>
      <c r="G243" s="86" t="s">
        <v>741</v>
      </c>
      <c r="H243" s="86" t="s">
        <v>129</v>
      </c>
      <c r="I243" s="83">
        <v>16608.968749000003</v>
      </c>
      <c r="J243" s="85">
        <v>5868</v>
      </c>
      <c r="K243" s="73"/>
      <c r="L243" s="83">
        <v>3726.9250303400004</v>
      </c>
      <c r="M243" s="84">
        <v>2.1148844485077368E-5</v>
      </c>
      <c r="N243" s="84">
        <f t="shared" si="4"/>
        <v>1.0716343168935838E-3</v>
      </c>
      <c r="O243" s="84">
        <f>L243/'סכום נכסי הקרן'!$C$42</f>
        <v>1.8984180757702283E-4</v>
      </c>
    </row>
    <row r="244" spans="2:15">
      <c r="B244" s="76" t="s">
        <v>1480</v>
      </c>
      <c r="C244" s="73" t="s">
        <v>1481</v>
      </c>
      <c r="D244" s="86" t="s">
        <v>1367</v>
      </c>
      <c r="E244" s="86" t="s">
        <v>26</v>
      </c>
      <c r="F244" s="73"/>
      <c r="G244" s="86" t="s">
        <v>708</v>
      </c>
      <c r="H244" s="86" t="s">
        <v>129</v>
      </c>
      <c r="I244" s="83">
        <v>13588.272998000002</v>
      </c>
      <c r="J244" s="85">
        <v>32357</v>
      </c>
      <c r="K244" s="73"/>
      <c r="L244" s="83">
        <v>16813.200656914003</v>
      </c>
      <c r="M244" s="84">
        <v>4.1217667240775261E-5</v>
      </c>
      <c r="N244" s="84">
        <f t="shared" si="4"/>
        <v>4.8344419740375295E-3</v>
      </c>
      <c r="O244" s="84">
        <f>L244/'סכום נכסי הקרן'!$C$42</f>
        <v>8.5642946339936318E-4</v>
      </c>
    </row>
    <row r="245" spans="2:15">
      <c r="B245" s="76" t="s">
        <v>1482</v>
      </c>
      <c r="C245" s="73" t="s">
        <v>1483</v>
      </c>
      <c r="D245" s="86" t="s">
        <v>1367</v>
      </c>
      <c r="E245" s="86" t="s">
        <v>26</v>
      </c>
      <c r="F245" s="73"/>
      <c r="G245" s="86" t="s">
        <v>683</v>
      </c>
      <c r="H245" s="86" t="s">
        <v>129</v>
      </c>
      <c r="I245" s="83">
        <v>27828.038537000004</v>
      </c>
      <c r="J245" s="85">
        <v>14502</v>
      </c>
      <c r="K245" s="73"/>
      <c r="L245" s="83">
        <v>15432.219096383002</v>
      </c>
      <c r="M245" s="84">
        <v>9.5757818242795946E-6</v>
      </c>
      <c r="N245" s="84">
        <f t="shared" si="4"/>
        <v>4.4373566505564541E-3</v>
      </c>
      <c r="O245" s="84">
        <f>L245/'סכום נכסי הקרן'!$C$42</f>
        <v>7.8608513569019384E-4</v>
      </c>
    </row>
    <row r="246" spans="2:15">
      <c r="B246" s="76" t="s">
        <v>1484</v>
      </c>
      <c r="C246" s="73" t="s">
        <v>1485</v>
      </c>
      <c r="D246" s="86" t="s">
        <v>1367</v>
      </c>
      <c r="E246" s="86" t="s">
        <v>26</v>
      </c>
      <c r="F246" s="73"/>
      <c r="G246" s="86" t="s">
        <v>744</v>
      </c>
      <c r="H246" s="86" t="s">
        <v>129</v>
      </c>
      <c r="I246" s="83">
        <v>13960.554450000001</v>
      </c>
      <c r="J246" s="85">
        <v>11223</v>
      </c>
      <c r="K246" s="73"/>
      <c r="L246" s="83">
        <v>5991.4165311309998</v>
      </c>
      <c r="M246" s="84">
        <v>5.5808206493100503E-5</v>
      </c>
      <c r="N246" s="84">
        <f t="shared" si="4"/>
        <v>1.7227627358465415E-3</v>
      </c>
      <c r="O246" s="84">
        <f>L246/'סכום נכסי הקרן'!$C$42</f>
        <v>3.0519029359520012E-4</v>
      </c>
    </row>
    <row r="247" spans="2:15">
      <c r="B247" s="76" t="s">
        <v>1486</v>
      </c>
      <c r="C247" s="73" t="s">
        <v>1487</v>
      </c>
      <c r="D247" s="86" t="s">
        <v>26</v>
      </c>
      <c r="E247" s="86" t="s">
        <v>26</v>
      </c>
      <c r="F247" s="73"/>
      <c r="G247" s="86" t="s">
        <v>744</v>
      </c>
      <c r="H247" s="86" t="s">
        <v>131</v>
      </c>
      <c r="I247" s="83">
        <v>3815.8848830000006</v>
      </c>
      <c r="J247" s="85">
        <v>71640</v>
      </c>
      <c r="K247" s="73"/>
      <c r="L247" s="83">
        <v>11079.959187017001</v>
      </c>
      <c r="M247" s="84">
        <v>7.6006314988754088E-6</v>
      </c>
      <c r="N247" s="84">
        <f t="shared" si="4"/>
        <v>3.1859145000039187E-3</v>
      </c>
      <c r="O247" s="84">
        <f>L247/'סכום נכסי הקרן'!$C$42</f>
        <v>5.6439007031784997E-4</v>
      </c>
    </row>
    <row r="248" spans="2:15">
      <c r="B248" s="76" t="s">
        <v>1488</v>
      </c>
      <c r="C248" s="73" t="s">
        <v>1489</v>
      </c>
      <c r="D248" s="86" t="s">
        <v>1367</v>
      </c>
      <c r="E248" s="86" t="s">
        <v>26</v>
      </c>
      <c r="F248" s="73"/>
      <c r="G248" s="86" t="s">
        <v>741</v>
      </c>
      <c r="H248" s="86" t="s">
        <v>129</v>
      </c>
      <c r="I248" s="83">
        <v>8841.6844849999998</v>
      </c>
      <c r="J248" s="85">
        <v>39591</v>
      </c>
      <c r="K248" s="73"/>
      <c r="L248" s="83">
        <v>13385.955228241002</v>
      </c>
      <c r="M248" s="84">
        <v>9.457885603056803E-6</v>
      </c>
      <c r="N248" s="84">
        <f t="shared" si="4"/>
        <v>3.8489770709649851E-3</v>
      </c>
      <c r="O248" s="84">
        <f>L248/'סכום נכסי הקרן'!$C$42</f>
        <v>6.818527112799317E-4</v>
      </c>
    </row>
    <row r="249" spans="2:15">
      <c r="B249" s="76" t="s">
        <v>1490</v>
      </c>
      <c r="C249" s="73" t="s">
        <v>1491</v>
      </c>
      <c r="D249" s="86" t="s">
        <v>1345</v>
      </c>
      <c r="E249" s="86" t="s">
        <v>26</v>
      </c>
      <c r="F249" s="73"/>
      <c r="G249" s="86" t="s">
        <v>775</v>
      </c>
      <c r="H249" s="86" t="s">
        <v>129</v>
      </c>
      <c r="I249" s="83">
        <v>26338.912729000003</v>
      </c>
      <c r="J249" s="85">
        <v>30021</v>
      </c>
      <c r="K249" s="73"/>
      <c r="L249" s="83">
        <v>30237.151883187002</v>
      </c>
      <c r="M249" s="84">
        <v>1.1850589227295391E-5</v>
      </c>
      <c r="N249" s="84">
        <f t="shared" si="4"/>
        <v>8.6943443561006001E-3</v>
      </c>
      <c r="O249" s="84">
        <f>L249/'סכום נכסי הקרן'!$C$42</f>
        <v>1.5402176117724391E-3</v>
      </c>
    </row>
    <row r="250" spans="2:15">
      <c r="B250" s="76" t="s">
        <v>1492</v>
      </c>
      <c r="C250" s="73" t="s">
        <v>1493</v>
      </c>
      <c r="D250" s="86" t="s">
        <v>1345</v>
      </c>
      <c r="E250" s="86" t="s">
        <v>26</v>
      </c>
      <c r="F250" s="73"/>
      <c r="G250" s="86" t="s">
        <v>741</v>
      </c>
      <c r="H250" s="86" t="s">
        <v>129</v>
      </c>
      <c r="I250" s="83">
        <v>20661.620586000005</v>
      </c>
      <c r="J250" s="85">
        <v>31575</v>
      </c>
      <c r="K250" s="73"/>
      <c r="L250" s="83">
        <v>24947.419220913005</v>
      </c>
      <c r="M250" s="84">
        <v>2.7809256605051436E-6</v>
      </c>
      <c r="N250" s="84">
        <f t="shared" si="4"/>
        <v>7.1733427255503525E-3</v>
      </c>
      <c r="O250" s="84">
        <f>L250/'סכום נכסי הקרן'!$C$42</f>
        <v>1.2707696346786522E-3</v>
      </c>
    </row>
    <row r="251" spans="2:15">
      <c r="B251" s="76" t="s">
        <v>1494</v>
      </c>
      <c r="C251" s="73" t="s">
        <v>1495</v>
      </c>
      <c r="D251" s="86" t="s">
        <v>1367</v>
      </c>
      <c r="E251" s="86" t="s">
        <v>26</v>
      </c>
      <c r="F251" s="73"/>
      <c r="G251" s="86" t="s">
        <v>708</v>
      </c>
      <c r="H251" s="86" t="s">
        <v>129</v>
      </c>
      <c r="I251" s="83">
        <v>42455.907490000005</v>
      </c>
      <c r="J251" s="85">
        <v>8167</v>
      </c>
      <c r="K251" s="73"/>
      <c r="L251" s="83">
        <v>13259.238040619004</v>
      </c>
      <c r="M251" s="84">
        <v>2.5622669764407685E-5</v>
      </c>
      <c r="N251" s="84">
        <f t="shared" si="4"/>
        <v>3.8125410048540473E-3</v>
      </c>
      <c r="O251" s="84">
        <f>L251/'סכום נכסי הקרן'!$C$42</f>
        <v>6.7539800136400885E-4</v>
      </c>
    </row>
    <row r="252" spans="2:15">
      <c r="B252" s="76" t="s">
        <v>1496</v>
      </c>
      <c r="C252" s="73" t="s">
        <v>1497</v>
      </c>
      <c r="D252" s="86" t="s">
        <v>1345</v>
      </c>
      <c r="E252" s="86" t="s">
        <v>26</v>
      </c>
      <c r="F252" s="73"/>
      <c r="G252" s="86" t="s">
        <v>1347</v>
      </c>
      <c r="H252" s="86" t="s">
        <v>129</v>
      </c>
      <c r="I252" s="83">
        <v>10237.739930000002</v>
      </c>
      <c r="J252" s="85">
        <v>7588</v>
      </c>
      <c r="K252" s="73"/>
      <c r="L252" s="83">
        <v>2970.6350353170001</v>
      </c>
      <c r="M252" s="84">
        <v>4.9033398613078231E-5</v>
      </c>
      <c r="N252" s="84">
        <f t="shared" si="4"/>
        <v>8.5417184968747861E-4</v>
      </c>
      <c r="O252" s="84">
        <f>L252/'סכום נכסי הקרן'!$C$42</f>
        <v>1.5131796861091252E-4</v>
      </c>
    </row>
    <row r="253" spans="2:15">
      <c r="B253" s="76" t="s">
        <v>1498</v>
      </c>
      <c r="C253" s="73" t="s">
        <v>1499</v>
      </c>
      <c r="D253" s="86" t="s">
        <v>1345</v>
      </c>
      <c r="E253" s="86" t="s">
        <v>26</v>
      </c>
      <c r="F253" s="73"/>
      <c r="G253" s="86" t="s">
        <v>775</v>
      </c>
      <c r="H253" s="86" t="s">
        <v>129</v>
      </c>
      <c r="I253" s="83">
        <v>5398.0810540000011</v>
      </c>
      <c r="J253" s="85">
        <v>37760</v>
      </c>
      <c r="K253" s="73"/>
      <c r="L253" s="83">
        <v>7794.5181125070012</v>
      </c>
      <c r="M253" s="84">
        <v>1.2181249308087562E-5</v>
      </c>
      <c r="N253" s="84">
        <f t="shared" si="4"/>
        <v>2.2412238038094071E-3</v>
      </c>
      <c r="O253" s="84">
        <f>L253/'סכום נכסי הקרן'!$C$42</f>
        <v>3.9703653699070535E-4</v>
      </c>
    </row>
    <row r="254" spans="2:15">
      <c r="B254" s="76" t="s">
        <v>1500</v>
      </c>
      <c r="C254" s="73" t="s">
        <v>1501</v>
      </c>
      <c r="D254" s="86" t="s">
        <v>1345</v>
      </c>
      <c r="E254" s="86" t="s">
        <v>26</v>
      </c>
      <c r="F254" s="73"/>
      <c r="G254" s="86" t="s">
        <v>1411</v>
      </c>
      <c r="H254" s="86" t="s">
        <v>129</v>
      </c>
      <c r="I254" s="83">
        <v>24849.786921000003</v>
      </c>
      <c r="J254" s="85">
        <v>43499</v>
      </c>
      <c r="K254" s="73"/>
      <c r="L254" s="83">
        <v>41335.179300016011</v>
      </c>
      <c r="M254" s="84">
        <v>1.0060642478137652E-5</v>
      </c>
      <c r="N254" s="84">
        <f t="shared" si="4"/>
        <v>1.1885454167240225E-2</v>
      </c>
      <c r="O254" s="84">
        <f>L254/'סכום נכסי הקרן'!$C$42</f>
        <v>2.1055280401278951E-3</v>
      </c>
    </row>
    <row r="255" spans="2:15">
      <c r="B255" s="76" t="s">
        <v>1395</v>
      </c>
      <c r="C255" s="73" t="s">
        <v>1396</v>
      </c>
      <c r="D255" s="86" t="s">
        <v>1367</v>
      </c>
      <c r="E255" s="86" t="s">
        <v>26</v>
      </c>
      <c r="F255" s="73"/>
      <c r="G255" s="86" t="s">
        <v>510</v>
      </c>
      <c r="H255" s="86" t="s">
        <v>129</v>
      </c>
      <c r="I255" s="83">
        <v>81677.236951000014</v>
      </c>
      <c r="J255" s="85">
        <v>6992</v>
      </c>
      <c r="K255" s="73"/>
      <c r="L255" s="83">
        <v>21838.376087064007</v>
      </c>
      <c r="M255" s="84">
        <v>1.35540631007787E-3</v>
      </c>
      <c r="N255" s="84">
        <f t="shared" si="4"/>
        <v>6.2793732231289402E-3</v>
      </c>
      <c r="O255" s="84">
        <f>L255/'סכום נכסי הקרן'!$C$42</f>
        <v>1.11240144547175E-3</v>
      </c>
    </row>
    <row r="256" spans="2:15">
      <c r="B256" s="76" t="s">
        <v>1502</v>
      </c>
      <c r="C256" s="73" t="s">
        <v>1503</v>
      </c>
      <c r="D256" s="86" t="s">
        <v>1345</v>
      </c>
      <c r="E256" s="86" t="s">
        <v>26</v>
      </c>
      <c r="F256" s="73"/>
      <c r="G256" s="86" t="s">
        <v>741</v>
      </c>
      <c r="H256" s="86" t="s">
        <v>129</v>
      </c>
      <c r="I256" s="83">
        <v>22801.162673000003</v>
      </c>
      <c r="J256" s="85">
        <v>23444</v>
      </c>
      <c r="K256" s="73"/>
      <c r="L256" s="83">
        <v>20441.209502222006</v>
      </c>
      <c r="M256" s="84">
        <v>7.3887107478392593E-5</v>
      </c>
      <c r="N256" s="84">
        <f t="shared" si="4"/>
        <v>5.8776340825385251E-3</v>
      </c>
      <c r="O256" s="84">
        <f>L256/'סכום נכסי הקרן'!$C$42</f>
        <v>1.0412326862953884E-3</v>
      </c>
    </row>
    <row r="257" spans="2:15">
      <c r="B257" s="76" t="s">
        <v>1504</v>
      </c>
      <c r="C257" s="73" t="s">
        <v>1505</v>
      </c>
      <c r="D257" s="86" t="s">
        <v>1345</v>
      </c>
      <c r="E257" s="86" t="s">
        <v>26</v>
      </c>
      <c r="F257" s="73"/>
      <c r="G257" s="86" t="s">
        <v>708</v>
      </c>
      <c r="H257" s="86" t="s">
        <v>129</v>
      </c>
      <c r="I257" s="83">
        <v>203705.81880000004</v>
      </c>
      <c r="J257" s="85">
        <v>612</v>
      </c>
      <c r="K257" s="73"/>
      <c r="L257" s="83">
        <v>4767.3028326780013</v>
      </c>
      <c r="M257" s="84">
        <v>5.6715490766505764E-4</v>
      </c>
      <c r="N257" s="84">
        <f t="shared" si="4"/>
        <v>1.3707829572454989E-3</v>
      </c>
      <c r="O257" s="84">
        <f>L257/'סכום נכסי הקרן'!$C$42</f>
        <v>2.4283648843349245E-4</v>
      </c>
    </row>
    <row r="258" spans="2:15">
      <c r="B258" s="76" t="s">
        <v>1506</v>
      </c>
      <c r="C258" s="73" t="s">
        <v>1507</v>
      </c>
      <c r="D258" s="86" t="s">
        <v>1367</v>
      </c>
      <c r="E258" s="86" t="s">
        <v>26</v>
      </c>
      <c r="F258" s="73"/>
      <c r="G258" s="86" t="s">
        <v>783</v>
      </c>
      <c r="H258" s="86" t="s">
        <v>129</v>
      </c>
      <c r="I258" s="83">
        <v>166316.73868100002</v>
      </c>
      <c r="J258" s="85">
        <v>3317</v>
      </c>
      <c r="K258" s="73"/>
      <c r="L258" s="83">
        <v>21095.961073114006</v>
      </c>
      <c r="M258" s="84">
        <v>2.9457656686868555E-5</v>
      </c>
      <c r="N258" s="84">
        <f t="shared" si="4"/>
        <v>6.0659003467364494E-3</v>
      </c>
      <c r="O258" s="84">
        <f>L258/'סכום נכסי הקרן'!$C$42</f>
        <v>1.0745843691760857E-3</v>
      </c>
    </row>
    <row r="259" spans="2:15">
      <c r="B259" s="76" t="s">
        <v>1508</v>
      </c>
      <c r="C259" s="73" t="s">
        <v>1509</v>
      </c>
      <c r="D259" s="86" t="s">
        <v>1367</v>
      </c>
      <c r="E259" s="86" t="s">
        <v>26</v>
      </c>
      <c r="F259" s="73"/>
      <c r="G259" s="86" t="s">
        <v>1347</v>
      </c>
      <c r="H259" s="86" t="s">
        <v>129</v>
      </c>
      <c r="I259" s="83">
        <v>43277.718795000008</v>
      </c>
      <c r="J259" s="85">
        <v>3562</v>
      </c>
      <c r="K259" s="73"/>
      <c r="L259" s="83">
        <v>5894.8961614589998</v>
      </c>
      <c r="M259" s="84">
        <v>1.3873018789304961E-4</v>
      </c>
      <c r="N259" s="84">
        <f t="shared" si="4"/>
        <v>1.6950094165343113E-3</v>
      </c>
      <c r="O259" s="84">
        <f>L259/'סכום נכסי הקרן'!$C$42</f>
        <v>3.0027374676440345E-4</v>
      </c>
    </row>
    <row r="260" spans="2:15">
      <c r="B260" s="76" t="s">
        <v>1510</v>
      </c>
      <c r="C260" s="73" t="s">
        <v>1511</v>
      </c>
      <c r="D260" s="86" t="s">
        <v>26</v>
      </c>
      <c r="E260" s="86" t="s">
        <v>26</v>
      </c>
      <c r="F260" s="73"/>
      <c r="G260" s="86" t="s">
        <v>1347</v>
      </c>
      <c r="H260" s="86" t="s">
        <v>129</v>
      </c>
      <c r="I260" s="83">
        <v>3406.3752860000004</v>
      </c>
      <c r="J260" s="85">
        <v>126000</v>
      </c>
      <c r="K260" s="73"/>
      <c r="L260" s="83">
        <v>16412.733657053002</v>
      </c>
      <c r="M260" s="84">
        <v>1.426507271190305E-5</v>
      </c>
      <c r="N260" s="84">
        <f t="shared" si="4"/>
        <v>4.7192923060563321E-3</v>
      </c>
      <c r="O260" s="84">
        <f>L260/'סכום נכסי הקרן'!$C$42</f>
        <v>8.3603050755516042E-4</v>
      </c>
    </row>
    <row r="261" spans="2:15">
      <c r="B261" s="76" t="s">
        <v>1512</v>
      </c>
      <c r="C261" s="73" t="s">
        <v>1513</v>
      </c>
      <c r="D261" s="86" t="s">
        <v>1367</v>
      </c>
      <c r="E261" s="86" t="s">
        <v>26</v>
      </c>
      <c r="F261" s="73"/>
      <c r="G261" s="86" t="s">
        <v>741</v>
      </c>
      <c r="H261" s="86" t="s">
        <v>129</v>
      </c>
      <c r="I261" s="83">
        <v>54012.906500000005</v>
      </c>
      <c r="J261" s="85">
        <v>1686</v>
      </c>
      <c r="K261" s="73"/>
      <c r="L261" s="83">
        <v>3482.3546761280004</v>
      </c>
      <c r="M261" s="84">
        <v>2.2302814624785186E-4</v>
      </c>
      <c r="N261" s="84">
        <f t="shared" si="4"/>
        <v>1.0013109317074619E-3</v>
      </c>
      <c r="O261" s="84">
        <f>L261/'סכום נכסי הקרן'!$C$42</f>
        <v>1.7738390253590019E-4</v>
      </c>
    </row>
    <row r="262" spans="2:15">
      <c r="B262" s="76" t="s">
        <v>1514</v>
      </c>
      <c r="C262" s="73" t="s">
        <v>1515</v>
      </c>
      <c r="D262" s="86" t="s">
        <v>1345</v>
      </c>
      <c r="E262" s="86" t="s">
        <v>26</v>
      </c>
      <c r="F262" s="73"/>
      <c r="G262" s="86" t="s">
        <v>775</v>
      </c>
      <c r="H262" s="86" t="s">
        <v>129</v>
      </c>
      <c r="I262" s="83">
        <v>257968.34208900004</v>
      </c>
      <c r="J262" s="85">
        <v>379</v>
      </c>
      <c r="K262" s="73"/>
      <c r="L262" s="83">
        <v>3738.7248635060005</v>
      </c>
      <c r="M262" s="84">
        <v>8.5689910853153873E-4</v>
      </c>
      <c r="N262" s="84">
        <f t="shared" si="4"/>
        <v>1.0750272228552986E-3</v>
      </c>
      <c r="O262" s="84">
        <f>L262/'סכום נכסי הקרן'!$C$42</f>
        <v>1.9044286653020933E-4</v>
      </c>
    </row>
    <row r="263" spans="2:15">
      <c r="B263" s="76" t="s">
        <v>1516</v>
      </c>
      <c r="C263" s="73" t="s">
        <v>1517</v>
      </c>
      <c r="D263" s="86" t="s">
        <v>1367</v>
      </c>
      <c r="E263" s="86" t="s">
        <v>26</v>
      </c>
      <c r="F263" s="73"/>
      <c r="G263" s="86" t="s">
        <v>1411</v>
      </c>
      <c r="H263" s="86" t="s">
        <v>129</v>
      </c>
      <c r="I263" s="83">
        <v>66545.309545000011</v>
      </c>
      <c r="J263" s="85">
        <v>8690</v>
      </c>
      <c r="K263" s="83">
        <v>119.881744635</v>
      </c>
      <c r="L263" s="83">
        <v>22233.260760171997</v>
      </c>
      <c r="M263" s="84">
        <v>1.2830697087529455E-5</v>
      </c>
      <c r="N263" s="84">
        <f t="shared" si="4"/>
        <v>6.392917757422731E-3</v>
      </c>
      <c r="O263" s="84">
        <f>L263/'סכום נכסי הקרן'!$C$42</f>
        <v>1.1325160492045875E-3</v>
      </c>
    </row>
    <row r="264" spans="2:15">
      <c r="B264" s="76" t="s">
        <v>1518</v>
      </c>
      <c r="C264" s="73" t="s">
        <v>1519</v>
      </c>
      <c r="D264" s="86" t="s">
        <v>1345</v>
      </c>
      <c r="E264" s="86" t="s">
        <v>26</v>
      </c>
      <c r="F264" s="73"/>
      <c r="G264" s="86" t="s">
        <v>786</v>
      </c>
      <c r="H264" s="86" t="s">
        <v>129</v>
      </c>
      <c r="I264" s="83">
        <v>154322.59000000003</v>
      </c>
      <c r="J264" s="85">
        <v>195</v>
      </c>
      <c r="K264" s="73"/>
      <c r="L264" s="83">
        <v>1150.7526891120001</v>
      </c>
      <c r="M264" s="84">
        <v>9.2677235797936932E-4</v>
      </c>
      <c r="N264" s="84">
        <f t="shared" si="4"/>
        <v>3.3088566629887144E-4</v>
      </c>
      <c r="O264" s="84">
        <f>L264/'סכום נכסי הקרן'!$C$42</f>
        <v>5.8616947965602652E-5</v>
      </c>
    </row>
    <row r="265" spans="2:15">
      <c r="B265" s="76" t="s">
        <v>1520</v>
      </c>
      <c r="C265" s="73" t="s">
        <v>1521</v>
      </c>
      <c r="D265" s="86" t="s">
        <v>1345</v>
      </c>
      <c r="E265" s="86" t="s">
        <v>26</v>
      </c>
      <c r="F265" s="73"/>
      <c r="G265" s="86" t="s">
        <v>703</v>
      </c>
      <c r="H265" s="86" t="s">
        <v>129</v>
      </c>
      <c r="I265" s="83">
        <v>8143.6567630000018</v>
      </c>
      <c r="J265" s="85">
        <v>25022</v>
      </c>
      <c r="K265" s="73"/>
      <c r="L265" s="83">
        <v>7792.1869605110014</v>
      </c>
      <c r="M265" s="84">
        <v>2.5657438434973813E-6</v>
      </c>
      <c r="N265" s="84">
        <f t="shared" si="4"/>
        <v>2.2405535079337265E-3</v>
      </c>
      <c r="O265" s="84">
        <f>L265/'סכום נכסי הקרן'!$C$42</f>
        <v>3.9691779295774129E-4</v>
      </c>
    </row>
    <row r="266" spans="2:15">
      <c r="B266" s="76" t="s">
        <v>1425</v>
      </c>
      <c r="C266" s="73" t="s">
        <v>1426</v>
      </c>
      <c r="D266" s="86" t="s">
        <v>1345</v>
      </c>
      <c r="E266" s="86" t="s">
        <v>26</v>
      </c>
      <c r="F266" s="73"/>
      <c r="G266" s="86" t="s">
        <v>741</v>
      </c>
      <c r="H266" s="86" t="s">
        <v>129</v>
      </c>
      <c r="I266" s="83">
        <v>16744.001015000002</v>
      </c>
      <c r="J266" s="85">
        <v>2299</v>
      </c>
      <c r="K266" s="73"/>
      <c r="L266" s="83">
        <v>1472.028086672</v>
      </c>
      <c r="M266" s="84">
        <v>2.6052134972642772E-4</v>
      </c>
      <c r="N266" s="84">
        <f t="shared" si="4"/>
        <v>4.2326470220545531E-4</v>
      </c>
      <c r="O266" s="84">
        <f>L266/'סכום נכסי הקרן'!$C$42</f>
        <v>7.4982048338242258E-5</v>
      </c>
    </row>
    <row r="267" spans="2:15">
      <c r="B267" s="76" t="s">
        <v>1522</v>
      </c>
      <c r="C267" s="73" t="s">
        <v>1523</v>
      </c>
      <c r="D267" s="86" t="s">
        <v>26</v>
      </c>
      <c r="E267" s="86" t="s">
        <v>26</v>
      </c>
      <c r="F267" s="73"/>
      <c r="G267" s="86" t="s">
        <v>695</v>
      </c>
      <c r="H267" s="86" t="s">
        <v>131</v>
      </c>
      <c r="I267" s="83">
        <v>55376.865985000004</v>
      </c>
      <c r="J267" s="85">
        <v>10502</v>
      </c>
      <c r="K267" s="73"/>
      <c r="L267" s="83">
        <v>23571.526389510003</v>
      </c>
      <c r="M267" s="84">
        <v>9.2715445159444106E-5</v>
      </c>
      <c r="N267" s="84">
        <f t="shared" si="4"/>
        <v>6.7777206074513411E-3</v>
      </c>
      <c r="O267" s="84">
        <f>L267/'סכום נכסי הקרן'!$C$42</f>
        <v>1.2006845162447072E-3</v>
      </c>
    </row>
    <row r="268" spans="2:15">
      <c r="B268" s="76" t="s">
        <v>1524</v>
      </c>
      <c r="C268" s="73" t="s">
        <v>1525</v>
      </c>
      <c r="D268" s="86" t="s">
        <v>1367</v>
      </c>
      <c r="E268" s="86" t="s">
        <v>26</v>
      </c>
      <c r="F268" s="73"/>
      <c r="G268" s="86" t="s">
        <v>741</v>
      </c>
      <c r="H268" s="86" t="s">
        <v>129</v>
      </c>
      <c r="I268" s="83">
        <v>14425.906265000003</v>
      </c>
      <c r="J268" s="85">
        <v>23001</v>
      </c>
      <c r="K268" s="73"/>
      <c r="L268" s="83">
        <v>12688.424724848001</v>
      </c>
      <c r="M268" s="84">
        <v>8.9781040369403475E-6</v>
      </c>
      <c r="N268" s="84">
        <f t="shared" si="4"/>
        <v>3.6484102180149528E-3</v>
      </c>
      <c r="O268" s="84">
        <f>L268/'סכום נכסי הקרן'!$C$42</f>
        <v>6.463219585746224E-4</v>
      </c>
    </row>
    <row r="269" spans="2:15">
      <c r="B269" s="118"/>
      <c r="C269" s="118"/>
      <c r="D269" s="118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</row>
    <row r="270" spans="2:15">
      <c r="B270" s="118"/>
      <c r="C270" s="118"/>
      <c r="D270" s="118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</row>
    <row r="271" spans="2:15">
      <c r="B271" s="118"/>
      <c r="C271" s="118"/>
      <c r="D271" s="118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</row>
    <row r="272" spans="2:15">
      <c r="B272" s="126" t="s">
        <v>220</v>
      </c>
      <c r="C272" s="118"/>
      <c r="D272" s="118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</row>
    <row r="273" spans="2:15">
      <c r="B273" s="126" t="s">
        <v>109</v>
      </c>
      <c r="C273" s="118"/>
      <c r="D273" s="118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</row>
    <row r="274" spans="2:15">
      <c r="B274" s="126" t="s">
        <v>203</v>
      </c>
      <c r="C274" s="118"/>
      <c r="D274" s="118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</row>
    <row r="275" spans="2:15">
      <c r="B275" s="126" t="s">
        <v>211</v>
      </c>
      <c r="C275" s="118"/>
      <c r="D275" s="118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</row>
    <row r="276" spans="2:15">
      <c r="B276" s="126" t="s">
        <v>217</v>
      </c>
      <c r="C276" s="118"/>
      <c r="D276" s="118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</row>
    <row r="277" spans="2:15">
      <c r="B277" s="118"/>
      <c r="C277" s="118"/>
      <c r="D277" s="118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</row>
    <row r="278" spans="2:15">
      <c r="B278" s="118"/>
      <c r="C278" s="118"/>
      <c r="D278" s="118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</row>
    <row r="279" spans="2:15">
      <c r="B279" s="118"/>
      <c r="C279" s="118"/>
      <c r="D279" s="118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</row>
    <row r="280" spans="2:15">
      <c r="B280" s="118"/>
      <c r="C280" s="118"/>
      <c r="D280" s="118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</row>
    <row r="281" spans="2:15">
      <c r="B281" s="118"/>
      <c r="C281" s="118"/>
      <c r="D281" s="118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</row>
    <row r="282" spans="2:15">
      <c r="B282" s="118"/>
      <c r="C282" s="118"/>
      <c r="D282" s="118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</row>
    <row r="283" spans="2:15">
      <c r="B283" s="118"/>
      <c r="C283" s="118"/>
      <c r="D283" s="118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</row>
    <row r="284" spans="2:15">
      <c r="B284" s="118"/>
      <c r="C284" s="118"/>
      <c r="D284" s="118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</row>
    <row r="285" spans="2:15">
      <c r="B285" s="118"/>
      <c r="C285" s="118"/>
      <c r="D285" s="118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</row>
    <row r="286" spans="2:15">
      <c r="B286" s="118"/>
      <c r="C286" s="118"/>
      <c r="D286" s="118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</row>
    <row r="287" spans="2:15">
      <c r="B287" s="118"/>
      <c r="C287" s="118"/>
      <c r="D287" s="118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</row>
    <row r="288" spans="2:15">
      <c r="B288" s="118"/>
      <c r="C288" s="118"/>
      <c r="D288" s="118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</row>
    <row r="289" spans="2:15">
      <c r="B289" s="118"/>
      <c r="C289" s="118"/>
      <c r="D289" s="118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</row>
    <row r="290" spans="2:15">
      <c r="B290" s="118"/>
      <c r="C290" s="118"/>
      <c r="D290" s="118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</row>
    <row r="291" spans="2:15">
      <c r="B291" s="118"/>
      <c r="C291" s="118"/>
      <c r="D291" s="118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</row>
    <row r="292" spans="2:15">
      <c r="B292" s="118"/>
      <c r="C292" s="118"/>
      <c r="D292" s="118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</row>
    <row r="293" spans="2:15">
      <c r="B293" s="129"/>
      <c r="C293" s="118"/>
      <c r="D293" s="118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</row>
    <row r="294" spans="2:15">
      <c r="B294" s="129"/>
      <c r="C294" s="118"/>
      <c r="D294" s="118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</row>
    <row r="295" spans="2:15">
      <c r="B295" s="130"/>
      <c r="C295" s="118"/>
      <c r="D295" s="118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</row>
    <row r="296" spans="2:15">
      <c r="B296" s="118"/>
      <c r="C296" s="118"/>
      <c r="D296" s="118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</row>
    <row r="297" spans="2:15">
      <c r="B297" s="118"/>
      <c r="C297" s="118"/>
      <c r="D297" s="118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</row>
    <row r="298" spans="2:15">
      <c r="B298" s="118"/>
      <c r="C298" s="118"/>
      <c r="D298" s="118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</row>
    <row r="299" spans="2:15">
      <c r="B299" s="118"/>
      <c r="C299" s="118"/>
      <c r="D299" s="118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</row>
    <row r="300" spans="2:15">
      <c r="B300" s="118"/>
      <c r="C300" s="118"/>
      <c r="D300" s="118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</row>
    <row r="301" spans="2:15">
      <c r="B301" s="118"/>
      <c r="C301" s="118"/>
      <c r="D301" s="118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</row>
    <row r="302" spans="2:15">
      <c r="B302" s="118"/>
      <c r="C302" s="118"/>
      <c r="D302" s="118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</row>
    <row r="303" spans="2:15">
      <c r="B303" s="118"/>
      <c r="C303" s="118"/>
      <c r="D303" s="118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</row>
    <row r="304" spans="2:15">
      <c r="B304" s="118"/>
      <c r="C304" s="118"/>
      <c r="D304" s="118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</row>
    <row r="305" spans="2:15">
      <c r="B305" s="118"/>
      <c r="C305" s="118"/>
      <c r="D305" s="118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</row>
    <row r="306" spans="2:15">
      <c r="B306" s="118"/>
      <c r="C306" s="118"/>
      <c r="D306" s="118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</row>
    <row r="307" spans="2:15">
      <c r="B307" s="118"/>
      <c r="C307" s="118"/>
      <c r="D307" s="118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</row>
    <row r="308" spans="2:15">
      <c r="B308" s="118"/>
      <c r="C308" s="118"/>
      <c r="D308" s="118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</row>
    <row r="309" spans="2:15">
      <c r="B309" s="118"/>
      <c r="C309" s="118"/>
      <c r="D309" s="118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</row>
    <row r="310" spans="2:15">
      <c r="B310" s="118"/>
      <c r="C310" s="118"/>
      <c r="D310" s="118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</row>
    <row r="311" spans="2:15">
      <c r="B311" s="118"/>
      <c r="C311" s="118"/>
      <c r="D311" s="118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</row>
    <row r="312" spans="2:15">
      <c r="B312" s="118"/>
      <c r="C312" s="118"/>
      <c r="D312" s="118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</row>
    <row r="313" spans="2:15">
      <c r="B313" s="118"/>
      <c r="C313" s="118"/>
      <c r="D313" s="118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</row>
    <row r="314" spans="2:15">
      <c r="B314" s="118"/>
      <c r="C314" s="118"/>
      <c r="D314" s="118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</row>
    <row r="315" spans="2:15">
      <c r="B315" s="118"/>
      <c r="C315" s="118"/>
      <c r="D315" s="118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</row>
    <row r="316" spans="2:15">
      <c r="B316" s="118"/>
      <c r="C316" s="118"/>
      <c r="D316" s="118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</row>
    <row r="317" spans="2:15">
      <c r="B317" s="118"/>
      <c r="C317" s="118"/>
      <c r="D317" s="118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</row>
    <row r="318" spans="2:15">
      <c r="B318" s="118"/>
      <c r="C318" s="118"/>
      <c r="D318" s="118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</row>
    <row r="319" spans="2:15">
      <c r="B319" s="118"/>
      <c r="C319" s="118"/>
      <c r="D319" s="118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</row>
    <row r="320" spans="2:15">
      <c r="B320" s="118"/>
      <c r="C320" s="118"/>
      <c r="D320" s="118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</row>
    <row r="321" spans="2:15">
      <c r="B321" s="118"/>
      <c r="C321" s="118"/>
      <c r="D321" s="118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</row>
    <row r="322" spans="2:15">
      <c r="B322" s="118"/>
      <c r="C322" s="118"/>
      <c r="D322" s="118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</row>
    <row r="323" spans="2:15">
      <c r="B323" s="118"/>
      <c r="C323" s="118"/>
      <c r="D323" s="118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</row>
    <row r="324" spans="2:15">
      <c r="B324" s="118"/>
      <c r="C324" s="118"/>
      <c r="D324" s="118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</row>
    <row r="325" spans="2:15">
      <c r="B325" s="118"/>
      <c r="C325" s="118"/>
      <c r="D325" s="118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</row>
    <row r="326" spans="2:15">
      <c r="B326" s="118"/>
      <c r="C326" s="118"/>
      <c r="D326" s="118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</row>
    <row r="327" spans="2:15">
      <c r="B327" s="118"/>
      <c r="C327" s="118"/>
      <c r="D327" s="118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</row>
    <row r="328" spans="2:15">
      <c r="B328" s="118"/>
      <c r="C328" s="118"/>
      <c r="D328" s="118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</row>
    <row r="329" spans="2:15">
      <c r="B329" s="118"/>
      <c r="C329" s="118"/>
      <c r="D329" s="118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</row>
    <row r="330" spans="2:15">
      <c r="B330" s="118"/>
      <c r="C330" s="118"/>
      <c r="D330" s="118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</row>
    <row r="331" spans="2:15">
      <c r="B331" s="118"/>
      <c r="C331" s="118"/>
      <c r="D331" s="118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</row>
    <row r="332" spans="2:15">
      <c r="B332" s="118"/>
      <c r="C332" s="118"/>
      <c r="D332" s="118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</row>
    <row r="333" spans="2:15">
      <c r="B333" s="118"/>
      <c r="C333" s="118"/>
      <c r="D333" s="118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</row>
    <row r="334" spans="2:15">
      <c r="B334" s="118"/>
      <c r="C334" s="118"/>
      <c r="D334" s="118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</row>
    <row r="335" spans="2:15">
      <c r="B335" s="118"/>
      <c r="C335" s="118"/>
      <c r="D335" s="118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</row>
    <row r="336" spans="2:15">
      <c r="B336" s="118"/>
      <c r="C336" s="118"/>
      <c r="D336" s="118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</row>
    <row r="337" spans="2:15">
      <c r="B337" s="118"/>
      <c r="C337" s="118"/>
      <c r="D337" s="118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</row>
    <row r="338" spans="2:15">
      <c r="B338" s="118"/>
      <c r="C338" s="118"/>
      <c r="D338" s="118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</row>
    <row r="339" spans="2:15">
      <c r="B339" s="118"/>
      <c r="C339" s="118"/>
      <c r="D339" s="118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</row>
    <row r="340" spans="2:15">
      <c r="B340" s="118"/>
      <c r="C340" s="118"/>
      <c r="D340" s="118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</row>
    <row r="341" spans="2:15">
      <c r="B341" s="118"/>
      <c r="C341" s="118"/>
      <c r="D341" s="118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</row>
    <row r="342" spans="2:15">
      <c r="B342" s="118"/>
      <c r="C342" s="118"/>
      <c r="D342" s="118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</row>
    <row r="343" spans="2:15">
      <c r="B343" s="118"/>
      <c r="C343" s="118"/>
      <c r="D343" s="118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</row>
    <row r="344" spans="2:15">
      <c r="B344" s="118"/>
      <c r="C344" s="118"/>
      <c r="D344" s="118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</row>
    <row r="345" spans="2:15">
      <c r="B345" s="118"/>
      <c r="C345" s="118"/>
      <c r="D345" s="118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</row>
    <row r="346" spans="2:15">
      <c r="B346" s="118"/>
      <c r="C346" s="118"/>
      <c r="D346" s="118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</row>
    <row r="347" spans="2:15">
      <c r="B347" s="118"/>
      <c r="C347" s="118"/>
      <c r="D347" s="118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</row>
    <row r="348" spans="2:15">
      <c r="B348" s="118"/>
      <c r="C348" s="118"/>
      <c r="D348" s="118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</row>
    <row r="349" spans="2:15">
      <c r="B349" s="118"/>
      <c r="C349" s="118"/>
      <c r="D349" s="118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</row>
    <row r="350" spans="2:15">
      <c r="B350" s="118"/>
      <c r="C350" s="118"/>
      <c r="D350" s="118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</row>
    <row r="351" spans="2:15">
      <c r="B351" s="118"/>
      <c r="C351" s="118"/>
      <c r="D351" s="118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</row>
    <row r="352" spans="2:15">
      <c r="B352" s="118"/>
      <c r="C352" s="118"/>
      <c r="D352" s="118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</row>
    <row r="353" spans="2:15">
      <c r="B353" s="118"/>
      <c r="C353" s="118"/>
      <c r="D353" s="118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</row>
    <row r="354" spans="2:15">
      <c r="B354" s="118"/>
      <c r="C354" s="118"/>
      <c r="D354" s="118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</row>
    <row r="355" spans="2:15">
      <c r="B355" s="118"/>
      <c r="C355" s="118"/>
      <c r="D355" s="118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</row>
    <row r="356" spans="2:15">
      <c r="B356" s="118"/>
      <c r="C356" s="118"/>
      <c r="D356" s="118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</row>
    <row r="357" spans="2:15">
      <c r="B357" s="118"/>
      <c r="C357" s="118"/>
      <c r="D357" s="118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</row>
    <row r="358" spans="2:15">
      <c r="B358" s="118"/>
      <c r="C358" s="118"/>
      <c r="D358" s="118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</row>
    <row r="359" spans="2:15">
      <c r="B359" s="118"/>
      <c r="C359" s="118"/>
      <c r="D359" s="118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</row>
    <row r="360" spans="2:15">
      <c r="B360" s="129"/>
      <c r="C360" s="118"/>
      <c r="D360" s="118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</row>
    <row r="361" spans="2:15">
      <c r="B361" s="129"/>
      <c r="C361" s="118"/>
      <c r="D361" s="118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</row>
    <row r="362" spans="2:15">
      <c r="B362" s="130"/>
      <c r="C362" s="118"/>
      <c r="D362" s="118"/>
      <c r="E362" s="118"/>
      <c r="F362" s="118"/>
      <c r="G362" s="118"/>
      <c r="H362" s="119"/>
      <c r="I362" s="119"/>
      <c r="J362" s="119"/>
      <c r="K362" s="119"/>
      <c r="L362" s="119"/>
      <c r="M362" s="119"/>
      <c r="N362" s="119"/>
      <c r="O362" s="119"/>
    </row>
    <row r="363" spans="2:15">
      <c r="B363" s="118"/>
      <c r="C363" s="118"/>
      <c r="D363" s="118"/>
      <c r="E363" s="118"/>
      <c r="F363" s="118"/>
      <c r="G363" s="118"/>
      <c r="H363" s="119"/>
      <c r="I363" s="119"/>
      <c r="J363" s="119"/>
      <c r="K363" s="119"/>
      <c r="L363" s="119"/>
      <c r="M363" s="119"/>
      <c r="N363" s="119"/>
      <c r="O363" s="119"/>
    </row>
    <row r="364" spans="2:15">
      <c r="B364" s="118"/>
      <c r="C364" s="118"/>
      <c r="D364" s="118"/>
      <c r="E364" s="118"/>
      <c r="F364" s="118"/>
      <c r="G364" s="118"/>
      <c r="H364" s="119"/>
      <c r="I364" s="119"/>
      <c r="J364" s="119"/>
      <c r="K364" s="119"/>
      <c r="L364" s="119"/>
      <c r="M364" s="119"/>
      <c r="N364" s="119"/>
      <c r="O364" s="119"/>
    </row>
    <row r="365" spans="2:15">
      <c r="B365" s="118"/>
      <c r="C365" s="118"/>
      <c r="D365" s="118"/>
      <c r="E365" s="118"/>
      <c r="F365" s="118"/>
      <c r="G365" s="118"/>
      <c r="H365" s="119"/>
      <c r="I365" s="119"/>
      <c r="J365" s="119"/>
      <c r="K365" s="119"/>
      <c r="L365" s="119"/>
      <c r="M365" s="119"/>
      <c r="N365" s="119"/>
      <c r="O365" s="119"/>
    </row>
    <row r="366" spans="2:15">
      <c r="B366" s="118"/>
      <c r="C366" s="118"/>
      <c r="D366" s="118"/>
      <c r="E366" s="118"/>
      <c r="F366" s="118"/>
      <c r="G366" s="118"/>
      <c r="H366" s="119"/>
      <c r="I366" s="119"/>
      <c r="J366" s="119"/>
      <c r="K366" s="119"/>
      <c r="L366" s="119"/>
      <c r="M366" s="119"/>
      <c r="N366" s="119"/>
      <c r="O366" s="119"/>
    </row>
    <row r="367" spans="2:15">
      <c r="B367" s="118"/>
      <c r="C367" s="118"/>
      <c r="D367" s="118"/>
      <c r="E367" s="118"/>
      <c r="F367" s="118"/>
      <c r="G367" s="118"/>
      <c r="H367" s="119"/>
      <c r="I367" s="119"/>
      <c r="J367" s="119"/>
      <c r="K367" s="119"/>
      <c r="L367" s="119"/>
      <c r="M367" s="119"/>
      <c r="N367" s="119"/>
      <c r="O367" s="119"/>
    </row>
    <row r="368" spans="2:15">
      <c r="B368" s="118"/>
      <c r="C368" s="118"/>
      <c r="D368" s="118"/>
      <c r="E368" s="118"/>
      <c r="F368" s="118"/>
      <c r="G368" s="118"/>
      <c r="H368" s="119"/>
      <c r="I368" s="119"/>
      <c r="J368" s="119"/>
      <c r="K368" s="119"/>
      <c r="L368" s="119"/>
      <c r="M368" s="119"/>
      <c r="N368" s="119"/>
      <c r="O368" s="119"/>
    </row>
    <row r="369" spans="2:15">
      <c r="B369" s="118"/>
      <c r="C369" s="118"/>
      <c r="D369" s="118"/>
      <c r="E369" s="118"/>
      <c r="F369" s="118"/>
      <c r="G369" s="118"/>
      <c r="H369" s="119"/>
      <c r="I369" s="119"/>
      <c r="J369" s="119"/>
      <c r="K369" s="119"/>
      <c r="L369" s="119"/>
      <c r="M369" s="119"/>
      <c r="N369" s="119"/>
      <c r="O369" s="119"/>
    </row>
    <row r="370" spans="2:15">
      <c r="B370" s="118"/>
      <c r="C370" s="118"/>
      <c r="D370" s="118"/>
      <c r="E370" s="118"/>
      <c r="F370" s="118"/>
      <c r="G370" s="118"/>
      <c r="H370" s="119"/>
      <c r="I370" s="119"/>
      <c r="J370" s="119"/>
      <c r="K370" s="119"/>
      <c r="L370" s="119"/>
      <c r="M370" s="119"/>
      <c r="N370" s="119"/>
      <c r="O370" s="119"/>
    </row>
    <row r="371" spans="2:15">
      <c r="B371" s="118"/>
      <c r="C371" s="118"/>
      <c r="D371" s="118"/>
      <c r="E371" s="118"/>
      <c r="F371" s="118"/>
      <c r="G371" s="118"/>
      <c r="H371" s="119"/>
      <c r="I371" s="119"/>
      <c r="J371" s="119"/>
      <c r="K371" s="119"/>
      <c r="L371" s="119"/>
      <c r="M371" s="119"/>
      <c r="N371" s="119"/>
      <c r="O371" s="119"/>
    </row>
    <row r="372" spans="2:15">
      <c r="B372" s="118"/>
      <c r="C372" s="118"/>
      <c r="D372" s="118"/>
      <c r="E372" s="118"/>
      <c r="F372" s="118"/>
      <c r="G372" s="118"/>
      <c r="H372" s="119"/>
      <c r="I372" s="119"/>
      <c r="J372" s="119"/>
      <c r="K372" s="119"/>
      <c r="L372" s="119"/>
      <c r="M372" s="119"/>
      <c r="N372" s="119"/>
      <c r="O372" s="119"/>
    </row>
    <row r="373" spans="2:15">
      <c r="B373" s="118"/>
      <c r="C373" s="118"/>
      <c r="D373" s="118"/>
      <c r="E373" s="118"/>
      <c r="F373" s="118"/>
      <c r="G373" s="118"/>
      <c r="H373" s="119"/>
      <c r="I373" s="119"/>
      <c r="J373" s="119"/>
      <c r="K373" s="119"/>
      <c r="L373" s="119"/>
      <c r="M373" s="119"/>
      <c r="N373" s="119"/>
      <c r="O373" s="119"/>
    </row>
    <row r="374" spans="2:15">
      <c r="B374" s="118"/>
      <c r="C374" s="118"/>
      <c r="D374" s="118"/>
      <c r="E374" s="118"/>
      <c r="F374" s="118"/>
      <c r="G374" s="118"/>
      <c r="H374" s="119"/>
      <c r="I374" s="119"/>
      <c r="J374" s="119"/>
      <c r="K374" s="119"/>
      <c r="L374" s="119"/>
      <c r="M374" s="119"/>
      <c r="N374" s="119"/>
      <c r="O374" s="119"/>
    </row>
    <row r="375" spans="2:15">
      <c r="B375" s="118"/>
      <c r="C375" s="118"/>
      <c r="D375" s="118"/>
      <c r="E375" s="118"/>
      <c r="F375" s="118"/>
      <c r="G375" s="118"/>
      <c r="H375" s="119"/>
      <c r="I375" s="119"/>
      <c r="J375" s="119"/>
      <c r="K375" s="119"/>
      <c r="L375" s="119"/>
      <c r="M375" s="119"/>
      <c r="N375" s="119"/>
      <c r="O375" s="119"/>
    </row>
    <row r="376" spans="2:15">
      <c r="B376" s="118"/>
      <c r="C376" s="118"/>
      <c r="D376" s="118"/>
      <c r="E376" s="118"/>
      <c r="F376" s="118"/>
      <c r="G376" s="118"/>
      <c r="H376" s="119"/>
      <c r="I376" s="119"/>
      <c r="J376" s="119"/>
      <c r="K376" s="119"/>
      <c r="L376" s="119"/>
      <c r="M376" s="119"/>
      <c r="N376" s="119"/>
      <c r="O376" s="119"/>
    </row>
    <row r="377" spans="2:15">
      <c r="B377" s="118"/>
      <c r="C377" s="118"/>
      <c r="D377" s="118"/>
      <c r="E377" s="118"/>
      <c r="F377" s="118"/>
      <c r="G377" s="118"/>
      <c r="H377" s="119"/>
      <c r="I377" s="119"/>
      <c r="J377" s="119"/>
      <c r="K377" s="119"/>
      <c r="L377" s="119"/>
      <c r="M377" s="119"/>
      <c r="N377" s="119"/>
      <c r="O377" s="119"/>
    </row>
    <row r="378" spans="2:15">
      <c r="B378" s="118"/>
      <c r="C378" s="118"/>
      <c r="D378" s="118"/>
      <c r="E378" s="118"/>
      <c r="F378" s="118"/>
      <c r="G378" s="118"/>
      <c r="H378" s="119"/>
      <c r="I378" s="119"/>
      <c r="J378" s="119"/>
      <c r="K378" s="119"/>
      <c r="L378" s="119"/>
      <c r="M378" s="119"/>
      <c r="N378" s="119"/>
      <c r="O378" s="119"/>
    </row>
    <row r="379" spans="2:15">
      <c r="B379" s="118"/>
      <c r="C379" s="118"/>
      <c r="D379" s="118"/>
      <c r="E379" s="118"/>
      <c r="F379" s="118"/>
      <c r="G379" s="118"/>
      <c r="H379" s="119"/>
      <c r="I379" s="119"/>
      <c r="J379" s="119"/>
      <c r="K379" s="119"/>
      <c r="L379" s="119"/>
      <c r="M379" s="119"/>
      <c r="N379" s="119"/>
      <c r="O379" s="119"/>
    </row>
    <row r="380" spans="2:15">
      <c r="B380" s="118"/>
      <c r="C380" s="118"/>
      <c r="D380" s="118"/>
      <c r="E380" s="118"/>
      <c r="F380" s="118"/>
      <c r="G380" s="118"/>
      <c r="H380" s="119"/>
      <c r="I380" s="119"/>
      <c r="J380" s="119"/>
      <c r="K380" s="119"/>
      <c r="L380" s="119"/>
      <c r="M380" s="119"/>
      <c r="N380" s="119"/>
      <c r="O380" s="119"/>
    </row>
    <row r="381" spans="2:15">
      <c r="B381" s="118"/>
      <c r="C381" s="118"/>
      <c r="D381" s="118"/>
      <c r="E381" s="118"/>
      <c r="F381" s="118"/>
      <c r="G381" s="118"/>
      <c r="H381" s="119"/>
      <c r="I381" s="119"/>
      <c r="J381" s="119"/>
      <c r="K381" s="119"/>
      <c r="L381" s="119"/>
      <c r="M381" s="119"/>
      <c r="N381" s="119"/>
      <c r="O381" s="119"/>
    </row>
    <row r="382" spans="2:15">
      <c r="B382" s="118"/>
      <c r="C382" s="118"/>
      <c r="D382" s="118"/>
      <c r="E382" s="118"/>
      <c r="F382" s="118"/>
      <c r="G382" s="118"/>
      <c r="H382" s="119"/>
      <c r="I382" s="119"/>
      <c r="J382" s="119"/>
      <c r="K382" s="119"/>
      <c r="L382" s="119"/>
      <c r="M382" s="119"/>
      <c r="N382" s="119"/>
      <c r="O382" s="119"/>
    </row>
    <row r="383" spans="2:15">
      <c r="B383" s="118"/>
      <c r="C383" s="118"/>
      <c r="D383" s="118"/>
      <c r="E383" s="118"/>
      <c r="F383" s="118"/>
      <c r="G383" s="118"/>
      <c r="H383" s="119"/>
      <c r="I383" s="119"/>
      <c r="J383" s="119"/>
      <c r="K383" s="119"/>
      <c r="L383" s="119"/>
      <c r="M383" s="119"/>
      <c r="N383" s="119"/>
      <c r="O383" s="119"/>
    </row>
    <row r="384" spans="2:15">
      <c r="B384" s="118"/>
      <c r="C384" s="118"/>
      <c r="D384" s="118"/>
      <c r="E384" s="118"/>
      <c r="F384" s="118"/>
      <c r="G384" s="118"/>
      <c r="H384" s="119"/>
      <c r="I384" s="119"/>
      <c r="J384" s="119"/>
      <c r="K384" s="119"/>
      <c r="L384" s="119"/>
      <c r="M384" s="119"/>
      <c r="N384" s="119"/>
      <c r="O384" s="119"/>
    </row>
    <row r="385" spans="2:15">
      <c r="B385" s="118"/>
      <c r="C385" s="118"/>
      <c r="D385" s="118"/>
      <c r="E385" s="118"/>
      <c r="F385" s="118"/>
      <c r="G385" s="118"/>
      <c r="H385" s="119"/>
      <c r="I385" s="119"/>
      <c r="J385" s="119"/>
      <c r="K385" s="119"/>
      <c r="L385" s="119"/>
      <c r="M385" s="119"/>
      <c r="N385" s="119"/>
      <c r="O385" s="119"/>
    </row>
    <row r="386" spans="2:15">
      <c r="B386" s="118"/>
      <c r="C386" s="118"/>
      <c r="D386" s="118"/>
      <c r="E386" s="118"/>
      <c r="F386" s="118"/>
      <c r="G386" s="118"/>
      <c r="H386" s="119"/>
      <c r="I386" s="119"/>
      <c r="J386" s="119"/>
      <c r="K386" s="119"/>
      <c r="L386" s="119"/>
      <c r="M386" s="119"/>
      <c r="N386" s="119"/>
      <c r="O386" s="119"/>
    </row>
    <row r="387" spans="2:15">
      <c r="B387" s="118"/>
      <c r="C387" s="118"/>
      <c r="D387" s="118"/>
      <c r="E387" s="118"/>
      <c r="F387" s="118"/>
      <c r="G387" s="118"/>
      <c r="H387" s="119"/>
      <c r="I387" s="119"/>
      <c r="J387" s="119"/>
      <c r="K387" s="119"/>
      <c r="L387" s="119"/>
      <c r="M387" s="119"/>
      <c r="N387" s="119"/>
      <c r="O387" s="119"/>
    </row>
    <row r="388" spans="2:15">
      <c r="B388" s="118"/>
      <c r="C388" s="118"/>
      <c r="D388" s="118"/>
      <c r="E388" s="118"/>
      <c r="F388" s="118"/>
      <c r="G388" s="118"/>
      <c r="H388" s="119"/>
      <c r="I388" s="119"/>
      <c r="J388" s="119"/>
      <c r="K388" s="119"/>
      <c r="L388" s="119"/>
      <c r="M388" s="119"/>
      <c r="N388" s="119"/>
      <c r="O388" s="119"/>
    </row>
    <row r="389" spans="2:15">
      <c r="B389" s="118"/>
      <c r="C389" s="118"/>
      <c r="D389" s="118"/>
      <c r="E389" s="118"/>
      <c r="F389" s="118"/>
      <c r="G389" s="118"/>
      <c r="H389" s="119"/>
      <c r="I389" s="119"/>
      <c r="J389" s="119"/>
      <c r="K389" s="119"/>
      <c r="L389" s="119"/>
      <c r="M389" s="119"/>
      <c r="N389" s="119"/>
      <c r="O389" s="119"/>
    </row>
    <row r="390" spans="2:15">
      <c r="B390" s="118"/>
      <c r="C390" s="118"/>
      <c r="D390" s="118"/>
      <c r="E390" s="118"/>
      <c r="F390" s="118"/>
      <c r="G390" s="118"/>
      <c r="H390" s="119"/>
      <c r="I390" s="119"/>
      <c r="J390" s="119"/>
      <c r="K390" s="119"/>
      <c r="L390" s="119"/>
      <c r="M390" s="119"/>
      <c r="N390" s="119"/>
      <c r="O390" s="119"/>
    </row>
    <row r="391" spans="2:15">
      <c r="B391" s="118"/>
      <c r="C391" s="118"/>
      <c r="D391" s="118"/>
      <c r="E391" s="118"/>
      <c r="F391" s="118"/>
      <c r="G391" s="118"/>
      <c r="H391" s="119"/>
      <c r="I391" s="119"/>
      <c r="J391" s="119"/>
      <c r="K391" s="119"/>
      <c r="L391" s="119"/>
      <c r="M391" s="119"/>
      <c r="N391" s="119"/>
      <c r="O391" s="119"/>
    </row>
    <row r="392" spans="2:15">
      <c r="B392" s="118"/>
      <c r="C392" s="118"/>
      <c r="D392" s="118"/>
      <c r="E392" s="118"/>
      <c r="F392" s="118"/>
      <c r="G392" s="118"/>
      <c r="H392" s="119"/>
      <c r="I392" s="119"/>
      <c r="J392" s="119"/>
      <c r="K392" s="119"/>
      <c r="L392" s="119"/>
      <c r="M392" s="119"/>
      <c r="N392" s="119"/>
      <c r="O392" s="119"/>
    </row>
    <row r="393" spans="2:15">
      <c r="B393" s="118"/>
      <c r="C393" s="118"/>
      <c r="D393" s="118"/>
      <c r="E393" s="118"/>
      <c r="F393" s="118"/>
      <c r="G393" s="118"/>
      <c r="H393" s="119"/>
      <c r="I393" s="119"/>
      <c r="J393" s="119"/>
      <c r="K393" s="119"/>
      <c r="L393" s="119"/>
      <c r="M393" s="119"/>
      <c r="N393" s="119"/>
      <c r="O393" s="119"/>
    </row>
    <row r="394" spans="2:15">
      <c r="B394" s="118"/>
      <c r="C394" s="118"/>
      <c r="D394" s="118"/>
      <c r="E394" s="118"/>
      <c r="F394" s="118"/>
      <c r="G394" s="118"/>
      <c r="H394" s="119"/>
      <c r="I394" s="119"/>
      <c r="J394" s="119"/>
      <c r="K394" s="119"/>
      <c r="L394" s="119"/>
      <c r="M394" s="119"/>
      <c r="N394" s="119"/>
      <c r="O394" s="119"/>
    </row>
    <row r="395" spans="2:15">
      <c r="B395" s="118"/>
      <c r="C395" s="118"/>
      <c r="D395" s="118"/>
      <c r="E395" s="118"/>
      <c r="F395" s="118"/>
      <c r="G395" s="118"/>
      <c r="H395" s="119"/>
      <c r="I395" s="119"/>
      <c r="J395" s="119"/>
      <c r="K395" s="119"/>
      <c r="L395" s="119"/>
      <c r="M395" s="119"/>
      <c r="N395" s="119"/>
      <c r="O395" s="119"/>
    </row>
    <row r="396" spans="2:15">
      <c r="B396" s="118"/>
      <c r="C396" s="118"/>
      <c r="D396" s="118"/>
      <c r="E396" s="118"/>
      <c r="F396" s="118"/>
      <c r="G396" s="118"/>
      <c r="H396" s="119"/>
      <c r="I396" s="119"/>
      <c r="J396" s="119"/>
      <c r="K396" s="119"/>
      <c r="L396" s="119"/>
      <c r="M396" s="119"/>
      <c r="N396" s="119"/>
      <c r="O396" s="119"/>
    </row>
    <row r="397" spans="2:15">
      <c r="B397" s="118"/>
      <c r="C397" s="118"/>
      <c r="D397" s="118"/>
      <c r="E397" s="118"/>
      <c r="F397" s="118"/>
      <c r="G397" s="118"/>
      <c r="H397" s="119"/>
      <c r="I397" s="119"/>
      <c r="J397" s="119"/>
      <c r="K397" s="119"/>
      <c r="L397" s="119"/>
      <c r="M397" s="119"/>
      <c r="N397" s="119"/>
      <c r="O397" s="119"/>
    </row>
    <row r="398" spans="2:15">
      <c r="B398" s="118"/>
      <c r="C398" s="118"/>
      <c r="D398" s="118"/>
      <c r="E398" s="118"/>
      <c r="F398" s="118"/>
      <c r="G398" s="118"/>
      <c r="H398" s="119"/>
      <c r="I398" s="119"/>
      <c r="J398" s="119"/>
      <c r="K398" s="119"/>
      <c r="L398" s="119"/>
      <c r="M398" s="119"/>
      <c r="N398" s="119"/>
      <c r="O398" s="119"/>
    </row>
    <row r="399" spans="2:15">
      <c r="B399" s="118"/>
      <c r="C399" s="118"/>
      <c r="D399" s="118"/>
      <c r="E399" s="118"/>
      <c r="F399" s="118"/>
      <c r="G399" s="118"/>
      <c r="H399" s="119"/>
      <c r="I399" s="119"/>
      <c r="J399" s="119"/>
      <c r="K399" s="119"/>
      <c r="L399" s="119"/>
      <c r="M399" s="119"/>
      <c r="N399" s="119"/>
      <c r="O399" s="119"/>
    </row>
    <row r="400" spans="2:15">
      <c r="B400" s="118"/>
      <c r="C400" s="118"/>
      <c r="D400" s="118"/>
      <c r="E400" s="118"/>
      <c r="F400" s="118"/>
      <c r="G400" s="118"/>
      <c r="H400" s="119"/>
      <c r="I400" s="119"/>
      <c r="J400" s="119"/>
      <c r="K400" s="119"/>
      <c r="L400" s="119"/>
      <c r="M400" s="119"/>
      <c r="N400" s="119"/>
      <c r="O400" s="119"/>
    </row>
    <row r="401" spans="2:15">
      <c r="B401" s="118"/>
      <c r="C401" s="118"/>
      <c r="D401" s="118"/>
      <c r="E401" s="118"/>
      <c r="F401" s="118"/>
      <c r="G401" s="118"/>
      <c r="H401" s="119"/>
      <c r="I401" s="119"/>
      <c r="J401" s="119"/>
      <c r="K401" s="119"/>
      <c r="L401" s="119"/>
      <c r="M401" s="119"/>
      <c r="N401" s="119"/>
      <c r="O401" s="119"/>
    </row>
    <row r="402" spans="2:15">
      <c r="B402" s="118"/>
      <c r="C402" s="118"/>
      <c r="D402" s="118"/>
      <c r="E402" s="118"/>
      <c r="F402" s="118"/>
      <c r="G402" s="118"/>
      <c r="H402" s="119"/>
      <c r="I402" s="119"/>
      <c r="J402" s="119"/>
      <c r="K402" s="119"/>
      <c r="L402" s="119"/>
      <c r="M402" s="119"/>
      <c r="N402" s="119"/>
      <c r="O402" s="119"/>
    </row>
    <row r="403" spans="2:15">
      <c r="B403" s="118"/>
      <c r="C403" s="118"/>
      <c r="D403" s="118"/>
      <c r="E403" s="118"/>
      <c r="F403" s="118"/>
      <c r="G403" s="118"/>
      <c r="H403" s="119"/>
      <c r="I403" s="119"/>
      <c r="J403" s="119"/>
      <c r="K403" s="119"/>
      <c r="L403" s="119"/>
      <c r="M403" s="119"/>
      <c r="N403" s="119"/>
      <c r="O403" s="119"/>
    </row>
    <row r="404" spans="2:15">
      <c r="B404" s="118"/>
      <c r="C404" s="118"/>
      <c r="D404" s="118"/>
      <c r="E404" s="118"/>
      <c r="F404" s="118"/>
      <c r="G404" s="118"/>
      <c r="H404" s="119"/>
      <c r="I404" s="119"/>
      <c r="J404" s="119"/>
      <c r="K404" s="119"/>
      <c r="L404" s="119"/>
      <c r="M404" s="119"/>
      <c r="N404" s="119"/>
      <c r="O404" s="119"/>
    </row>
    <row r="405" spans="2:15">
      <c r="B405" s="118"/>
      <c r="C405" s="118"/>
      <c r="D405" s="118"/>
      <c r="E405" s="118"/>
      <c r="F405" s="118"/>
      <c r="G405" s="118"/>
      <c r="H405" s="119"/>
      <c r="I405" s="119"/>
      <c r="J405" s="119"/>
      <c r="K405" s="119"/>
      <c r="L405" s="119"/>
      <c r="M405" s="119"/>
      <c r="N405" s="119"/>
      <c r="O405" s="119"/>
    </row>
    <row r="406" spans="2:15">
      <c r="B406" s="118"/>
      <c r="C406" s="118"/>
      <c r="D406" s="118"/>
      <c r="E406" s="118"/>
      <c r="F406" s="118"/>
      <c r="G406" s="118"/>
      <c r="H406" s="119"/>
      <c r="I406" s="119"/>
      <c r="J406" s="119"/>
      <c r="K406" s="119"/>
      <c r="L406" s="119"/>
      <c r="M406" s="119"/>
      <c r="N406" s="119"/>
      <c r="O406" s="119"/>
    </row>
    <row r="407" spans="2:15">
      <c r="B407" s="118"/>
      <c r="C407" s="118"/>
      <c r="D407" s="118"/>
      <c r="E407" s="118"/>
      <c r="F407" s="118"/>
      <c r="G407" s="118"/>
      <c r="H407" s="119"/>
      <c r="I407" s="119"/>
      <c r="J407" s="119"/>
      <c r="K407" s="119"/>
      <c r="L407" s="119"/>
      <c r="M407" s="119"/>
      <c r="N407" s="119"/>
      <c r="O407" s="119"/>
    </row>
    <row r="408" spans="2:15">
      <c r="B408" s="118"/>
      <c r="C408" s="118"/>
      <c r="D408" s="118"/>
      <c r="E408" s="118"/>
      <c r="F408" s="118"/>
      <c r="G408" s="118"/>
      <c r="H408" s="119"/>
      <c r="I408" s="119"/>
      <c r="J408" s="119"/>
      <c r="K408" s="119"/>
      <c r="L408" s="119"/>
      <c r="M408" s="119"/>
      <c r="N408" s="119"/>
      <c r="O408" s="119"/>
    </row>
    <row r="409" spans="2:15">
      <c r="B409" s="118"/>
      <c r="C409" s="118"/>
      <c r="D409" s="118"/>
      <c r="E409" s="118"/>
      <c r="F409" s="118"/>
      <c r="G409" s="118"/>
      <c r="H409" s="119"/>
      <c r="I409" s="119"/>
      <c r="J409" s="119"/>
      <c r="K409" s="119"/>
      <c r="L409" s="119"/>
      <c r="M409" s="119"/>
      <c r="N409" s="119"/>
      <c r="O409" s="119"/>
    </row>
    <row r="410" spans="2:15">
      <c r="B410" s="118"/>
      <c r="C410" s="118"/>
      <c r="D410" s="118"/>
      <c r="E410" s="118"/>
      <c r="F410" s="118"/>
      <c r="G410" s="118"/>
      <c r="H410" s="119"/>
      <c r="I410" s="119"/>
      <c r="J410" s="119"/>
      <c r="K410" s="119"/>
      <c r="L410" s="119"/>
      <c r="M410" s="119"/>
      <c r="N410" s="119"/>
      <c r="O410" s="119"/>
    </row>
    <row r="411" spans="2:15">
      <c r="B411" s="118"/>
      <c r="C411" s="118"/>
      <c r="D411" s="118"/>
      <c r="E411" s="118"/>
      <c r="F411" s="118"/>
      <c r="G411" s="118"/>
      <c r="H411" s="119"/>
      <c r="I411" s="119"/>
      <c r="J411" s="119"/>
      <c r="K411" s="119"/>
      <c r="L411" s="119"/>
      <c r="M411" s="119"/>
      <c r="N411" s="119"/>
      <c r="O411" s="119"/>
    </row>
    <row r="412" spans="2:15">
      <c r="B412" s="118"/>
      <c r="C412" s="118"/>
      <c r="D412" s="118"/>
      <c r="E412" s="118"/>
      <c r="F412" s="118"/>
      <c r="G412" s="118"/>
      <c r="H412" s="119"/>
      <c r="I412" s="119"/>
      <c r="J412" s="119"/>
      <c r="K412" s="119"/>
      <c r="L412" s="119"/>
      <c r="M412" s="119"/>
      <c r="N412" s="119"/>
      <c r="O412" s="119"/>
    </row>
    <row r="413" spans="2:15">
      <c r="B413" s="118"/>
      <c r="C413" s="118"/>
      <c r="D413" s="118"/>
      <c r="E413" s="118"/>
      <c r="F413" s="118"/>
      <c r="G413" s="118"/>
      <c r="H413" s="119"/>
      <c r="I413" s="119"/>
      <c r="J413" s="119"/>
      <c r="K413" s="119"/>
      <c r="L413" s="119"/>
      <c r="M413" s="119"/>
      <c r="N413" s="119"/>
      <c r="O413" s="119"/>
    </row>
    <row r="414" spans="2:15">
      <c r="B414" s="118"/>
      <c r="C414" s="118"/>
      <c r="D414" s="118"/>
      <c r="E414" s="118"/>
      <c r="F414" s="118"/>
      <c r="G414" s="118"/>
      <c r="H414" s="119"/>
      <c r="I414" s="119"/>
      <c r="J414" s="119"/>
      <c r="K414" s="119"/>
      <c r="L414" s="119"/>
      <c r="M414" s="119"/>
      <c r="N414" s="119"/>
      <c r="O414" s="119"/>
    </row>
    <row r="415" spans="2:15">
      <c r="B415" s="118"/>
      <c r="C415" s="118"/>
      <c r="D415" s="118"/>
      <c r="E415" s="118"/>
      <c r="F415" s="118"/>
      <c r="G415" s="118"/>
      <c r="H415" s="119"/>
      <c r="I415" s="119"/>
      <c r="J415" s="119"/>
      <c r="K415" s="119"/>
      <c r="L415" s="119"/>
      <c r="M415" s="119"/>
      <c r="N415" s="119"/>
      <c r="O415" s="119"/>
    </row>
    <row r="416" spans="2:15">
      <c r="B416" s="118"/>
      <c r="C416" s="118"/>
      <c r="D416" s="118"/>
      <c r="E416" s="118"/>
      <c r="F416" s="118"/>
      <c r="G416" s="118"/>
      <c r="H416" s="119"/>
      <c r="I416" s="119"/>
      <c r="J416" s="119"/>
      <c r="K416" s="119"/>
      <c r="L416" s="119"/>
      <c r="M416" s="119"/>
      <c r="N416" s="119"/>
      <c r="O416" s="119"/>
    </row>
    <row r="417" spans="2:15">
      <c r="B417" s="118"/>
      <c r="C417" s="118"/>
      <c r="D417" s="118"/>
      <c r="E417" s="118"/>
      <c r="F417" s="118"/>
      <c r="G417" s="118"/>
      <c r="H417" s="119"/>
      <c r="I417" s="119"/>
      <c r="J417" s="119"/>
      <c r="K417" s="119"/>
      <c r="L417" s="119"/>
      <c r="M417" s="119"/>
      <c r="N417" s="119"/>
      <c r="O417" s="119"/>
    </row>
    <row r="418" spans="2:15">
      <c r="B418" s="118"/>
      <c r="C418" s="118"/>
      <c r="D418" s="118"/>
      <c r="E418" s="118"/>
      <c r="F418" s="118"/>
      <c r="G418" s="118"/>
      <c r="H418" s="119"/>
      <c r="I418" s="119"/>
      <c r="J418" s="119"/>
      <c r="K418" s="119"/>
      <c r="L418" s="119"/>
      <c r="M418" s="119"/>
      <c r="N418" s="119"/>
      <c r="O418" s="119"/>
    </row>
    <row r="419" spans="2:15">
      <c r="B419" s="118"/>
      <c r="C419" s="118"/>
      <c r="D419" s="118"/>
      <c r="E419" s="118"/>
      <c r="F419" s="118"/>
      <c r="G419" s="118"/>
      <c r="H419" s="119"/>
      <c r="I419" s="119"/>
      <c r="J419" s="119"/>
      <c r="K419" s="119"/>
      <c r="L419" s="119"/>
      <c r="M419" s="119"/>
      <c r="N419" s="119"/>
      <c r="O419" s="119"/>
    </row>
    <row r="420" spans="2:15">
      <c r="B420" s="118"/>
      <c r="C420" s="118"/>
      <c r="D420" s="118"/>
      <c r="E420" s="118"/>
      <c r="F420" s="118"/>
      <c r="G420" s="118"/>
      <c r="H420" s="119"/>
      <c r="I420" s="119"/>
      <c r="J420" s="119"/>
      <c r="K420" s="119"/>
      <c r="L420" s="119"/>
      <c r="M420" s="119"/>
      <c r="N420" s="119"/>
      <c r="O420" s="119"/>
    </row>
    <row r="421" spans="2:15">
      <c r="B421" s="118"/>
      <c r="C421" s="118"/>
      <c r="D421" s="118"/>
      <c r="E421" s="118"/>
      <c r="F421" s="118"/>
      <c r="G421" s="118"/>
      <c r="H421" s="119"/>
      <c r="I421" s="119"/>
      <c r="J421" s="119"/>
      <c r="K421" s="119"/>
      <c r="L421" s="119"/>
      <c r="M421" s="119"/>
      <c r="N421" s="119"/>
      <c r="O421" s="119"/>
    </row>
    <row r="422" spans="2:15">
      <c r="B422" s="118"/>
      <c r="C422" s="118"/>
      <c r="D422" s="118"/>
      <c r="E422" s="118"/>
      <c r="F422" s="118"/>
      <c r="G422" s="118"/>
      <c r="H422" s="119"/>
      <c r="I422" s="119"/>
      <c r="J422" s="119"/>
      <c r="K422" s="119"/>
      <c r="L422" s="119"/>
      <c r="M422" s="119"/>
      <c r="N422" s="119"/>
      <c r="O422" s="119"/>
    </row>
    <row r="423" spans="2:15">
      <c r="B423" s="118"/>
      <c r="C423" s="118"/>
      <c r="D423" s="118"/>
      <c r="E423" s="118"/>
      <c r="F423" s="118"/>
      <c r="G423" s="118"/>
      <c r="H423" s="119"/>
      <c r="I423" s="119"/>
      <c r="J423" s="119"/>
      <c r="K423" s="119"/>
      <c r="L423" s="119"/>
      <c r="M423" s="119"/>
      <c r="N423" s="119"/>
      <c r="O423" s="119"/>
    </row>
    <row r="424" spans="2:15">
      <c r="B424" s="118"/>
      <c r="C424" s="118"/>
      <c r="D424" s="118"/>
      <c r="E424" s="118"/>
      <c r="F424" s="118"/>
      <c r="G424" s="118"/>
      <c r="H424" s="119"/>
      <c r="I424" s="119"/>
      <c r="J424" s="119"/>
      <c r="K424" s="119"/>
      <c r="L424" s="119"/>
      <c r="M424" s="119"/>
      <c r="N424" s="119"/>
      <c r="O424" s="119"/>
    </row>
    <row r="425" spans="2:15">
      <c r="B425" s="118"/>
      <c r="C425" s="118"/>
      <c r="D425" s="118"/>
      <c r="E425" s="118"/>
      <c r="F425" s="118"/>
      <c r="G425" s="118"/>
      <c r="H425" s="119"/>
      <c r="I425" s="119"/>
      <c r="J425" s="119"/>
      <c r="K425" s="119"/>
      <c r="L425" s="119"/>
      <c r="M425" s="119"/>
      <c r="N425" s="119"/>
      <c r="O425" s="119"/>
    </row>
    <row r="426" spans="2:15">
      <c r="B426" s="118"/>
      <c r="C426" s="118"/>
      <c r="D426" s="118"/>
      <c r="E426" s="118"/>
      <c r="F426" s="118"/>
      <c r="G426" s="118"/>
      <c r="H426" s="119"/>
      <c r="I426" s="119"/>
      <c r="J426" s="119"/>
      <c r="K426" s="119"/>
      <c r="L426" s="119"/>
      <c r="M426" s="119"/>
      <c r="N426" s="119"/>
      <c r="O426" s="119"/>
    </row>
    <row r="427" spans="2:15">
      <c r="B427" s="118"/>
      <c r="C427" s="118"/>
      <c r="D427" s="118"/>
      <c r="E427" s="118"/>
      <c r="F427" s="118"/>
      <c r="G427" s="118"/>
      <c r="H427" s="119"/>
      <c r="I427" s="119"/>
      <c r="J427" s="119"/>
      <c r="K427" s="119"/>
      <c r="L427" s="119"/>
      <c r="M427" s="119"/>
      <c r="N427" s="119"/>
      <c r="O427" s="119"/>
    </row>
    <row r="428" spans="2:15">
      <c r="B428" s="118"/>
      <c r="C428" s="118"/>
      <c r="D428" s="118"/>
      <c r="E428" s="118"/>
      <c r="F428" s="118"/>
      <c r="G428" s="118"/>
      <c r="H428" s="119"/>
      <c r="I428" s="119"/>
      <c r="J428" s="119"/>
      <c r="K428" s="119"/>
      <c r="L428" s="119"/>
      <c r="M428" s="119"/>
      <c r="N428" s="119"/>
      <c r="O428" s="119"/>
    </row>
    <row r="429" spans="2:15">
      <c r="B429" s="118"/>
      <c r="C429" s="118"/>
      <c r="D429" s="118"/>
      <c r="E429" s="118"/>
      <c r="F429" s="118"/>
      <c r="G429" s="118"/>
      <c r="H429" s="119"/>
      <c r="I429" s="119"/>
      <c r="J429" s="119"/>
      <c r="K429" s="119"/>
      <c r="L429" s="119"/>
      <c r="M429" s="119"/>
      <c r="N429" s="119"/>
      <c r="O429" s="119"/>
    </row>
    <row r="430" spans="2:15">
      <c r="B430" s="118"/>
      <c r="C430" s="118"/>
      <c r="D430" s="118"/>
      <c r="E430" s="118"/>
      <c r="F430" s="118"/>
      <c r="G430" s="118"/>
      <c r="H430" s="119"/>
      <c r="I430" s="119"/>
      <c r="J430" s="119"/>
      <c r="K430" s="119"/>
      <c r="L430" s="119"/>
      <c r="M430" s="119"/>
      <c r="N430" s="119"/>
      <c r="O430" s="119"/>
    </row>
    <row r="431" spans="2:15">
      <c r="B431" s="118"/>
      <c r="C431" s="118"/>
      <c r="D431" s="118"/>
      <c r="E431" s="118"/>
      <c r="F431" s="118"/>
      <c r="G431" s="118"/>
      <c r="H431" s="119"/>
      <c r="I431" s="119"/>
      <c r="J431" s="119"/>
      <c r="K431" s="119"/>
      <c r="L431" s="119"/>
      <c r="M431" s="119"/>
      <c r="N431" s="119"/>
      <c r="O431" s="119"/>
    </row>
    <row r="432" spans="2:15">
      <c r="B432" s="118"/>
      <c r="C432" s="118"/>
      <c r="D432" s="118"/>
      <c r="E432" s="118"/>
      <c r="F432" s="118"/>
      <c r="G432" s="118"/>
      <c r="H432" s="119"/>
      <c r="I432" s="119"/>
      <c r="J432" s="119"/>
      <c r="K432" s="119"/>
      <c r="L432" s="119"/>
      <c r="M432" s="119"/>
      <c r="N432" s="119"/>
      <c r="O432" s="119"/>
    </row>
    <row r="433" spans="2:15">
      <c r="B433" s="118"/>
      <c r="C433" s="118"/>
      <c r="D433" s="118"/>
      <c r="E433" s="118"/>
      <c r="F433" s="118"/>
      <c r="G433" s="118"/>
      <c r="H433" s="119"/>
      <c r="I433" s="119"/>
      <c r="J433" s="119"/>
      <c r="K433" s="119"/>
      <c r="L433" s="119"/>
      <c r="M433" s="119"/>
      <c r="N433" s="119"/>
      <c r="O433" s="119"/>
    </row>
    <row r="434" spans="2:15">
      <c r="B434" s="118"/>
      <c r="C434" s="118"/>
      <c r="D434" s="118"/>
      <c r="E434" s="118"/>
      <c r="F434" s="118"/>
      <c r="G434" s="118"/>
      <c r="H434" s="119"/>
      <c r="I434" s="119"/>
      <c r="J434" s="119"/>
      <c r="K434" s="119"/>
      <c r="L434" s="119"/>
      <c r="M434" s="119"/>
      <c r="N434" s="119"/>
      <c r="O434" s="119"/>
    </row>
    <row r="435" spans="2:15">
      <c r="B435" s="118"/>
      <c r="C435" s="118"/>
      <c r="D435" s="118"/>
      <c r="E435" s="118"/>
      <c r="F435" s="118"/>
      <c r="G435" s="118"/>
      <c r="H435" s="119"/>
      <c r="I435" s="119"/>
      <c r="J435" s="119"/>
      <c r="K435" s="119"/>
      <c r="L435" s="119"/>
      <c r="M435" s="119"/>
      <c r="N435" s="119"/>
      <c r="O435" s="119"/>
    </row>
    <row r="436" spans="2:15">
      <c r="B436" s="118"/>
      <c r="C436" s="118"/>
      <c r="D436" s="118"/>
      <c r="E436" s="118"/>
      <c r="F436" s="118"/>
      <c r="G436" s="118"/>
      <c r="H436" s="119"/>
      <c r="I436" s="119"/>
      <c r="J436" s="119"/>
      <c r="K436" s="119"/>
      <c r="L436" s="119"/>
      <c r="M436" s="119"/>
      <c r="N436" s="119"/>
      <c r="O436" s="119"/>
    </row>
    <row r="437" spans="2:15">
      <c r="B437" s="118"/>
      <c r="C437" s="118"/>
      <c r="D437" s="118"/>
      <c r="E437" s="118"/>
      <c r="F437" s="118"/>
      <c r="G437" s="118"/>
      <c r="H437" s="119"/>
      <c r="I437" s="119"/>
      <c r="J437" s="119"/>
      <c r="K437" s="119"/>
      <c r="L437" s="119"/>
      <c r="M437" s="119"/>
      <c r="N437" s="119"/>
      <c r="O437" s="119"/>
    </row>
    <row r="438" spans="2:15">
      <c r="B438" s="118"/>
      <c r="C438" s="118"/>
      <c r="D438" s="118"/>
      <c r="E438" s="118"/>
      <c r="F438" s="118"/>
      <c r="G438" s="118"/>
      <c r="H438" s="119"/>
      <c r="I438" s="119"/>
      <c r="J438" s="119"/>
      <c r="K438" s="119"/>
      <c r="L438" s="119"/>
      <c r="M438" s="119"/>
      <c r="N438" s="119"/>
      <c r="O438" s="119"/>
    </row>
    <row r="439" spans="2:15">
      <c r="B439" s="118"/>
      <c r="C439" s="118"/>
      <c r="D439" s="118"/>
      <c r="E439" s="118"/>
      <c r="F439" s="118"/>
      <c r="G439" s="118"/>
      <c r="H439" s="119"/>
      <c r="I439" s="119"/>
      <c r="J439" s="119"/>
      <c r="K439" s="119"/>
      <c r="L439" s="119"/>
      <c r="M439" s="119"/>
      <c r="N439" s="119"/>
      <c r="O439" s="119"/>
    </row>
    <row r="440" spans="2:15">
      <c r="B440" s="118"/>
      <c r="C440" s="118"/>
      <c r="D440" s="118"/>
      <c r="E440" s="118"/>
      <c r="F440" s="118"/>
      <c r="G440" s="118"/>
      <c r="H440" s="119"/>
      <c r="I440" s="119"/>
      <c r="J440" s="119"/>
      <c r="K440" s="119"/>
      <c r="L440" s="119"/>
      <c r="M440" s="119"/>
      <c r="N440" s="119"/>
      <c r="O440" s="119"/>
    </row>
    <row r="441" spans="2:15">
      <c r="B441" s="118"/>
      <c r="C441" s="118"/>
      <c r="D441" s="118"/>
      <c r="E441" s="118"/>
      <c r="F441" s="118"/>
      <c r="G441" s="118"/>
      <c r="H441" s="119"/>
      <c r="I441" s="119"/>
      <c r="J441" s="119"/>
      <c r="K441" s="119"/>
      <c r="L441" s="119"/>
      <c r="M441" s="119"/>
      <c r="N441" s="119"/>
      <c r="O441" s="119"/>
    </row>
    <row r="442" spans="2:15">
      <c r="B442" s="118"/>
      <c r="C442" s="118"/>
      <c r="D442" s="118"/>
      <c r="E442" s="118"/>
      <c r="F442" s="118"/>
      <c r="G442" s="118"/>
      <c r="H442" s="119"/>
      <c r="I442" s="119"/>
      <c r="J442" s="119"/>
      <c r="K442" s="119"/>
      <c r="L442" s="119"/>
      <c r="M442" s="119"/>
      <c r="N442" s="119"/>
      <c r="O442" s="119"/>
    </row>
    <row r="443" spans="2:15">
      <c r="B443" s="118"/>
      <c r="C443" s="118"/>
      <c r="D443" s="118"/>
      <c r="E443" s="118"/>
      <c r="F443" s="118"/>
      <c r="G443" s="118"/>
      <c r="H443" s="119"/>
      <c r="I443" s="119"/>
      <c r="J443" s="119"/>
      <c r="K443" s="119"/>
      <c r="L443" s="119"/>
      <c r="M443" s="119"/>
      <c r="N443" s="119"/>
      <c r="O443" s="119"/>
    </row>
    <row r="444" spans="2:15">
      <c r="B444" s="118"/>
      <c r="C444" s="118"/>
      <c r="D444" s="118"/>
      <c r="E444" s="118"/>
      <c r="F444" s="118"/>
      <c r="G444" s="118"/>
      <c r="H444" s="119"/>
      <c r="I444" s="119"/>
      <c r="J444" s="119"/>
      <c r="K444" s="119"/>
      <c r="L444" s="119"/>
      <c r="M444" s="119"/>
      <c r="N444" s="119"/>
      <c r="O444" s="119"/>
    </row>
    <row r="445" spans="2:15">
      <c r="B445" s="118"/>
      <c r="C445" s="118"/>
      <c r="D445" s="118"/>
      <c r="E445" s="118"/>
      <c r="F445" s="118"/>
      <c r="G445" s="118"/>
      <c r="H445" s="119"/>
      <c r="I445" s="119"/>
      <c r="J445" s="119"/>
      <c r="K445" s="119"/>
      <c r="L445" s="119"/>
      <c r="M445" s="119"/>
      <c r="N445" s="119"/>
      <c r="O445" s="119"/>
    </row>
    <row r="446" spans="2:15">
      <c r="B446" s="118"/>
      <c r="C446" s="118"/>
      <c r="D446" s="118"/>
      <c r="E446" s="118"/>
      <c r="F446" s="118"/>
      <c r="G446" s="118"/>
      <c r="H446" s="119"/>
      <c r="I446" s="119"/>
      <c r="J446" s="119"/>
      <c r="K446" s="119"/>
      <c r="L446" s="119"/>
      <c r="M446" s="119"/>
      <c r="N446" s="119"/>
      <c r="O446" s="119"/>
    </row>
    <row r="447" spans="2:15">
      <c r="B447" s="118"/>
      <c r="C447" s="118"/>
      <c r="D447" s="118"/>
      <c r="E447" s="118"/>
      <c r="F447" s="118"/>
      <c r="G447" s="118"/>
      <c r="H447" s="119"/>
      <c r="I447" s="119"/>
      <c r="J447" s="119"/>
      <c r="K447" s="119"/>
      <c r="L447" s="119"/>
      <c r="M447" s="119"/>
      <c r="N447" s="119"/>
      <c r="O447" s="119"/>
    </row>
    <row r="448" spans="2:15">
      <c r="B448" s="118"/>
      <c r="C448" s="118"/>
      <c r="D448" s="118"/>
      <c r="E448" s="118"/>
      <c r="F448" s="118"/>
      <c r="G448" s="118"/>
      <c r="H448" s="119"/>
      <c r="I448" s="119"/>
      <c r="J448" s="119"/>
      <c r="K448" s="119"/>
      <c r="L448" s="119"/>
      <c r="M448" s="119"/>
      <c r="N448" s="119"/>
      <c r="O448" s="119"/>
    </row>
    <row r="449" spans="2:15">
      <c r="B449" s="118"/>
      <c r="C449" s="118"/>
      <c r="D449" s="118"/>
      <c r="E449" s="118"/>
      <c r="F449" s="118"/>
      <c r="G449" s="118"/>
      <c r="H449" s="119"/>
      <c r="I449" s="119"/>
      <c r="J449" s="119"/>
      <c r="K449" s="119"/>
      <c r="L449" s="119"/>
      <c r="M449" s="119"/>
      <c r="N449" s="119"/>
      <c r="O449" s="119"/>
    </row>
    <row r="450" spans="2:15">
      <c r="B450" s="118"/>
      <c r="C450" s="118"/>
      <c r="D450" s="118"/>
      <c r="E450" s="118"/>
      <c r="F450" s="118"/>
      <c r="G450" s="118"/>
      <c r="H450" s="119"/>
      <c r="I450" s="119"/>
      <c r="J450" s="119"/>
      <c r="K450" s="119"/>
      <c r="L450" s="119"/>
      <c r="M450" s="119"/>
      <c r="N450" s="119"/>
      <c r="O450" s="119"/>
    </row>
    <row r="451" spans="2:15">
      <c r="B451" s="118"/>
      <c r="C451" s="118"/>
      <c r="D451" s="118"/>
      <c r="E451" s="118"/>
      <c r="F451" s="118"/>
      <c r="G451" s="118"/>
      <c r="H451" s="119"/>
      <c r="I451" s="119"/>
      <c r="J451" s="119"/>
      <c r="K451" s="119"/>
      <c r="L451" s="119"/>
      <c r="M451" s="119"/>
      <c r="N451" s="119"/>
      <c r="O451" s="119"/>
    </row>
    <row r="452" spans="2:15">
      <c r="B452" s="118"/>
      <c r="C452" s="118"/>
      <c r="D452" s="118"/>
      <c r="E452" s="118"/>
      <c r="F452" s="118"/>
      <c r="G452" s="118"/>
      <c r="H452" s="119"/>
      <c r="I452" s="119"/>
      <c r="J452" s="119"/>
      <c r="K452" s="119"/>
      <c r="L452" s="119"/>
      <c r="M452" s="119"/>
      <c r="N452" s="119"/>
      <c r="O452" s="119"/>
    </row>
    <row r="453" spans="2:15">
      <c r="B453" s="118"/>
      <c r="C453" s="118"/>
      <c r="D453" s="118"/>
      <c r="E453" s="118"/>
      <c r="F453" s="118"/>
      <c r="G453" s="118"/>
      <c r="H453" s="119"/>
      <c r="I453" s="119"/>
      <c r="J453" s="119"/>
      <c r="K453" s="119"/>
      <c r="L453" s="119"/>
      <c r="M453" s="119"/>
      <c r="N453" s="119"/>
      <c r="O453" s="119"/>
    </row>
    <row r="454" spans="2:15">
      <c r="B454" s="118"/>
      <c r="C454" s="118"/>
      <c r="D454" s="118"/>
      <c r="E454" s="118"/>
      <c r="F454" s="118"/>
      <c r="G454" s="118"/>
      <c r="H454" s="119"/>
      <c r="I454" s="119"/>
      <c r="J454" s="119"/>
      <c r="K454" s="119"/>
      <c r="L454" s="119"/>
      <c r="M454" s="119"/>
      <c r="N454" s="119"/>
      <c r="O454" s="119"/>
    </row>
    <row r="455" spans="2:15">
      <c r="B455" s="118"/>
      <c r="C455" s="118"/>
      <c r="D455" s="118"/>
      <c r="E455" s="118"/>
      <c r="F455" s="118"/>
      <c r="G455" s="118"/>
      <c r="H455" s="119"/>
      <c r="I455" s="119"/>
      <c r="J455" s="119"/>
      <c r="K455" s="119"/>
      <c r="L455" s="119"/>
      <c r="M455" s="119"/>
      <c r="N455" s="119"/>
      <c r="O455" s="119"/>
    </row>
    <row r="456" spans="2:15">
      <c r="B456" s="118"/>
      <c r="C456" s="118"/>
      <c r="D456" s="118"/>
      <c r="E456" s="118"/>
      <c r="F456" s="118"/>
      <c r="G456" s="118"/>
      <c r="H456" s="119"/>
      <c r="I456" s="119"/>
      <c r="J456" s="119"/>
      <c r="K456" s="119"/>
      <c r="L456" s="119"/>
      <c r="M456" s="119"/>
      <c r="N456" s="119"/>
      <c r="O456" s="119"/>
    </row>
    <row r="457" spans="2:15">
      <c r="B457" s="118"/>
      <c r="C457" s="118"/>
      <c r="D457" s="118"/>
      <c r="E457" s="118"/>
      <c r="F457" s="118"/>
      <c r="G457" s="118"/>
      <c r="H457" s="119"/>
      <c r="I457" s="119"/>
      <c r="J457" s="119"/>
      <c r="K457" s="119"/>
      <c r="L457" s="119"/>
      <c r="M457" s="119"/>
      <c r="N457" s="119"/>
      <c r="O457" s="119"/>
    </row>
    <row r="458" spans="2:15">
      <c r="B458" s="118"/>
      <c r="C458" s="118"/>
      <c r="D458" s="118"/>
      <c r="E458" s="118"/>
      <c r="F458" s="118"/>
      <c r="G458" s="118"/>
      <c r="H458" s="119"/>
      <c r="I458" s="119"/>
      <c r="J458" s="119"/>
      <c r="K458" s="119"/>
      <c r="L458" s="119"/>
      <c r="M458" s="119"/>
      <c r="N458" s="119"/>
      <c r="O458" s="119"/>
    </row>
    <row r="459" spans="2:15">
      <c r="B459" s="118"/>
      <c r="C459" s="118"/>
      <c r="D459" s="118"/>
      <c r="E459" s="118"/>
      <c r="F459" s="118"/>
      <c r="G459" s="118"/>
      <c r="H459" s="119"/>
      <c r="I459" s="119"/>
      <c r="J459" s="119"/>
      <c r="K459" s="119"/>
      <c r="L459" s="119"/>
      <c r="M459" s="119"/>
      <c r="N459" s="119"/>
      <c r="O459" s="119"/>
    </row>
    <row r="460" spans="2:15">
      <c r="B460" s="118"/>
      <c r="C460" s="118"/>
      <c r="D460" s="118"/>
      <c r="E460" s="118"/>
      <c r="F460" s="118"/>
      <c r="G460" s="118"/>
      <c r="H460" s="119"/>
      <c r="I460" s="119"/>
      <c r="J460" s="119"/>
      <c r="K460" s="119"/>
      <c r="L460" s="119"/>
      <c r="M460" s="119"/>
      <c r="N460" s="119"/>
      <c r="O460" s="119"/>
    </row>
    <row r="461" spans="2:15">
      <c r="B461" s="118"/>
      <c r="C461" s="118"/>
      <c r="D461" s="118"/>
      <c r="E461" s="118"/>
      <c r="F461" s="118"/>
      <c r="G461" s="118"/>
      <c r="H461" s="119"/>
      <c r="I461" s="119"/>
      <c r="J461" s="119"/>
      <c r="K461" s="119"/>
      <c r="L461" s="119"/>
      <c r="M461" s="119"/>
      <c r="N461" s="119"/>
      <c r="O461" s="119"/>
    </row>
    <row r="462" spans="2:15">
      <c r="B462" s="118"/>
      <c r="C462" s="118"/>
      <c r="D462" s="118"/>
      <c r="E462" s="118"/>
      <c r="F462" s="118"/>
      <c r="G462" s="118"/>
      <c r="H462" s="119"/>
      <c r="I462" s="119"/>
      <c r="J462" s="119"/>
      <c r="K462" s="119"/>
      <c r="L462" s="119"/>
      <c r="M462" s="119"/>
      <c r="N462" s="119"/>
      <c r="O462" s="119"/>
    </row>
    <row r="463" spans="2:15">
      <c r="B463" s="118"/>
      <c r="C463" s="118"/>
      <c r="D463" s="118"/>
      <c r="E463" s="118"/>
      <c r="F463" s="118"/>
      <c r="G463" s="118"/>
      <c r="H463" s="119"/>
      <c r="I463" s="119"/>
      <c r="J463" s="119"/>
      <c r="K463" s="119"/>
      <c r="L463" s="119"/>
      <c r="M463" s="119"/>
      <c r="N463" s="119"/>
      <c r="O463" s="119"/>
    </row>
    <row r="464" spans="2:15">
      <c r="B464" s="118"/>
      <c r="C464" s="118"/>
      <c r="D464" s="118"/>
      <c r="E464" s="118"/>
      <c r="F464" s="118"/>
      <c r="G464" s="118"/>
      <c r="H464" s="119"/>
      <c r="I464" s="119"/>
      <c r="J464" s="119"/>
      <c r="K464" s="119"/>
      <c r="L464" s="119"/>
      <c r="M464" s="119"/>
      <c r="N464" s="119"/>
      <c r="O464" s="119"/>
    </row>
    <row r="465" spans="2:15">
      <c r="B465" s="118"/>
      <c r="C465" s="118"/>
      <c r="D465" s="118"/>
      <c r="E465" s="118"/>
      <c r="F465" s="118"/>
      <c r="G465" s="118"/>
      <c r="H465" s="119"/>
      <c r="I465" s="119"/>
      <c r="J465" s="119"/>
      <c r="K465" s="119"/>
      <c r="L465" s="119"/>
      <c r="M465" s="119"/>
      <c r="N465" s="119"/>
      <c r="O465" s="119"/>
    </row>
    <row r="466" spans="2:15">
      <c r="B466" s="118"/>
      <c r="C466" s="118"/>
      <c r="D466" s="118"/>
      <c r="E466" s="118"/>
      <c r="F466" s="118"/>
      <c r="G466" s="118"/>
      <c r="H466" s="119"/>
      <c r="I466" s="119"/>
      <c r="J466" s="119"/>
      <c r="K466" s="119"/>
      <c r="L466" s="119"/>
      <c r="M466" s="119"/>
      <c r="N466" s="119"/>
      <c r="O466" s="119"/>
    </row>
    <row r="467" spans="2:15">
      <c r="B467" s="118"/>
      <c r="C467" s="118"/>
      <c r="D467" s="118"/>
      <c r="E467" s="118"/>
      <c r="F467" s="118"/>
      <c r="G467" s="118"/>
      <c r="H467" s="119"/>
      <c r="I467" s="119"/>
      <c r="J467" s="119"/>
      <c r="K467" s="119"/>
      <c r="L467" s="119"/>
      <c r="M467" s="119"/>
      <c r="N467" s="119"/>
      <c r="O467" s="119"/>
    </row>
    <row r="468" spans="2:15">
      <c r="B468" s="118"/>
      <c r="C468" s="118"/>
      <c r="D468" s="118"/>
      <c r="E468" s="118"/>
      <c r="F468" s="118"/>
      <c r="G468" s="118"/>
      <c r="H468" s="119"/>
      <c r="I468" s="119"/>
      <c r="J468" s="119"/>
      <c r="K468" s="119"/>
      <c r="L468" s="119"/>
      <c r="M468" s="119"/>
      <c r="N468" s="119"/>
      <c r="O468" s="119"/>
    </row>
    <row r="469" spans="2:15">
      <c r="B469" s="118"/>
      <c r="C469" s="118"/>
      <c r="D469" s="118"/>
      <c r="E469" s="118"/>
      <c r="F469" s="118"/>
      <c r="G469" s="118"/>
      <c r="H469" s="119"/>
      <c r="I469" s="119"/>
      <c r="J469" s="119"/>
      <c r="K469" s="119"/>
      <c r="L469" s="119"/>
      <c r="M469" s="119"/>
      <c r="N469" s="119"/>
      <c r="O469" s="119"/>
    </row>
    <row r="470" spans="2:15">
      <c r="B470" s="118"/>
      <c r="C470" s="118"/>
      <c r="D470" s="118"/>
      <c r="E470" s="118"/>
      <c r="F470" s="118"/>
      <c r="G470" s="118"/>
      <c r="H470" s="119"/>
      <c r="I470" s="119"/>
      <c r="J470" s="119"/>
      <c r="K470" s="119"/>
      <c r="L470" s="119"/>
      <c r="M470" s="119"/>
      <c r="N470" s="119"/>
      <c r="O470" s="119"/>
    </row>
    <row r="471" spans="2:15">
      <c r="B471" s="118"/>
      <c r="C471" s="118"/>
      <c r="D471" s="118"/>
      <c r="E471" s="118"/>
      <c r="F471" s="118"/>
      <c r="G471" s="118"/>
      <c r="H471" s="119"/>
      <c r="I471" s="119"/>
      <c r="J471" s="119"/>
      <c r="K471" s="119"/>
      <c r="L471" s="119"/>
      <c r="M471" s="119"/>
      <c r="N471" s="119"/>
      <c r="O471" s="119"/>
    </row>
    <row r="472" spans="2:15">
      <c r="B472" s="118"/>
      <c r="C472" s="118"/>
      <c r="D472" s="118"/>
      <c r="E472" s="118"/>
      <c r="F472" s="118"/>
      <c r="G472" s="118"/>
      <c r="H472" s="119"/>
      <c r="I472" s="119"/>
      <c r="J472" s="119"/>
      <c r="K472" s="119"/>
      <c r="L472" s="119"/>
      <c r="M472" s="119"/>
      <c r="N472" s="119"/>
      <c r="O472" s="119"/>
    </row>
    <row r="473" spans="2:15">
      <c r="B473" s="118"/>
      <c r="C473" s="118"/>
      <c r="D473" s="118"/>
      <c r="E473" s="118"/>
      <c r="F473" s="118"/>
      <c r="G473" s="118"/>
      <c r="H473" s="119"/>
      <c r="I473" s="119"/>
      <c r="J473" s="119"/>
      <c r="K473" s="119"/>
      <c r="L473" s="119"/>
      <c r="M473" s="119"/>
      <c r="N473" s="119"/>
      <c r="O473" s="119"/>
    </row>
    <row r="474" spans="2:15">
      <c r="B474" s="118"/>
      <c r="C474" s="118"/>
      <c r="D474" s="118"/>
      <c r="E474" s="118"/>
      <c r="F474" s="118"/>
      <c r="G474" s="118"/>
      <c r="H474" s="119"/>
      <c r="I474" s="119"/>
      <c r="J474" s="119"/>
      <c r="K474" s="119"/>
      <c r="L474" s="119"/>
      <c r="M474" s="119"/>
      <c r="N474" s="119"/>
      <c r="O474" s="119"/>
    </row>
    <row r="475" spans="2:15">
      <c r="B475" s="118"/>
      <c r="C475" s="118"/>
      <c r="D475" s="118"/>
      <c r="E475" s="118"/>
      <c r="F475" s="118"/>
      <c r="G475" s="118"/>
      <c r="H475" s="119"/>
      <c r="I475" s="119"/>
      <c r="J475" s="119"/>
      <c r="K475" s="119"/>
      <c r="L475" s="119"/>
      <c r="M475" s="119"/>
      <c r="N475" s="119"/>
      <c r="O475" s="119"/>
    </row>
    <row r="476" spans="2:15">
      <c r="B476" s="118"/>
      <c r="C476" s="118"/>
      <c r="D476" s="118"/>
      <c r="E476" s="118"/>
      <c r="F476" s="118"/>
      <c r="G476" s="118"/>
      <c r="H476" s="119"/>
      <c r="I476" s="119"/>
      <c r="J476" s="119"/>
      <c r="K476" s="119"/>
      <c r="L476" s="119"/>
      <c r="M476" s="119"/>
      <c r="N476" s="119"/>
      <c r="O476" s="119"/>
    </row>
    <row r="477" spans="2:15">
      <c r="B477" s="118"/>
      <c r="C477" s="118"/>
      <c r="D477" s="118"/>
      <c r="E477" s="118"/>
      <c r="F477" s="118"/>
      <c r="G477" s="118"/>
      <c r="H477" s="119"/>
      <c r="I477" s="119"/>
      <c r="J477" s="119"/>
      <c r="K477" s="119"/>
      <c r="L477" s="119"/>
      <c r="M477" s="119"/>
      <c r="N477" s="119"/>
      <c r="O477" s="119"/>
    </row>
    <row r="478" spans="2:15">
      <c r="B478" s="118"/>
      <c r="C478" s="118"/>
      <c r="D478" s="118"/>
      <c r="E478" s="118"/>
      <c r="F478" s="118"/>
      <c r="G478" s="118"/>
      <c r="H478" s="119"/>
      <c r="I478" s="119"/>
      <c r="J478" s="119"/>
      <c r="K478" s="119"/>
      <c r="L478" s="119"/>
      <c r="M478" s="119"/>
      <c r="N478" s="119"/>
      <c r="O478" s="119"/>
    </row>
    <row r="479" spans="2:15">
      <c r="B479" s="118"/>
      <c r="C479" s="118"/>
      <c r="D479" s="118"/>
      <c r="E479" s="118"/>
      <c r="F479" s="118"/>
      <c r="G479" s="118"/>
      <c r="H479" s="119"/>
      <c r="I479" s="119"/>
      <c r="J479" s="119"/>
      <c r="K479" s="119"/>
      <c r="L479" s="119"/>
      <c r="M479" s="119"/>
      <c r="N479" s="119"/>
      <c r="O479" s="119"/>
    </row>
    <row r="480" spans="2:15">
      <c r="B480" s="118"/>
      <c r="C480" s="118"/>
      <c r="D480" s="118"/>
      <c r="E480" s="118"/>
      <c r="F480" s="118"/>
      <c r="G480" s="118"/>
      <c r="H480" s="119"/>
      <c r="I480" s="119"/>
      <c r="J480" s="119"/>
      <c r="K480" s="119"/>
      <c r="L480" s="119"/>
      <c r="M480" s="119"/>
      <c r="N480" s="119"/>
      <c r="O480" s="119"/>
    </row>
    <row r="481" spans="2:15">
      <c r="B481" s="118"/>
      <c r="C481" s="118"/>
      <c r="D481" s="118"/>
      <c r="E481" s="118"/>
      <c r="F481" s="118"/>
      <c r="G481" s="118"/>
      <c r="H481" s="119"/>
      <c r="I481" s="119"/>
      <c r="J481" s="119"/>
      <c r="K481" s="119"/>
      <c r="L481" s="119"/>
      <c r="M481" s="119"/>
      <c r="N481" s="119"/>
      <c r="O481" s="119"/>
    </row>
    <row r="482" spans="2:15">
      <c r="B482" s="118"/>
      <c r="C482" s="118"/>
      <c r="D482" s="118"/>
      <c r="E482" s="118"/>
      <c r="F482" s="118"/>
      <c r="G482" s="118"/>
      <c r="H482" s="119"/>
      <c r="I482" s="119"/>
      <c r="J482" s="119"/>
      <c r="K482" s="119"/>
      <c r="L482" s="119"/>
      <c r="M482" s="119"/>
      <c r="N482" s="119"/>
      <c r="O482" s="119"/>
    </row>
    <row r="483" spans="2:15">
      <c r="B483" s="118"/>
      <c r="C483" s="118"/>
      <c r="D483" s="118"/>
      <c r="E483" s="118"/>
      <c r="F483" s="118"/>
      <c r="G483" s="118"/>
      <c r="H483" s="119"/>
      <c r="I483" s="119"/>
      <c r="J483" s="119"/>
      <c r="K483" s="119"/>
      <c r="L483" s="119"/>
      <c r="M483" s="119"/>
      <c r="N483" s="119"/>
      <c r="O483" s="119"/>
    </row>
    <row r="484" spans="2:15">
      <c r="B484" s="118"/>
      <c r="C484" s="118"/>
      <c r="D484" s="118"/>
      <c r="E484" s="118"/>
      <c r="F484" s="118"/>
      <c r="G484" s="118"/>
      <c r="H484" s="119"/>
      <c r="I484" s="119"/>
      <c r="J484" s="119"/>
      <c r="K484" s="119"/>
      <c r="L484" s="119"/>
      <c r="M484" s="119"/>
      <c r="N484" s="119"/>
      <c r="O484" s="119"/>
    </row>
    <row r="485" spans="2:15">
      <c r="B485" s="118"/>
      <c r="C485" s="118"/>
      <c r="D485" s="118"/>
      <c r="E485" s="118"/>
      <c r="F485" s="118"/>
      <c r="G485" s="118"/>
      <c r="H485" s="119"/>
      <c r="I485" s="119"/>
      <c r="J485" s="119"/>
      <c r="K485" s="119"/>
      <c r="L485" s="119"/>
      <c r="M485" s="119"/>
      <c r="N485" s="119"/>
      <c r="O485" s="119"/>
    </row>
    <row r="486" spans="2:15">
      <c r="B486" s="118"/>
      <c r="C486" s="118"/>
      <c r="D486" s="118"/>
      <c r="E486" s="118"/>
      <c r="F486" s="118"/>
      <c r="G486" s="118"/>
      <c r="H486" s="119"/>
      <c r="I486" s="119"/>
      <c r="J486" s="119"/>
      <c r="K486" s="119"/>
      <c r="L486" s="119"/>
      <c r="M486" s="119"/>
      <c r="N486" s="119"/>
      <c r="O486" s="119"/>
    </row>
    <row r="487" spans="2:15">
      <c r="B487" s="118"/>
      <c r="C487" s="118"/>
      <c r="D487" s="118"/>
      <c r="E487" s="118"/>
      <c r="F487" s="118"/>
      <c r="G487" s="118"/>
      <c r="H487" s="119"/>
      <c r="I487" s="119"/>
      <c r="J487" s="119"/>
      <c r="K487" s="119"/>
      <c r="L487" s="119"/>
      <c r="M487" s="119"/>
      <c r="N487" s="119"/>
      <c r="O487" s="119"/>
    </row>
    <row r="488" spans="2:15">
      <c r="B488" s="118"/>
      <c r="C488" s="118"/>
      <c r="D488" s="118"/>
      <c r="E488" s="118"/>
      <c r="F488" s="118"/>
      <c r="G488" s="118"/>
      <c r="H488" s="119"/>
      <c r="I488" s="119"/>
      <c r="J488" s="119"/>
      <c r="K488" s="119"/>
      <c r="L488" s="119"/>
      <c r="M488" s="119"/>
      <c r="N488" s="119"/>
      <c r="O488" s="119"/>
    </row>
    <row r="489" spans="2:15">
      <c r="B489" s="118"/>
      <c r="C489" s="118"/>
      <c r="D489" s="118"/>
      <c r="E489" s="118"/>
      <c r="F489" s="118"/>
      <c r="G489" s="118"/>
      <c r="H489" s="119"/>
      <c r="I489" s="119"/>
      <c r="J489" s="119"/>
      <c r="K489" s="119"/>
      <c r="L489" s="119"/>
      <c r="M489" s="119"/>
      <c r="N489" s="119"/>
      <c r="O489" s="119"/>
    </row>
    <row r="490" spans="2:15">
      <c r="B490" s="118"/>
      <c r="C490" s="118"/>
      <c r="D490" s="118"/>
      <c r="E490" s="118"/>
      <c r="F490" s="118"/>
      <c r="G490" s="118"/>
      <c r="H490" s="119"/>
      <c r="I490" s="119"/>
      <c r="J490" s="119"/>
      <c r="K490" s="119"/>
      <c r="L490" s="119"/>
      <c r="M490" s="119"/>
      <c r="N490" s="119"/>
      <c r="O490" s="119"/>
    </row>
    <row r="491" spans="2:15">
      <c r="B491" s="118"/>
      <c r="C491" s="118"/>
      <c r="D491" s="118"/>
      <c r="E491" s="118"/>
      <c r="F491" s="118"/>
      <c r="G491" s="118"/>
      <c r="H491" s="119"/>
      <c r="I491" s="119"/>
      <c r="J491" s="119"/>
      <c r="K491" s="119"/>
      <c r="L491" s="119"/>
      <c r="M491" s="119"/>
      <c r="N491" s="119"/>
      <c r="O491" s="119"/>
    </row>
    <row r="492" spans="2:15">
      <c r="B492" s="118"/>
      <c r="C492" s="118"/>
      <c r="D492" s="118"/>
      <c r="E492" s="118"/>
      <c r="F492" s="118"/>
      <c r="G492" s="118"/>
      <c r="H492" s="119"/>
      <c r="I492" s="119"/>
      <c r="J492" s="119"/>
      <c r="K492" s="119"/>
      <c r="L492" s="119"/>
      <c r="M492" s="119"/>
      <c r="N492" s="119"/>
      <c r="O492" s="119"/>
    </row>
    <row r="493" spans="2:15">
      <c r="B493" s="118"/>
      <c r="C493" s="118"/>
      <c r="D493" s="118"/>
      <c r="E493" s="118"/>
      <c r="F493" s="118"/>
      <c r="G493" s="118"/>
      <c r="H493" s="119"/>
      <c r="I493" s="119"/>
      <c r="J493" s="119"/>
      <c r="K493" s="119"/>
      <c r="L493" s="119"/>
      <c r="M493" s="119"/>
      <c r="N493" s="119"/>
      <c r="O493" s="119"/>
    </row>
    <row r="494" spans="2:15">
      <c r="B494" s="118"/>
      <c r="C494" s="118"/>
      <c r="D494" s="118"/>
      <c r="E494" s="118"/>
      <c r="F494" s="118"/>
      <c r="G494" s="118"/>
      <c r="H494" s="119"/>
      <c r="I494" s="119"/>
      <c r="J494" s="119"/>
      <c r="K494" s="119"/>
      <c r="L494" s="119"/>
      <c r="M494" s="119"/>
      <c r="N494" s="119"/>
      <c r="O494" s="119"/>
    </row>
    <row r="495" spans="2:15">
      <c r="B495" s="118"/>
      <c r="C495" s="118"/>
      <c r="D495" s="118"/>
      <c r="E495" s="118"/>
      <c r="F495" s="118"/>
      <c r="G495" s="118"/>
      <c r="H495" s="119"/>
      <c r="I495" s="119"/>
      <c r="J495" s="119"/>
      <c r="K495" s="119"/>
      <c r="L495" s="119"/>
      <c r="M495" s="119"/>
      <c r="N495" s="119"/>
      <c r="O495" s="119"/>
    </row>
    <row r="496" spans="2:15">
      <c r="B496" s="118"/>
      <c r="C496" s="118"/>
      <c r="D496" s="118"/>
      <c r="E496" s="118"/>
      <c r="F496" s="118"/>
      <c r="G496" s="118"/>
      <c r="H496" s="119"/>
      <c r="I496" s="119"/>
      <c r="J496" s="119"/>
      <c r="K496" s="119"/>
      <c r="L496" s="119"/>
      <c r="M496" s="119"/>
      <c r="N496" s="119"/>
      <c r="O496" s="119"/>
    </row>
    <row r="497" spans="2:15">
      <c r="B497" s="118"/>
      <c r="C497" s="118"/>
      <c r="D497" s="118"/>
      <c r="E497" s="118"/>
      <c r="F497" s="118"/>
      <c r="G497" s="118"/>
      <c r="H497" s="119"/>
      <c r="I497" s="119"/>
      <c r="J497" s="119"/>
      <c r="K497" s="119"/>
      <c r="L497" s="119"/>
      <c r="M497" s="119"/>
      <c r="N497" s="119"/>
      <c r="O497" s="119"/>
    </row>
    <row r="498" spans="2:15">
      <c r="B498" s="118"/>
      <c r="C498" s="118"/>
      <c r="D498" s="118"/>
      <c r="E498" s="118"/>
      <c r="F498" s="118"/>
      <c r="G498" s="118"/>
      <c r="H498" s="119"/>
      <c r="I498" s="119"/>
      <c r="J498" s="119"/>
      <c r="K498" s="119"/>
      <c r="L498" s="119"/>
      <c r="M498" s="119"/>
      <c r="N498" s="119"/>
      <c r="O498" s="119"/>
    </row>
    <row r="499" spans="2:15">
      <c r="B499" s="118"/>
      <c r="C499" s="118"/>
      <c r="D499" s="118"/>
      <c r="E499" s="118"/>
      <c r="F499" s="118"/>
      <c r="G499" s="118"/>
      <c r="H499" s="119"/>
      <c r="I499" s="119"/>
      <c r="J499" s="119"/>
      <c r="K499" s="119"/>
      <c r="L499" s="119"/>
      <c r="M499" s="119"/>
      <c r="N499" s="119"/>
      <c r="O499" s="119"/>
    </row>
    <row r="500" spans="2:15">
      <c r="B500" s="118"/>
      <c r="C500" s="118"/>
      <c r="D500" s="118"/>
      <c r="E500" s="118"/>
      <c r="F500" s="118"/>
      <c r="G500" s="118"/>
      <c r="H500" s="119"/>
      <c r="I500" s="119"/>
      <c r="J500" s="119"/>
      <c r="K500" s="119"/>
      <c r="L500" s="119"/>
      <c r="M500" s="119"/>
      <c r="N500" s="119"/>
      <c r="O500" s="119"/>
    </row>
  </sheetData>
  <sheetProtection sheet="1" objects="1" scenarios="1"/>
  <sortState xmlns:xlrd2="http://schemas.microsoft.com/office/spreadsheetml/2017/richdata2" ref="B221:O268">
    <sortCondition ref="B221:B268"/>
  </sortState>
  <mergeCells count="2">
    <mergeCell ref="B6:O6"/>
    <mergeCell ref="B7:O7"/>
  </mergeCells>
  <phoneticPr fontId="4" type="noConversion"/>
  <dataValidations count="3">
    <dataValidation allowBlank="1" showInputMessage="1" showErrorMessage="1" sqref="A1 B34 K9 B36:I36 B274 B276" xr:uid="{00000000-0002-0000-0500-000000000000}"/>
    <dataValidation type="list" allowBlank="1" showInputMessage="1" showErrorMessage="1" sqref="E12:E35 E37:E356" xr:uid="{00000000-0002-0000-0500-000001000000}">
      <formula1>#REF!</formula1>
    </dataValidation>
    <dataValidation type="list" allowBlank="1" showInputMessage="1" showErrorMessage="1" sqref="H37:H356 G12:H35 G37:G362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38.140625" style="2" customWidth="1"/>
    <col min="4" max="4" width="6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3.140625" style="1" bestFit="1" customWidth="1"/>
    <col min="9" max="9" width="10.7109375" style="1" bestFit="1" customWidth="1"/>
    <col min="10" max="10" width="8.28515625" style="1" bestFit="1" customWidth="1"/>
    <col min="11" max="11" width="13.140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143</v>
      </c>
      <c r="C1" s="67" t="s" vm="1">
        <v>229</v>
      </c>
    </row>
    <row r="2" spans="2:14">
      <c r="B2" s="46" t="s">
        <v>142</v>
      </c>
      <c r="C2" s="67" t="s">
        <v>230</v>
      </c>
    </row>
    <row r="3" spans="2:14">
      <c r="B3" s="46" t="s">
        <v>144</v>
      </c>
      <c r="C3" s="67" t="s">
        <v>231</v>
      </c>
    </row>
    <row r="4" spans="2:14">
      <c r="B4" s="46" t="s">
        <v>145</v>
      </c>
      <c r="C4" s="67">
        <v>8801</v>
      </c>
    </row>
    <row r="6" spans="2:14" ht="26.25" customHeight="1">
      <c r="B6" s="154" t="s">
        <v>171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6"/>
    </row>
    <row r="7" spans="2:14" ht="26.25" customHeight="1">
      <c r="B7" s="154" t="s">
        <v>227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6"/>
    </row>
    <row r="8" spans="2:14" s="3" customFormat="1" ht="74.25" customHeight="1">
      <c r="B8" s="21" t="s">
        <v>112</v>
      </c>
      <c r="C8" s="29" t="s">
        <v>44</v>
      </c>
      <c r="D8" s="29" t="s">
        <v>116</v>
      </c>
      <c r="E8" s="29" t="s">
        <v>114</v>
      </c>
      <c r="F8" s="29" t="s">
        <v>64</v>
      </c>
      <c r="G8" s="29" t="s">
        <v>100</v>
      </c>
      <c r="H8" s="29" t="s">
        <v>205</v>
      </c>
      <c r="I8" s="29" t="s">
        <v>204</v>
      </c>
      <c r="J8" s="29" t="s">
        <v>219</v>
      </c>
      <c r="K8" s="29" t="s">
        <v>60</v>
      </c>
      <c r="L8" s="29" t="s">
        <v>57</v>
      </c>
      <c r="M8" s="29" t="s">
        <v>146</v>
      </c>
      <c r="N8" s="13" t="s">
        <v>148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212</v>
      </c>
      <c r="I9" s="31"/>
      <c r="J9" s="15" t="s">
        <v>208</v>
      </c>
      <c r="K9" s="15" t="s">
        <v>208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68" t="s">
        <v>222</v>
      </c>
      <c r="C11" s="69"/>
      <c r="D11" s="69"/>
      <c r="E11" s="69"/>
      <c r="F11" s="69"/>
      <c r="G11" s="69"/>
      <c r="H11" s="77"/>
      <c r="I11" s="79"/>
      <c r="J11" s="69"/>
      <c r="K11" s="77">
        <v>3026067.6277208077</v>
      </c>
      <c r="L11" s="69"/>
      <c r="M11" s="78">
        <f>IFERROR(K11/$K$11,0)</f>
        <v>1</v>
      </c>
      <c r="N11" s="78">
        <f>K11/'סכום נכסי הקרן'!$C$42</f>
        <v>0.15414158954638896</v>
      </c>
    </row>
    <row r="12" spans="2:14">
      <c r="B12" s="70" t="s">
        <v>197</v>
      </c>
      <c r="C12" s="71"/>
      <c r="D12" s="71"/>
      <c r="E12" s="71"/>
      <c r="F12" s="71"/>
      <c r="G12" s="71"/>
      <c r="H12" s="80"/>
      <c r="I12" s="82"/>
      <c r="J12" s="71"/>
      <c r="K12" s="80">
        <v>618118.53863346798</v>
      </c>
      <c r="L12" s="71"/>
      <c r="M12" s="81">
        <f t="shared" ref="M12:M75" si="0">IFERROR(K12/$K$11,0)</f>
        <v>0.20426461489858583</v>
      </c>
      <c r="N12" s="81">
        <f>K12/'סכום נכסי הקרן'!$C$42</f>
        <v>3.1485672428549022E-2</v>
      </c>
    </row>
    <row r="13" spans="2:14">
      <c r="B13" s="89" t="s">
        <v>223</v>
      </c>
      <c r="C13" s="71"/>
      <c r="D13" s="71"/>
      <c r="E13" s="71"/>
      <c r="F13" s="71"/>
      <c r="G13" s="71"/>
      <c r="H13" s="80"/>
      <c r="I13" s="82"/>
      <c r="J13" s="71"/>
      <c r="K13" s="80">
        <v>613030.88154331804</v>
      </c>
      <c r="L13" s="71"/>
      <c r="M13" s="81">
        <f t="shared" si="0"/>
        <v>0.20258333816717919</v>
      </c>
      <c r="N13" s="81">
        <f>K13/'סכום נכסי הקרן'!$C$42</f>
        <v>3.1226517760702642E-2</v>
      </c>
    </row>
    <row r="14" spans="2:14">
      <c r="B14" s="76" t="s">
        <v>1526</v>
      </c>
      <c r="C14" s="73" t="s">
        <v>1527</v>
      </c>
      <c r="D14" s="86" t="s">
        <v>117</v>
      </c>
      <c r="E14" s="73" t="s">
        <v>1528</v>
      </c>
      <c r="F14" s="86" t="s">
        <v>1529</v>
      </c>
      <c r="G14" s="86" t="s">
        <v>130</v>
      </c>
      <c r="H14" s="83">
        <v>2205887.1014600005</v>
      </c>
      <c r="I14" s="85">
        <v>1854</v>
      </c>
      <c r="J14" s="73"/>
      <c r="K14" s="83">
        <v>40897.146861068009</v>
      </c>
      <c r="L14" s="84">
        <v>2.3678255817425855E-2</v>
      </c>
      <c r="M14" s="84">
        <f t="shared" si="0"/>
        <v>1.3514948075324799E-2</v>
      </c>
      <c r="N14" s="84">
        <f>K14/'סכום נכסי הקרן'!$C$42</f>
        <v>2.0832155789674745E-3</v>
      </c>
    </row>
    <row r="15" spans="2:14">
      <c r="B15" s="76" t="s">
        <v>1530</v>
      </c>
      <c r="C15" s="73" t="s">
        <v>1531</v>
      </c>
      <c r="D15" s="86" t="s">
        <v>117</v>
      </c>
      <c r="E15" s="73" t="s">
        <v>1528</v>
      </c>
      <c r="F15" s="86" t="s">
        <v>1529</v>
      </c>
      <c r="G15" s="86" t="s">
        <v>130</v>
      </c>
      <c r="H15" s="83">
        <v>4394059.0000000009</v>
      </c>
      <c r="I15" s="85">
        <v>1874</v>
      </c>
      <c r="J15" s="73"/>
      <c r="K15" s="83">
        <v>82344.665660000013</v>
      </c>
      <c r="L15" s="84">
        <v>0.11078519757180465</v>
      </c>
      <c r="M15" s="84">
        <f t="shared" si="0"/>
        <v>2.7211773096433037E-2</v>
      </c>
      <c r="N15" s="84">
        <f>K15/'סכום נכסי הקרן'!$C$42</f>
        <v>4.1944659594598506E-3</v>
      </c>
    </row>
    <row r="16" spans="2:14">
      <c r="B16" s="76" t="s">
        <v>1532</v>
      </c>
      <c r="C16" s="73" t="s">
        <v>1533</v>
      </c>
      <c r="D16" s="86" t="s">
        <v>117</v>
      </c>
      <c r="E16" s="73" t="s">
        <v>1528</v>
      </c>
      <c r="F16" s="86" t="s">
        <v>1529</v>
      </c>
      <c r="G16" s="86" t="s">
        <v>130</v>
      </c>
      <c r="H16" s="83">
        <v>1364888.8631249999</v>
      </c>
      <c r="I16" s="85">
        <v>3597</v>
      </c>
      <c r="J16" s="73"/>
      <c r="K16" s="83">
        <v>49095.052406603012</v>
      </c>
      <c r="L16" s="84">
        <v>2.0690958482553441E-2</v>
      </c>
      <c r="M16" s="84">
        <f t="shared" si="0"/>
        <v>1.622404336137746E-2</v>
      </c>
      <c r="N16" s="84">
        <f>K16/'סכום נכסי הקרן'!$C$42</f>
        <v>2.5007998325922609E-3</v>
      </c>
    </row>
    <row r="17" spans="2:14">
      <c r="B17" s="76" t="s">
        <v>1534</v>
      </c>
      <c r="C17" s="73" t="s">
        <v>1535</v>
      </c>
      <c r="D17" s="86" t="s">
        <v>117</v>
      </c>
      <c r="E17" s="73" t="s">
        <v>1536</v>
      </c>
      <c r="F17" s="86" t="s">
        <v>1529</v>
      </c>
      <c r="G17" s="86" t="s">
        <v>130</v>
      </c>
      <c r="H17" s="83">
        <v>694038.22478100017</v>
      </c>
      <c r="I17" s="85">
        <v>3560</v>
      </c>
      <c r="J17" s="73"/>
      <c r="K17" s="83">
        <v>24707.760802217002</v>
      </c>
      <c r="L17" s="84">
        <v>6.8884312834097206E-3</v>
      </c>
      <c r="M17" s="84">
        <f t="shared" si="0"/>
        <v>8.1649731076322788E-3</v>
      </c>
      <c r="N17" s="84">
        <f>K17/'סכום נכסי הקרן'!$C$42</f>
        <v>1.2585619334139586E-3</v>
      </c>
    </row>
    <row r="18" spans="2:14">
      <c r="B18" s="76" t="s">
        <v>1537</v>
      </c>
      <c r="C18" s="73" t="s">
        <v>1538</v>
      </c>
      <c r="D18" s="86" t="s">
        <v>117</v>
      </c>
      <c r="E18" s="73" t="s">
        <v>1539</v>
      </c>
      <c r="F18" s="86" t="s">
        <v>1529</v>
      </c>
      <c r="G18" s="86" t="s">
        <v>130</v>
      </c>
      <c r="H18" s="83">
        <v>747437.00000000012</v>
      </c>
      <c r="I18" s="85">
        <v>17920</v>
      </c>
      <c r="J18" s="73"/>
      <c r="K18" s="83">
        <v>133940.71074000004</v>
      </c>
      <c r="L18" s="84">
        <v>6.6972037108951152E-2</v>
      </c>
      <c r="M18" s="84">
        <f t="shared" si="0"/>
        <v>4.4262299200788953E-2</v>
      </c>
      <c r="N18" s="84">
        <f>K18/'סכום נכסי הקרן'!$C$42</f>
        <v>6.8226611557874713E-3</v>
      </c>
    </row>
    <row r="19" spans="2:14">
      <c r="B19" s="76" t="s">
        <v>1540</v>
      </c>
      <c r="C19" s="73" t="s">
        <v>1541</v>
      </c>
      <c r="D19" s="86" t="s">
        <v>117</v>
      </c>
      <c r="E19" s="73" t="s">
        <v>1539</v>
      </c>
      <c r="F19" s="86" t="s">
        <v>1529</v>
      </c>
      <c r="G19" s="86" t="s">
        <v>130</v>
      </c>
      <c r="H19" s="83">
        <v>68465.217054000008</v>
      </c>
      <c r="I19" s="85">
        <v>18200</v>
      </c>
      <c r="J19" s="73"/>
      <c r="K19" s="83">
        <v>12460.669503737001</v>
      </c>
      <c r="L19" s="84">
        <v>6.1179738069519771E-3</v>
      </c>
      <c r="M19" s="84">
        <f t="shared" si="0"/>
        <v>4.1177762815308282E-3</v>
      </c>
      <c r="N19" s="84">
        <f>K19/'סכום נכסי הקרן'!$C$42</f>
        <v>6.3472058143158058E-4</v>
      </c>
    </row>
    <row r="20" spans="2:14">
      <c r="B20" s="76" t="s">
        <v>1542</v>
      </c>
      <c r="C20" s="73" t="s">
        <v>1543</v>
      </c>
      <c r="D20" s="86" t="s">
        <v>117</v>
      </c>
      <c r="E20" s="73" t="s">
        <v>1539</v>
      </c>
      <c r="F20" s="86" t="s">
        <v>1529</v>
      </c>
      <c r="G20" s="86" t="s">
        <v>130</v>
      </c>
      <c r="H20" s="83">
        <v>98058.888525000017</v>
      </c>
      <c r="I20" s="85">
        <v>34690</v>
      </c>
      <c r="J20" s="73"/>
      <c r="K20" s="83">
        <v>34016.628429270007</v>
      </c>
      <c r="L20" s="84">
        <v>1.2093959577769755E-2</v>
      </c>
      <c r="M20" s="84">
        <f t="shared" si="0"/>
        <v>1.1241199012756652E-2</v>
      </c>
      <c r="N20" s="84">
        <f>K20/'סכום נכסי הקרן'!$C$42</f>
        <v>1.7327362842336086E-3</v>
      </c>
    </row>
    <row r="21" spans="2:14">
      <c r="B21" s="76" t="s">
        <v>1544</v>
      </c>
      <c r="C21" s="73" t="s">
        <v>1545</v>
      </c>
      <c r="D21" s="86" t="s">
        <v>117</v>
      </c>
      <c r="E21" s="73" t="s">
        <v>1539</v>
      </c>
      <c r="F21" s="86" t="s">
        <v>1529</v>
      </c>
      <c r="G21" s="86" t="s">
        <v>130</v>
      </c>
      <c r="H21" s="83">
        <v>234917.56262800004</v>
      </c>
      <c r="I21" s="85">
        <v>18410</v>
      </c>
      <c r="J21" s="73"/>
      <c r="K21" s="83">
        <v>43248.323279723001</v>
      </c>
      <c r="L21" s="84">
        <v>7.8483168616082042E-3</v>
      </c>
      <c r="M21" s="84">
        <f t="shared" si="0"/>
        <v>1.4291922256971184E-2</v>
      </c>
      <c r="N21" s="84">
        <f>K21/'סכום נכסי הקרן'!$C$42</f>
        <v>2.2029796143629532E-3</v>
      </c>
    </row>
    <row r="22" spans="2:14">
      <c r="B22" s="76" t="s">
        <v>1546</v>
      </c>
      <c r="C22" s="73" t="s">
        <v>1547</v>
      </c>
      <c r="D22" s="86" t="s">
        <v>117</v>
      </c>
      <c r="E22" s="73" t="s">
        <v>1548</v>
      </c>
      <c r="F22" s="86" t="s">
        <v>1529</v>
      </c>
      <c r="G22" s="86" t="s">
        <v>130</v>
      </c>
      <c r="H22" s="83">
        <v>2265443.0000000005</v>
      </c>
      <c r="I22" s="85">
        <v>1849</v>
      </c>
      <c r="J22" s="73"/>
      <c r="K22" s="83">
        <v>41888.041070000007</v>
      </c>
      <c r="L22" s="84">
        <v>3.6340785009901615E-2</v>
      </c>
      <c r="M22" s="84">
        <f t="shared" si="0"/>
        <v>1.3842400839385569E-2</v>
      </c>
      <c r="N22" s="84">
        <f>K22/'סכום נכסי הקרן'!$C$42</f>
        <v>2.1336896685211601E-3</v>
      </c>
    </row>
    <row r="23" spans="2:14">
      <c r="B23" s="76" t="s">
        <v>1549</v>
      </c>
      <c r="C23" s="73" t="s">
        <v>1550</v>
      </c>
      <c r="D23" s="86" t="s">
        <v>117</v>
      </c>
      <c r="E23" s="73" t="s">
        <v>1548</v>
      </c>
      <c r="F23" s="86" t="s">
        <v>1529</v>
      </c>
      <c r="G23" s="86" t="s">
        <v>130</v>
      </c>
      <c r="H23" s="83">
        <v>159338.07417500002</v>
      </c>
      <c r="I23" s="85">
        <v>2858</v>
      </c>
      <c r="J23" s="73"/>
      <c r="K23" s="83">
        <v>4553.8821599220009</v>
      </c>
      <c r="L23" s="84">
        <v>4.8046014905179291E-2</v>
      </c>
      <c r="M23" s="84">
        <f t="shared" si="0"/>
        <v>1.5048844639840128E-3</v>
      </c>
      <c r="N23" s="84">
        <f>K23/'סכום נכסי הקרן'!$C$42</f>
        <v>2.3196528336216126E-4</v>
      </c>
    </row>
    <row r="24" spans="2:14">
      <c r="B24" s="76" t="s">
        <v>1551</v>
      </c>
      <c r="C24" s="73" t="s">
        <v>1552</v>
      </c>
      <c r="D24" s="86" t="s">
        <v>117</v>
      </c>
      <c r="E24" s="73" t="s">
        <v>1548</v>
      </c>
      <c r="F24" s="86" t="s">
        <v>1529</v>
      </c>
      <c r="G24" s="86" t="s">
        <v>130</v>
      </c>
      <c r="H24" s="83">
        <v>2380348.7894550003</v>
      </c>
      <c r="I24" s="85">
        <v>1852</v>
      </c>
      <c r="J24" s="73"/>
      <c r="K24" s="83">
        <v>44084.059580707006</v>
      </c>
      <c r="L24" s="84">
        <v>1.3066661947923304E-2</v>
      </c>
      <c r="M24" s="84">
        <f t="shared" si="0"/>
        <v>1.4568101246934296E-2</v>
      </c>
      <c r="N24" s="84">
        <f>K24/'סכום נכסי הקרן'!$C$42</f>
        <v>2.2455502828751831E-3</v>
      </c>
    </row>
    <row r="25" spans="2:14">
      <c r="B25" s="76" t="s">
        <v>1553</v>
      </c>
      <c r="C25" s="73" t="s">
        <v>1554</v>
      </c>
      <c r="D25" s="86" t="s">
        <v>117</v>
      </c>
      <c r="E25" s="73" t="s">
        <v>1548</v>
      </c>
      <c r="F25" s="86" t="s">
        <v>1529</v>
      </c>
      <c r="G25" s="86" t="s">
        <v>130</v>
      </c>
      <c r="H25" s="83">
        <v>637931.18851300003</v>
      </c>
      <c r="I25" s="85">
        <v>1827</v>
      </c>
      <c r="J25" s="73"/>
      <c r="K25" s="83">
        <v>11655.002814351001</v>
      </c>
      <c r="L25" s="84">
        <v>7.7703322962596735E-3</v>
      </c>
      <c r="M25" s="84">
        <f t="shared" si="0"/>
        <v>3.8515341519744515E-3</v>
      </c>
      <c r="N25" s="84">
        <f>K25/'סכום נכסי הקרן'!$C$42</f>
        <v>5.936815963775451E-4</v>
      </c>
    </row>
    <row r="26" spans="2:14">
      <c r="B26" s="76" t="s">
        <v>1555</v>
      </c>
      <c r="C26" s="73" t="s">
        <v>1556</v>
      </c>
      <c r="D26" s="86" t="s">
        <v>117</v>
      </c>
      <c r="E26" s="73" t="s">
        <v>1548</v>
      </c>
      <c r="F26" s="86" t="s">
        <v>1529</v>
      </c>
      <c r="G26" s="86" t="s">
        <v>130</v>
      </c>
      <c r="H26" s="83">
        <v>2547017.1866550003</v>
      </c>
      <c r="I26" s="85">
        <v>3539</v>
      </c>
      <c r="J26" s="73"/>
      <c r="K26" s="83">
        <v>90138.938235720008</v>
      </c>
      <c r="L26" s="84">
        <v>1.7307895424369679E-2</v>
      </c>
      <c r="M26" s="84">
        <f t="shared" si="0"/>
        <v>2.9787483072085674E-2</v>
      </c>
      <c r="N26" s="84">
        <f>K26/'סכום נכסי הקרן'!$C$42</f>
        <v>4.5914899893174385E-3</v>
      </c>
    </row>
    <row r="27" spans="2:14">
      <c r="B27" s="72"/>
      <c r="C27" s="73"/>
      <c r="D27" s="73"/>
      <c r="E27" s="73"/>
      <c r="F27" s="73"/>
      <c r="G27" s="73"/>
      <c r="H27" s="83"/>
      <c r="I27" s="85"/>
      <c r="J27" s="73"/>
      <c r="K27" s="73"/>
      <c r="L27" s="73"/>
      <c r="M27" s="84"/>
      <c r="N27" s="73"/>
    </row>
    <row r="28" spans="2:14">
      <c r="B28" s="89" t="s">
        <v>224</v>
      </c>
      <c r="C28" s="71"/>
      <c r="D28" s="71"/>
      <c r="E28" s="71"/>
      <c r="F28" s="71"/>
      <c r="G28" s="71"/>
      <c r="H28" s="80"/>
      <c r="I28" s="82"/>
      <c r="J28" s="71"/>
      <c r="K28" s="80">
        <v>5087.6570901500017</v>
      </c>
      <c r="L28" s="71"/>
      <c r="M28" s="81">
        <f t="shared" si="0"/>
        <v>1.6812767314066787E-3</v>
      </c>
      <c r="N28" s="81">
        <f>K28/'סכום נכסי הקרן'!$C$42</f>
        <v>2.5915466784638268E-4</v>
      </c>
    </row>
    <row r="29" spans="2:14">
      <c r="B29" s="76" t="s">
        <v>1557</v>
      </c>
      <c r="C29" s="73" t="s">
        <v>1558</v>
      </c>
      <c r="D29" s="86" t="s">
        <v>117</v>
      </c>
      <c r="E29" s="73" t="s">
        <v>1528</v>
      </c>
      <c r="F29" s="86" t="s">
        <v>1559</v>
      </c>
      <c r="G29" s="86" t="s">
        <v>130</v>
      </c>
      <c r="H29" s="83">
        <v>380570.23200000008</v>
      </c>
      <c r="I29" s="85">
        <v>368.92</v>
      </c>
      <c r="J29" s="73"/>
      <c r="K29" s="83">
        <v>1403.9996998940003</v>
      </c>
      <c r="L29" s="84">
        <v>4.5003418268694719E-3</v>
      </c>
      <c r="M29" s="84">
        <f t="shared" si="0"/>
        <v>4.6396838161593681E-4</v>
      </c>
      <c r="N29" s="84">
        <f>K29/'סכום נכסי הקרן'!$C$42</f>
        <v>7.1516823841546087E-5</v>
      </c>
    </row>
    <row r="30" spans="2:14">
      <c r="B30" s="76" t="s">
        <v>1560</v>
      </c>
      <c r="C30" s="73" t="s">
        <v>1561</v>
      </c>
      <c r="D30" s="86" t="s">
        <v>117</v>
      </c>
      <c r="E30" s="73" t="s">
        <v>1528</v>
      </c>
      <c r="F30" s="86" t="s">
        <v>1559</v>
      </c>
      <c r="G30" s="86" t="s">
        <v>130</v>
      </c>
      <c r="H30" s="83">
        <v>1403.8284430000003</v>
      </c>
      <c r="I30" s="85">
        <v>344.75</v>
      </c>
      <c r="J30" s="73"/>
      <c r="K30" s="83">
        <v>4.8396987960000004</v>
      </c>
      <c r="L30" s="84">
        <v>9.7329523008474361E-6</v>
      </c>
      <c r="M30" s="84">
        <f t="shared" si="0"/>
        <v>1.5993359671360665E-6</v>
      </c>
      <c r="N30" s="84">
        <f>K30/'סכום נכסי הקרן'!$C$42</f>
        <v>2.4652418819306455E-7</v>
      </c>
    </row>
    <row r="31" spans="2:14">
      <c r="B31" s="76" t="s">
        <v>1562</v>
      </c>
      <c r="C31" s="73" t="s">
        <v>1563</v>
      </c>
      <c r="D31" s="86" t="s">
        <v>117</v>
      </c>
      <c r="E31" s="73" t="s">
        <v>1539</v>
      </c>
      <c r="F31" s="86" t="s">
        <v>1559</v>
      </c>
      <c r="G31" s="86" t="s">
        <v>130</v>
      </c>
      <c r="H31" s="83">
        <v>59511.289459000007</v>
      </c>
      <c r="I31" s="85">
        <v>3694.17</v>
      </c>
      <c r="J31" s="73"/>
      <c r="K31" s="83">
        <v>2198.4482019700004</v>
      </c>
      <c r="L31" s="84">
        <v>5.6354838072128662E-3</v>
      </c>
      <c r="M31" s="84">
        <f t="shared" si="0"/>
        <v>7.2650332789351473E-4</v>
      </c>
      <c r="N31" s="84">
        <f>K31/'סכום נכסי הקרן'!$C$42</f>
        <v>1.1198437777224779E-4</v>
      </c>
    </row>
    <row r="32" spans="2:14">
      <c r="B32" s="76" t="s">
        <v>1564</v>
      </c>
      <c r="C32" s="73" t="s">
        <v>1565</v>
      </c>
      <c r="D32" s="86" t="s">
        <v>117</v>
      </c>
      <c r="E32" s="73" t="s">
        <v>1548</v>
      </c>
      <c r="F32" s="86" t="s">
        <v>1559</v>
      </c>
      <c r="G32" s="86" t="s">
        <v>130</v>
      </c>
      <c r="H32" s="83">
        <v>39959.874360000009</v>
      </c>
      <c r="I32" s="85">
        <v>3704.64</v>
      </c>
      <c r="J32" s="73"/>
      <c r="K32" s="83">
        <v>1480.3694894900002</v>
      </c>
      <c r="L32" s="84">
        <v>3.1602386288190794E-3</v>
      </c>
      <c r="M32" s="84">
        <f t="shared" si="0"/>
        <v>4.8920568593009077E-4</v>
      </c>
      <c r="N32" s="84">
        <f>K32/'סכום נכסי הקרן'!$C$42</f>
        <v>7.5406942044395714E-5</v>
      </c>
    </row>
    <row r="33" spans="2:14">
      <c r="B33" s="72"/>
      <c r="C33" s="73"/>
      <c r="D33" s="73"/>
      <c r="E33" s="73"/>
      <c r="F33" s="73"/>
      <c r="G33" s="73"/>
      <c r="H33" s="83"/>
      <c r="I33" s="85"/>
      <c r="J33" s="73"/>
      <c r="K33" s="73"/>
      <c r="L33" s="73"/>
      <c r="M33" s="84"/>
      <c r="N33" s="73"/>
    </row>
    <row r="34" spans="2:14">
      <c r="B34" s="70" t="s">
        <v>196</v>
      </c>
      <c r="C34" s="71"/>
      <c r="D34" s="71"/>
      <c r="E34" s="71"/>
      <c r="F34" s="71"/>
      <c r="G34" s="71"/>
      <c r="H34" s="80"/>
      <c r="I34" s="82"/>
      <c r="J34" s="71"/>
      <c r="K34" s="80">
        <v>2407949.0890873396</v>
      </c>
      <c r="L34" s="71"/>
      <c r="M34" s="81">
        <f t="shared" si="0"/>
        <v>0.79573538510141417</v>
      </c>
      <c r="N34" s="81">
        <f>K34/'סכום נכסי הקרן'!$C$42</f>
        <v>0.12265591711783992</v>
      </c>
    </row>
    <row r="35" spans="2:14">
      <c r="B35" s="89" t="s">
        <v>225</v>
      </c>
      <c r="C35" s="71"/>
      <c r="D35" s="71"/>
      <c r="E35" s="71"/>
      <c r="F35" s="71"/>
      <c r="G35" s="71"/>
      <c r="H35" s="80"/>
      <c r="I35" s="82"/>
      <c r="J35" s="71"/>
      <c r="K35" s="80">
        <v>2390615.3037764626</v>
      </c>
      <c r="L35" s="71"/>
      <c r="M35" s="81">
        <f t="shared" si="0"/>
        <v>0.79000722980439175</v>
      </c>
      <c r="N35" s="81">
        <f>K35/'סכום נכסי הקרן'!$C$42</f>
        <v>0.12177297015518831</v>
      </c>
    </row>
    <row r="36" spans="2:14">
      <c r="B36" s="76" t="s">
        <v>1566</v>
      </c>
      <c r="C36" s="73" t="s">
        <v>1567</v>
      </c>
      <c r="D36" s="86" t="s">
        <v>26</v>
      </c>
      <c r="E36" s="73"/>
      <c r="F36" s="86" t="s">
        <v>1529</v>
      </c>
      <c r="G36" s="86" t="s">
        <v>129</v>
      </c>
      <c r="H36" s="83">
        <v>739752.19000800001</v>
      </c>
      <c r="I36" s="85">
        <v>6110.2</v>
      </c>
      <c r="J36" s="73"/>
      <c r="K36" s="83">
        <v>172846.09371170605</v>
      </c>
      <c r="L36" s="84">
        <v>1.6794283317982984E-2</v>
      </c>
      <c r="M36" s="84">
        <f t="shared" si="0"/>
        <v>5.7119045234918078E-2</v>
      </c>
      <c r="N36" s="84">
        <f>K36/'סכום נכסי הקרן'!$C$42</f>
        <v>8.8044204258823661E-3</v>
      </c>
    </row>
    <row r="37" spans="2:14">
      <c r="B37" s="76" t="s">
        <v>1568</v>
      </c>
      <c r="C37" s="73" t="s">
        <v>1569</v>
      </c>
      <c r="D37" s="86" t="s">
        <v>26</v>
      </c>
      <c r="E37" s="73"/>
      <c r="F37" s="86" t="s">
        <v>1529</v>
      </c>
      <c r="G37" s="86" t="s">
        <v>129</v>
      </c>
      <c r="H37" s="83">
        <v>80040.51218000002</v>
      </c>
      <c r="I37" s="85">
        <v>4497.5</v>
      </c>
      <c r="J37" s="73"/>
      <c r="K37" s="83">
        <v>13765.719462970002</v>
      </c>
      <c r="L37" s="84">
        <v>4.529377395676726E-3</v>
      </c>
      <c r="M37" s="84">
        <f t="shared" si="0"/>
        <v>4.5490455457329456E-3</v>
      </c>
      <c r="N37" s="84">
        <f>K37/'סכום נכסי הקרן'!$C$42</f>
        <v>7.0119711133819667E-4</v>
      </c>
    </row>
    <row r="38" spans="2:14">
      <c r="B38" s="76" t="s">
        <v>1570</v>
      </c>
      <c r="C38" s="73" t="s">
        <v>1571</v>
      </c>
      <c r="D38" s="86" t="s">
        <v>1367</v>
      </c>
      <c r="E38" s="73"/>
      <c r="F38" s="86" t="s">
        <v>1529</v>
      </c>
      <c r="G38" s="86" t="s">
        <v>129</v>
      </c>
      <c r="H38" s="83">
        <v>198898.15986700001</v>
      </c>
      <c r="I38" s="85">
        <v>6557</v>
      </c>
      <c r="J38" s="73"/>
      <c r="K38" s="83">
        <v>49871.660958078006</v>
      </c>
      <c r="L38" s="84">
        <v>9.9648376686873761E-4</v>
      </c>
      <c r="M38" s="84">
        <f t="shared" si="0"/>
        <v>1.6480682884024191E-2</v>
      </c>
      <c r="N38" s="84">
        <f>K38/'סכום נכסי הקרן'!$C$42</f>
        <v>2.5403586565534548E-3</v>
      </c>
    </row>
    <row r="39" spans="2:14">
      <c r="B39" s="76" t="s">
        <v>1572</v>
      </c>
      <c r="C39" s="73" t="s">
        <v>1573</v>
      </c>
      <c r="D39" s="86" t="s">
        <v>1367</v>
      </c>
      <c r="E39" s="73"/>
      <c r="F39" s="86" t="s">
        <v>1529</v>
      </c>
      <c r="G39" s="86" t="s">
        <v>129</v>
      </c>
      <c r="H39" s="83">
        <v>57881.761735000007</v>
      </c>
      <c r="I39" s="85">
        <v>16098</v>
      </c>
      <c r="J39" s="73"/>
      <c r="K39" s="83">
        <v>35631.290159240001</v>
      </c>
      <c r="L39" s="84">
        <v>5.3125318127264347E-4</v>
      </c>
      <c r="M39" s="84">
        <f t="shared" si="0"/>
        <v>1.1774783165066603E-2</v>
      </c>
      <c r="N39" s="84">
        <f>K39/'סכום נכסי הקרן'!$C$42</f>
        <v>1.8149837936274271E-3</v>
      </c>
    </row>
    <row r="40" spans="2:14">
      <c r="B40" s="76" t="s">
        <v>1574</v>
      </c>
      <c r="C40" s="73" t="s">
        <v>1575</v>
      </c>
      <c r="D40" s="86" t="s">
        <v>1367</v>
      </c>
      <c r="E40" s="73"/>
      <c r="F40" s="86" t="s">
        <v>1529</v>
      </c>
      <c r="G40" s="86" t="s">
        <v>129</v>
      </c>
      <c r="H40" s="83">
        <v>114249.64094500002</v>
      </c>
      <c r="I40" s="85">
        <v>6881</v>
      </c>
      <c r="J40" s="73"/>
      <c r="K40" s="83">
        <v>30062.444042500003</v>
      </c>
      <c r="L40" s="84">
        <v>4.8674488932981948E-4</v>
      </c>
      <c r="M40" s="84">
        <f t="shared" si="0"/>
        <v>9.9344918028625231E-3</v>
      </c>
      <c r="N40" s="84">
        <f>K40/'סכום נכסי הקרן'!$C$42</f>
        <v>1.5313183578288005E-3</v>
      </c>
    </row>
    <row r="41" spans="2:14">
      <c r="B41" s="76" t="s">
        <v>1576</v>
      </c>
      <c r="C41" s="73" t="s">
        <v>1577</v>
      </c>
      <c r="D41" s="86" t="s">
        <v>1367</v>
      </c>
      <c r="E41" s="73"/>
      <c r="F41" s="86" t="s">
        <v>1529</v>
      </c>
      <c r="G41" s="86" t="s">
        <v>129</v>
      </c>
      <c r="H41" s="83">
        <v>29410.234708000004</v>
      </c>
      <c r="I41" s="85">
        <v>9039</v>
      </c>
      <c r="J41" s="73"/>
      <c r="K41" s="83">
        <v>10165.687624739003</v>
      </c>
      <c r="L41" s="84">
        <v>6.7808609037724901E-5</v>
      </c>
      <c r="M41" s="84">
        <f t="shared" si="0"/>
        <v>3.3593722531560402E-3</v>
      </c>
      <c r="N41" s="84">
        <f>K41/'סכום נכסי הקרן'!$C$42</f>
        <v>5.1781897897950615E-4</v>
      </c>
    </row>
    <row r="42" spans="2:14">
      <c r="B42" s="76" t="s">
        <v>1578</v>
      </c>
      <c r="C42" s="73" t="s">
        <v>1579</v>
      </c>
      <c r="D42" s="86" t="s">
        <v>1367</v>
      </c>
      <c r="E42" s="73"/>
      <c r="F42" s="86" t="s">
        <v>1529</v>
      </c>
      <c r="G42" s="86" t="s">
        <v>129</v>
      </c>
      <c r="H42" s="83">
        <v>276191.32800200005</v>
      </c>
      <c r="I42" s="85">
        <v>3317</v>
      </c>
      <c r="J42" s="73"/>
      <c r="K42" s="83">
        <v>35032.682521533003</v>
      </c>
      <c r="L42" s="84">
        <v>3.0256089347972386E-4</v>
      </c>
      <c r="M42" s="84">
        <f t="shared" si="0"/>
        <v>1.1576966159186314E-2</v>
      </c>
      <c r="N42" s="84">
        <f>K42/'סכום נכסי הקרן'!$C$42</f>
        <v>1.7844919659017319E-3</v>
      </c>
    </row>
    <row r="43" spans="2:14">
      <c r="B43" s="76" t="s">
        <v>1580</v>
      </c>
      <c r="C43" s="73" t="s">
        <v>1581</v>
      </c>
      <c r="D43" s="86" t="s">
        <v>26</v>
      </c>
      <c r="E43" s="73"/>
      <c r="F43" s="86" t="s">
        <v>1529</v>
      </c>
      <c r="G43" s="86" t="s">
        <v>137</v>
      </c>
      <c r="H43" s="83">
        <v>359576.88209900004</v>
      </c>
      <c r="I43" s="85">
        <v>4911</v>
      </c>
      <c r="J43" s="73"/>
      <c r="K43" s="83">
        <v>50195.19778283401</v>
      </c>
      <c r="L43" s="84">
        <v>5.3333399302159697E-3</v>
      </c>
      <c r="M43" s="84">
        <f t="shared" si="0"/>
        <v>1.658759947167484E-2</v>
      </c>
      <c r="N43" s="84">
        <f>K43/'סכום נכסי הקרן'!$C$42</f>
        <v>2.5568389493228014E-3</v>
      </c>
    </row>
    <row r="44" spans="2:14">
      <c r="B44" s="76" t="s">
        <v>1582</v>
      </c>
      <c r="C44" s="73" t="s">
        <v>1583</v>
      </c>
      <c r="D44" s="86" t="s">
        <v>118</v>
      </c>
      <c r="E44" s="73"/>
      <c r="F44" s="86" t="s">
        <v>1529</v>
      </c>
      <c r="G44" s="86" t="s">
        <v>129</v>
      </c>
      <c r="H44" s="83">
        <v>870210.50467300008</v>
      </c>
      <c r="I44" s="85">
        <v>959.38</v>
      </c>
      <c r="J44" s="73"/>
      <c r="K44" s="83">
        <v>31925.144063958003</v>
      </c>
      <c r="L44" s="84">
        <v>3.9415882188111274E-3</v>
      </c>
      <c r="M44" s="84">
        <f t="shared" si="0"/>
        <v>1.0550043155513871E-2</v>
      </c>
      <c r="N44" s="84">
        <f>K44/'סכום נכסי הקרן'!$C$42</f>
        <v>1.6262004217739092E-3</v>
      </c>
    </row>
    <row r="45" spans="2:14">
      <c r="B45" s="76" t="s">
        <v>1584</v>
      </c>
      <c r="C45" s="73" t="s">
        <v>1585</v>
      </c>
      <c r="D45" s="86" t="s">
        <v>1367</v>
      </c>
      <c r="E45" s="73"/>
      <c r="F45" s="86" t="s">
        <v>1529</v>
      </c>
      <c r="G45" s="86" t="s">
        <v>129</v>
      </c>
      <c r="H45" s="83">
        <v>407834.33066600008</v>
      </c>
      <c r="I45" s="85">
        <v>10138</v>
      </c>
      <c r="J45" s="73"/>
      <c r="K45" s="83">
        <v>158108.03874972303</v>
      </c>
      <c r="L45" s="84">
        <v>2.8624774043768779E-3</v>
      </c>
      <c r="M45" s="84">
        <f t="shared" si="0"/>
        <v>5.2248679871311342E-2</v>
      </c>
      <c r="N45" s="84">
        <f>K45/'סכום נכסי הקרן'!$C$42</f>
        <v>8.053694567064347E-3</v>
      </c>
    </row>
    <row r="46" spans="2:14">
      <c r="B46" s="76" t="s">
        <v>1586</v>
      </c>
      <c r="C46" s="73" t="s">
        <v>1587</v>
      </c>
      <c r="D46" s="86" t="s">
        <v>26</v>
      </c>
      <c r="E46" s="73"/>
      <c r="F46" s="86" t="s">
        <v>1529</v>
      </c>
      <c r="G46" s="86" t="s">
        <v>129</v>
      </c>
      <c r="H46" s="83">
        <v>123318.23097699998</v>
      </c>
      <c r="I46" s="85">
        <v>4475</v>
      </c>
      <c r="J46" s="73"/>
      <c r="K46" s="83">
        <v>21102.708957366005</v>
      </c>
      <c r="L46" s="84">
        <v>1.4428046570663166E-2</v>
      </c>
      <c r="M46" s="84">
        <f t="shared" si="0"/>
        <v>6.9736408942255778E-3</v>
      </c>
      <c r="N46" s="84">
        <f>K46/'סכום נכסי הקרן'!$C$42</f>
        <v>1.0749280923616317E-3</v>
      </c>
    </row>
    <row r="47" spans="2:14">
      <c r="B47" s="76" t="s">
        <v>1588</v>
      </c>
      <c r="C47" s="73" t="s">
        <v>1589</v>
      </c>
      <c r="D47" s="86" t="s">
        <v>1367</v>
      </c>
      <c r="E47" s="73"/>
      <c r="F47" s="86" t="s">
        <v>1529</v>
      </c>
      <c r="G47" s="86" t="s">
        <v>129</v>
      </c>
      <c r="H47" s="83">
        <v>348455.43907200004</v>
      </c>
      <c r="I47" s="85">
        <v>5859</v>
      </c>
      <c r="J47" s="73"/>
      <c r="K47" s="83">
        <v>78070.799966074017</v>
      </c>
      <c r="L47" s="84">
        <v>9.5851344867865715E-3</v>
      </c>
      <c r="M47" s="84">
        <f t="shared" si="0"/>
        <v>2.5799423400486216E-2</v>
      </c>
      <c r="N47" s="84">
        <f>K47/'סכום נכסי הקרן'!$C$42</f>
        <v>3.9767641323312482E-3</v>
      </c>
    </row>
    <row r="48" spans="2:14">
      <c r="B48" s="76" t="s">
        <v>1590</v>
      </c>
      <c r="C48" s="73" t="s">
        <v>1591</v>
      </c>
      <c r="D48" s="86" t="s">
        <v>118</v>
      </c>
      <c r="E48" s="73"/>
      <c r="F48" s="86" t="s">
        <v>1529</v>
      </c>
      <c r="G48" s="86" t="s">
        <v>129</v>
      </c>
      <c r="H48" s="83">
        <v>4768539.1581140012</v>
      </c>
      <c r="I48" s="85">
        <v>768.2</v>
      </c>
      <c r="J48" s="73"/>
      <c r="K48" s="83">
        <v>140080.45371523002</v>
      </c>
      <c r="L48" s="84">
        <v>5.3614068096696447E-3</v>
      </c>
      <c r="M48" s="84">
        <f t="shared" si="0"/>
        <v>4.6291250212651951E-2</v>
      </c>
      <c r="N48" s="84">
        <f>K48/'סכום נכסי הקרן'!$C$42</f>
        <v>7.1354068898677866E-3</v>
      </c>
    </row>
    <row r="49" spans="2:14">
      <c r="B49" s="76" t="s">
        <v>1592</v>
      </c>
      <c r="C49" s="73" t="s">
        <v>1593</v>
      </c>
      <c r="D49" s="86" t="s">
        <v>1594</v>
      </c>
      <c r="E49" s="73"/>
      <c r="F49" s="86" t="s">
        <v>1529</v>
      </c>
      <c r="G49" s="86" t="s">
        <v>134</v>
      </c>
      <c r="H49" s="83">
        <v>2923735.2785910005</v>
      </c>
      <c r="I49" s="85">
        <v>1892</v>
      </c>
      <c r="J49" s="73"/>
      <c r="K49" s="83">
        <v>27012.985510990005</v>
      </c>
      <c r="L49" s="84">
        <v>9.0743236632094548E-3</v>
      </c>
      <c r="M49" s="84">
        <f t="shared" si="0"/>
        <v>8.9267620008002969E-3</v>
      </c>
      <c r="N49" s="84">
        <f>K49/'סכום נכסי הקרן'!$C$42</f>
        <v>1.3759852843056612E-3</v>
      </c>
    </row>
    <row r="50" spans="2:14">
      <c r="B50" s="76" t="s">
        <v>1595</v>
      </c>
      <c r="C50" s="73" t="s">
        <v>1596</v>
      </c>
      <c r="D50" s="86" t="s">
        <v>26</v>
      </c>
      <c r="E50" s="73"/>
      <c r="F50" s="86" t="s">
        <v>1529</v>
      </c>
      <c r="G50" s="86" t="s">
        <v>131</v>
      </c>
      <c r="H50" s="83">
        <v>1754324.1300770005</v>
      </c>
      <c r="I50" s="85">
        <v>2808.5</v>
      </c>
      <c r="J50" s="73"/>
      <c r="K50" s="83">
        <v>199697.02003337204</v>
      </c>
      <c r="L50" s="84">
        <v>7.2457437791511176E-3</v>
      </c>
      <c r="M50" s="84">
        <f t="shared" si="0"/>
        <v>6.5992252851196545E-2</v>
      </c>
      <c r="N50" s="84">
        <f>K50/'סכום נכסי הקרן'!$C$42</f>
        <v>1.0172150752230654E-2</v>
      </c>
    </row>
    <row r="51" spans="2:14">
      <c r="B51" s="76" t="s">
        <v>1597</v>
      </c>
      <c r="C51" s="73" t="s">
        <v>1598</v>
      </c>
      <c r="D51" s="86" t="s">
        <v>26</v>
      </c>
      <c r="E51" s="73"/>
      <c r="F51" s="86" t="s">
        <v>1529</v>
      </c>
      <c r="G51" s="86" t="s">
        <v>129</v>
      </c>
      <c r="H51" s="83">
        <v>243265.45340200004</v>
      </c>
      <c r="I51" s="85">
        <v>3647.5</v>
      </c>
      <c r="J51" s="73"/>
      <c r="K51" s="83">
        <v>33930.762746526008</v>
      </c>
      <c r="L51" s="84">
        <v>3.6264975164281461E-3</v>
      </c>
      <c r="M51" s="84">
        <f t="shared" si="0"/>
        <v>1.1212823677731945E-2</v>
      </c>
      <c r="N51" s="84">
        <f>K51/'סכום נכסי הקרן'!$C$42</f>
        <v>1.7283624649889889E-3</v>
      </c>
    </row>
    <row r="52" spans="2:14">
      <c r="B52" s="76" t="s">
        <v>1599</v>
      </c>
      <c r="C52" s="73" t="s">
        <v>1600</v>
      </c>
      <c r="D52" s="86" t="s">
        <v>118</v>
      </c>
      <c r="E52" s="73"/>
      <c r="F52" s="86" t="s">
        <v>1529</v>
      </c>
      <c r="G52" s="86" t="s">
        <v>129</v>
      </c>
      <c r="H52" s="83">
        <v>1518469.4973950004</v>
      </c>
      <c r="I52" s="85">
        <v>462.75</v>
      </c>
      <c r="J52" s="73"/>
      <c r="K52" s="83">
        <v>26870.168099889008</v>
      </c>
      <c r="L52" s="84">
        <v>1.2872208726222275E-2</v>
      </c>
      <c r="M52" s="84">
        <f t="shared" si="0"/>
        <v>8.879566290501989E-3</v>
      </c>
      <c r="N52" s="84">
        <f>K52/'סכום נכסי הקרן'!$C$42</f>
        <v>1.3687104625005092E-3</v>
      </c>
    </row>
    <row r="53" spans="2:14">
      <c r="B53" s="76" t="s">
        <v>1601</v>
      </c>
      <c r="C53" s="73" t="s">
        <v>1602</v>
      </c>
      <c r="D53" s="86" t="s">
        <v>118</v>
      </c>
      <c r="E53" s="73"/>
      <c r="F53" s="86" t="s">
        <v>1529</v>
      </c>
      <c r="G53" s="86" t="s">
        <v>129</v>
      </c>
      <c r="H53" s="83">
        <v>177392.11187799997</v>
      </c>
      <c r="I53" s="85">
        <v>3687.75</v>
      </c>
      <c r="J53" s="73"/>
      <c r="K53" s="83">
        <v>25015.75756450601</v>
      </c>
      <c r="L53" s="84">
        <v>1.7319534954884897E-3</v>
      </c>
      <c r="M53" s="84">
        <f t="shared" si="0"/>
        <v>8.2667542970107158E-3</v>
      </c>
      <c r="N53" s="84">
        <f>K53/'סכום נכסי הקרן'!$C$42</f>
        <v>1.2742506477306729E-3</v>
      </c>
    </row>
    <row r="54" spans="2:14">
      <c r="B54" s="76" t="s">
        <v>1603</v>
      </c>
      <c r="C54" s="73" t="s">
        <v>1604</v>
      </c>
      <c r="D54" s="86" t="s">
        <v>26</v>
      </c>
      <c r="E54" s="73"/>
      <c r="F54" s="86" t="s">
        <v>1529</v>
      </c>
      <c r="G54" s="86" t="s">
        <v>131</v>
      </c>
      <c r="H54" s="83">
        <v>1349520.2635010004</v>
      </c>
      <c r="I54" s="85">
        <v>641.1</v>
      </c>
      <c r="J54" s="73"/>
      <c r="K54" s="83">
        <v>35066.506858327011</v>
      </c>
      <c r="L54" s="84">
        <v>6.5850833374846325E-3</v>
      </c>
      <c r="M54" s="84">
        <f t="shared" si="0"/>
        <v>1.1588143813143601E-2</v>
      </c>
      <c r="N54" s="84">
        <f>K54/'סכום נכסי הקרן'!$C$42</f>
        <v>1.7862149072501074E-3</v>
      </c>
    </row>
    <row r="55" spans="2:14">
      <c r="B55" s="76" t="s">
        <v>1605</v>
      </c>
      <c r="C55" s="73" t="s">
        <v>1606</v>
      </c>
      <c r="D55" s="86" t="s">
        <v>118</v>
      </c>
      <c r="E55" s="73"/>
      <c r="F55" s="86" t="s">
        <v>1529</v>
      </c>
      <c r="G55" s="86" t="s">
        <v>129</v>
      </c>
      <c r="H55" s="83">
        <v>1683177.7940660003</v>
      </c>
      <c r="I55" s="85">
        <v>1004</v>
      </c>
      <c r="J55" s="73"/>
      <c r="K55" s="83">
        <v>64622.177720572014</v>
      </c>
      <c r="L55" s="84">
        <v>7.2393849572146372E-3</v>
      </c>
      <c r="M55" s="84">
        <f t="shared" si="0"/>
        <v>2.1355166397667241E-2</v>
      </c>
      <c r="N55" s="84">
        <f>K55/'סכום נכסי הקרן'!$C$42</f>
        <v>3.2917192935640613E-3</v>
      </c>
    </row>
    <row r="56" spans="2:14">
      <c r="B56" s="76" t="s">
        <v>1607</v>
      </c>
      <c r="C56" s="73" t="s">
        <v>1608</v>
      </c>
      <c r="D56" s="86" t="s">
        <v>1367</v>
      </c>
      <c r="E56" s="73"/>
      <c r="F56" s="86" t="s">
        <v>1529</v>
      </c>
      <c r="G56" s="86" t="s">
        <v>129</v>
      </c>
      <c r="H56" s="83">
        <v>62384.040545000018</v>
      </c>
      <c r="I56" s="85">
        <v>34126</v>
      </c>
      <c r="J56" s="73"/>
      <c r="K56" s="83">
        <v>81409.815434255026</v>
      </c>
      <c r="L56" s="84">
        <v>3.3904369861413055E-3</v>
      </c>
      <c r="M56" s="84">
        <f t="shared" si="0"/>
        <v>2.690284073246961E-2</v>
      </c>
      <c r="N56" s="84">
        <f>K56/'סכום נכסי הקרן'!$C$42</f>
        <v>4.1468466338162044E-3</v>
      </c>
    </row>
    <row r="57" spans="2:14">
      <c r="B57" s="76" t="s">
        <v>1609</v>
      </c>
      <c r="C57" s="73" t="s">
        <v>1610</v>
      </c>
      <c r="D57" s="86" t="s">
        <v>26</v>
      </c>
      <c r="E57" s="73"/>
      <c r="F57" s="86" t="s">
        <v>1529</v>
      </c>
      <c r="G57" s="86" t="s">
        <v>129</v>
      </c>
      <c r="H57" s="83">
        <v>1424236.4063530003</v>
      </c>
      <c r="I57" s="85">
        <v>697.87</v>
      </c>
      <c r="J57" s="73"/>
      <c r="K57" s="83">
        <v>38007.954360494012</v>
      </c>
      <c r="L57" s="84">
        <v>3.9518433453230792E-3</v>
      </c>
      <c r="M57" s="84">
        <f t="shared" si="0"/>
        <v>1.2560180087290738E-2</v>
      </c>
      <c r="N57" s="84">
        <f>K57/'סכום נכסי הקרן'!$C$42</f>
        <v>1.9360461236438966E-3</v>
      </c>
    </row>
    <row r="58" spans="2:14">
      <c r="B58" s="76" t="s">
        <v>1611</v>
      </c>
      <c r="C58" s="73" t="s">
        <v>1612</v>
      </c>
      <c r="D58" s="86" t="s">
        <v>26</v>
      </c>
      <c r="E58" s="73"/>
      <c r="F58" s="86" t="s">
        <v>1529</v>
      </c>
      <c r="G58" s="86" t="s">
        <v>129</v>
      </c>
      <c r="H58" s="83">
        <v>902782.52110000013</v>
      </c>
      <c r="I58" s="85">
        <v>517.01</v>
      </c>
      <c r="J58" s="73"/>
      <c r="K58" s="83">
        <v>17848.427888785005</v>
      </c>
      <c r="L58" s="84">
        <v>3.0092750703333337E-2</v>
      </c>
      <c r="M58" s="84">
        <f t="shared" si="0"/>
        <v>5.8982250513112938E-3</v>
      </c>
      <c r="N58" s="84">
        <f>K58/'סכום נכסי הקרן'!$C$42</f>
        <v>9.0916178491145432E-4</v>
      </c>
    </row>
    <row r="59" spans="2:14">
      <c r="B59" s="76" t="s">
        <v>1613</v>
      </c>
      <c r="C59" s="73" t="s">
        <v>1614</v>
      </c>
      <c r="D59" s="86" t="s">
        <v>26</v>
      </c>
      <c r="E59" s="73"/>
      <c r="F59" s="86" t="s">
        <v>1529</v>
      </c>
      <c r="G59" s="86" t="s">
        <v>131</v>
      </c>
      <c r="H59" s="83">
        <v>16380.383890000005</v>
      </c>
      <c r="I59" s="85">
        <v>6867</v>
      </c>
      <c r="J59" s="73"/>
      <c r="K59" s="83">
        <v>4559.0929012300012</v>
      </c>
      <c r="L59" s="84">
        <v>7.8187989928400984E-3</v>
      </c>
      <c r="M59" s="84">
        <f t="shared" si="0"/>
        <v>1.5066064153575599E-3</v>
      </c>
      <c r="N59" s="84">
        <f>K59/'סכום נכסי הקרן'!$C$42</f>
        <v>2.322307076840014E-4</v>
      </c>
    </row>
    <row r="60" spans="2:14">
      <c r="B60" s="76" t="s">
        <v>1615</v>
      </c>
      <c r="C60" s="73" t="s">
        <v>1616</v>
      </c>
      <c r="D60" s="86" t="s">
        <v>26</v>
      </c>
      <c r="E60" s="73"/>
      <c r="F60" s="86" t="s">
        <v>1529</v>
      </c>
      <c r="G60" s="86" t="s">
        <v>131</v>
      </c>
      <c r="H60" s="83">
        <v>337358.56662200013</v>
      </c>
      <c r="I60" s="85">
        <v>20418</v>
      </c>
      <c r="J60" s="73"/>
      <c r="K60" s="83">
        <v>279185.11594128306</v>
      </c>
      <c r="L60" s="84">
        <v>1.1859970843598857E-2</v>
      </c>
      <c r="M60" s="84">
        <f t="shared" si="0"/>
        <v>9.2260038534420136E-2</v>
      </c>
      <c r="N60" s="84">
        <f>K60/'סכום נכסי הקרן'!$C$42</f>
        <v>1.4221108991306618E-2</v>
      </c>
    </row>
    <row r="61" spans="2:14">
      <c r="B61" s="76" t="s">
        <v>1617</v>
      </c>
      <c r="C61" s="73" t="s">
        <v>1618</v>
      </c>
      <c r="D61" s="86" t="s">
        <v>26</v>
      </c>
      <c r="E61" s="73"/>
      <c r="F61" s="86" t="s">
        <v>1529</v>
      </c>
      <c r="G61" s="86" t="s">
        <v>131</v>
      </c>
      <c r="H61" s="83">
        <v>185675.37418600003</v>
      </c>
      <c r="I61" s="85">
        <v>8676.1</v>
      </c>
      <c r="J61" s="73"/>
      <c r="K61" s="83">
        <v>65292.932696758005</v>
      </c>
      <c r="L61" s="84">
        <v>3.5849047612575055E-2</v>
      </c>
      <c r="M61" s="84">
        <f t="shared" si="0"/>
        <v>2.157682534872353E-2</v>
      </c>
      <c r="N61" s="84">
        <f>K61/'סכום נכסי הקרן'!$C$42</f>
        <v>3.3258861566170632E-3</v>
      </c>
    </row>
    <row r="62" spans="2:14">
      <c r="B62" s="76" t="s">
        <v>1619</v>
      </c>
      <c r="C62" s="73" t="s">
        <v>1620</v>
      </c>
      <c r="D62" s="86" t="s">
        <v>26</v>
      </c>
      <c r="E62" s="73"/>
      <c r="F62" s="86" t="s">
        <v>1529</v>
      </c>
      <c r="G62" s="86" t="s">
        <v>131</v>
      </c>
      <c r="H62" s="83">
        <v>290063.00025500008</v>
      </c>
      <c r="I62" s="85">
        <v>2427.8000000000002</v>
      </c>
      <c r="J62" s="73"/>
      <c r="K62" s="83">
        <v>28542.536219891001</v>
      </c>
      <c r="L62" s="84">
        <v>1.2266330647350747E-2</v>
      </c>
      <c r="M62" s="84">
        <f t="shared" si="0"/>
        <v>9.4322202050021089E-3</v>
      </c>
      <c r="N62" s="84">
        <f>K62/'סכום נכסי הקרן'!$C$42</f>
        <v>1.4538974153505916E-3</v>
      </c>
    </row>
    <row r="63" spans="2:14">
      <c r="B63" s="76" t="s">
        <v>1621</v>
      </c>
      <c r="C63" s="73" t="s">
        <v>1622</v>
      </c>
      <c r="D63" s="86" t="s">
        <v>119</v>
      </c>
      <c r="E63" s="73"/>
      <c r="F63" s="86" t="s">
        <v>1529</v>
      </c>
      <c r="G63" s="86" t="s">
        <v>138</v>
      </c>
      <c r="H63" s="83">
        <v>2448202.7757940004</v>
      </c>
      <c r="I63" s="85">
        <v>242750</v>
      </c>
      <c r="J63" s="73"/>
      <c r="K63" s="83">
        <v>152497.69403421701</v>
      </c>
      <c r="L63" s="84">
        <v>3.0390225497491639E-4</v>
      </c>
      <c r="M63" s="84">
        <f t="shared" si="0"/>
        <v>5.0394674804104152E-2</v>
      </c>
      <c r="N63" s="84">
        <f>K63/'סכום נכסי הקרן'!$C$42</f>
        <v>7.7679152789779712E-3</v>
      </c>
    </row>
    <row r="64" spans="2:14">
      <c r="B64" s="76" t="s">
        <v>1623</v>
      </c>
      <c r="C64" s="73" t="s">
        <v>1624</v>
      </c>
      <c r="D64" s="86" t="s">
        <v>118</v>
      </c>
      <c r="E64" s="73"/>
      <c r="F64" s="86" t="s">
        <v>1529</v>
      </c>
      <c r="G64" s="86" t="s">
        <v>129</v>
      </c>
      <c r="H64" s="83">
        <v>7929.5949280000013</v>
      </c>
      <c r="I64" s="85">
        <v>83576</v>
      </c>
      <c r="J64" s="73"/>
      <c r="K64" s="83">
        <v>25342.559093772004</v>
      </c>
      <c r="L64" s="84">
        <v>4.418503793671522E-4</v>
      </c>
      <c r="M64" s="84">
        <f t="shared" si="0"/>
        <v>8.3747497450543332E-3</v>
      </c>
      <c r="N64" s="84">
        <f>K64/'סכום נכסי הקרן'!$C$42</f>
        <v>1.2908972377558905E-3</v>
      </c>
    </row>
    <row r="65" spans="2:14">
      <c r="B65" s="76" t="s">
        <v>1625</v>
      </c>
      <c r="C65" s="73" t="s">
        <v>1626</v>
      </c>
      <c r="D65" s="86" t="s">
        <v>118</v>
      </c>
      <c r="E65" s="73"/>
      <c r="F65" s="86" t="s">
        <v>1529</v>
      </c>
      <c r="G65" s="86" t="s">
        <v>129</v>
      </c>
      <c r="H65" s="83">
        <v>180789.18012800004</v>
      </c>
      <c r="I65" s="85">
        <v>5460</v>
      </c>
      <c r="J65" s="73"/>
      <c r="K65" s="83">
        <v>37747.045234493009</v>
      </c>
      <c r="L65" s="84">
        <v>2.8696695258412706E-2</v>
      </c>
      <c r="M65" s="84">
        <f t="shared" si="0"/>
        <v>1.2473959566767371E-2</v>
      </c>
      <c r="N65" s="84">
        <f>K65/'סכום נכסי הקרן'!$C$42</f>
        <v>1.9227559555589078E-3</v>
      </c>
    </row>
    <row r="66" spans="2:14">
      <c r="B66" s="76" t="s">
        <v>1627</v>
      </c>
      <c r="C66" s="73" t="s">
        <v>1628</v>
      </c>
      <c r="D66" s="86" t="s">
        <v>26</v>
      </c>
      <c r="E66" s="73"/>
      <c r="F66" s="86" t="s">
        <v>1529</v>
      </c>
      <c r="G66" s="86" t="s">
        <v>131</v>
      </c>
      <c r="H66" s="83">
        <v>35608.534743000004</v>
      </c>
      <c r="I66" s="85">
        <v>20350</v>
      </c>
      <c r="J66" s="73"/>
      <c r="K66" s="83">
        <v>29370.127766174002</v>
      </c>
      <c r="L66" s="84">
        <v>6.4772232365620745E-3</v>
      </c>
      <c r="M66" s="84">
        <f t="shared" si="0"/>
        <v>9.7057076640072234E-3</v>
      </c>
      <c r="N66" s="84">
        <f>K66/'סכום נכסי הקרן'!$C$42</f>
        <v>1.4960532070026431E-3</v>
      </c>
    </row>
    <row r="67" spans="2:14">
      <c r="B67" s="76" t="s">
        <v>1629</v>
      </c>
      <c r="C67" s="73" t="s">
        <v>1630</v>
      </c>
      <c r="D67" s="86" t="s">
        <v>26</v>
      </c>
      <c r="E67" s="73"/>
      <c r="F67" s="86" t="s">
        <v>1529</v>
      </c>
      <c r="G67" s="86" t="s">
        <v>131</v>
      </c>
      <c r="H67" s="83">
        <v>29045.398884000002</v>
      </c>
      <c r="I67" s="85">
        <v>21675</v>
      </c>
      <c r="J67" s="73"/>
      <c r="K67" s="83">
        <v>25516.656673020007</v>
      </c>
      <c r="L67" s="84">
        <v>1.7576640777004538E-2</v>
      </c>
      <c r="M67" s="84">
        <f t="shared" si="0"/>
        <v>8.4322823585535004E-3</v>
      </c>
      <c r="N67" s="84">
        <f>K67/'סכום נכסי הקרן'!$C$42</f>
        <v>1.2997654062514102E-3</v>
      </c>
    </row>
    <row r="68" spans="2:14">
      <c r="B68" s="76" t="s">
        <v>1631</v>
      </c>
      <c r="C68" s="73" t="s">
        <v>1632</v>
      </c>
      <c r="D68" s="86" t="s">
        <v>26</v>
      </c>
      <c r="E68" s="73"/>
      <c r="F68" s="86" t="s">
        <v>1529</v>
      </c>
      <c r="G68" s="86" t="s">
        <v>131</v>
      </c>
      <c r="H68" s="83">
        <v>82739.552705000009</v>
      </c>
      <c r="I68" s="85">
        <v>20215</v>
      </c>
      <c r="J68" s="73"/>
      <c r="K68" s="83">
        <v>67791.342330129002</v>
      </c>
      <c r="L68" s="84">
        <v>3.0005277499546693E-2</v>
      </c>
      <c r="M68" s="84">
        <f t="shared" si="0"/>
        <v>2.2402454495436541E-2</v>
      </c>
      <c r="N68" s="84">
        <f>K68/'סכום נכסי הקרן'!$C$42</f>
        <v>3.4531499456672355E-3</v>
      </c>
    </row>
    <row r="69" spans="2:14">
      <c r="B69" s="76" t="s">
        <v>1633</v>
      </c>
      <c r="C69" s="73" t="s">
        <v>1634</v>
      </c>
      <c r="D69" s="86" t="s">
        <v>1367</v>
      </c>
      <c r="E69" s="73"/>
      <c r="F69" s="86" t="s">
        <v>1529</v>
      </c>
      <c r="G69" s="86" t="s">
        <v>129</v>
      </c>
      <c r="H69" s="83">
        <v>131154.75554000004</v>
      </c>
      <c r="I69" s="85">
        <v>7302</v>
      </c>
      <c r="J69" s="73"/>
      <c r="K69" s="83">
        <v>36622.143034466004</v>
      </c>
      <c r="L69" s="84">
        <v>1.7434995751412436E-3</v>
      </c>
      <c r="M69" s="84">
        <f t="shared" si="0"/>
        <v>1.2102222269913147E-2</v>
      </c>
      <c r="N69" s="84">
        <f>K69/'סכום נכסי הקרן'!$C$42</f>
        <v>1.8654557777281198E-3</v>
      </c>
    </row>
    <row r="70" spans="2:14">
      <c r="B70" s="76" t="s">
        <v>1635</v>
      </c>
      <c r="C70" s="73" t="s">
        <v>1636</v>
      </c>
      <c r="D70" s="86" t="s">
        <v>118</v>
      </c>
      <c r="E70" s="73"/>
      <c r="F70" s="86" t="s">
        <v>1529</v>
      </c>
      <c r="G70" s="86" t="s">
        <v>129</v>
      </c>
      <c r="H70" s="83">
        <v>594719.6195700001</v>
      </c>
      <c r="I70" s="85">
        <v>3381</v>
      </c>
      <c r="J70" s="73"/>
      <c r="K70" s="83">
        <v>76890.966571218014</v>
      </c>
      <c r="L70" s="84">
        <v>1.9371974578827365E-2</v>
      </c>
      <c r="M70" s="84">
        <f t="shared" si="0"/>
        <v>2.5409533437668486E-2</v>
      </c>
      <c r="N70" s="84">
        <f>K70/'סכום נכסי הקרן'!$C$42</f>
        <v>3.9166658737143411E-3</v>
      </c>
    </row>
    <row r="71" spans="2:14">
      <c r="B71" s="76" t="s">
        <v>1637</v>
      </c>
      <c r="C71" s="73" t="s">
        <v>1638</v>
      </c>
      <c r="D71" s="86" t="s">
        <v>1367</v>
      </c>
      <c r="E71" s="73"/>
      <c r="F71" s="86" t="s">
        <v>1529</v>
      </c>
      <c r="G71" s="86" t="s">
        <v>129</v>
      </c>
      <c r="H71" s="83">
        <v>156167.60173700002</v>
      </c>
      <c r="I71" s="85">
        <v>16393</v>
      </c>
      <c r="J71" s="73"/>
      <c r="K71" s="83">
        <v>97896.522138977001</v>
      </c>
      <c r="L71" s="84">
        <v>5.3701662637535856E-4</v>
      </c>
      <c r="M71" s="84">
        <f t="shared" si="0"/>
        <v>3.2351068840028308E-2</v>
      </c>
      <c r="N71" s="84">
        <f>K71/'סכום נכסי הקרן'!$C$42</f>
        <v>4.9866451745266167E-3</v>
      </c>
    </row>
    <row r="72" spans="2:14">
      <c r="B72" s="76" t="s">
        <v>1639</v>
      </c>
      <c r="C72" s="73" t="s">
        <v>1640</v>
      </c>
      <c r="D72" s="86" t="s">
        <v>1367</v>
      </c>
      <c r="E72" s="73"/>
      <c r="F72" s="86" t="s">
        <v>1529</v>
      </c>
      <c r="G72" s="86" t="s">
        <v>129</v>
      </c>
      <c r="H72" s="83">
        <v>39275.693186000004</v>
      </c>
      <c r="I72" s="85">
        <v>14498</v>
      </c>
      <c r="J72" s="73"/>
      <c r="K72" s="83">
        <v>21774.582552758002</v>
      </c>
      <c r="L72" s="84">
        <v>6.0478225783875599E-4</v>
      </c>
      <c r="M72" s="84">
        <f t="shared" si="0"/>
        <v>7.1956695062887002E-3</v>
      </c>
      <c r="N72" s="84">
        <f>K72/'סכום נכסי הקרן'!$C$42</f>
        <v>1.10915193554982E-3</v>
      </c>
    </row>
    <row r="73" spans="2:14">
      <c r="B73" s="76" t="s">
        <v>1641</v>
      </c>
      <c r="C73" s="73" t="s">
        <v>1642</v>
      </c>
      <c r="D73" s="86" t="s">
        <v>120</v>
      </c>
      <c r="E73" s="73"/>
      <c r="F73" s="86" t="s">
        <v>1529</v>
      </c>
      <c r="G73" s="86" t="s">
        <v>133</v>
      </c>
      <c r="H73" s="83">
        <v>297825.16160000005</v>
      </c>
      <c r="I73" s="85">
        <v>8843</v>
      </c>
      <c r="J73" s="73"/>
      <c r="K73" s="83">
        <v>65246.488654409004</v>
      </c>
      <c r="L73" s="84">
        <v>2.1021428900900494E-3</v>
      </c>
      <c r="M73" s="84">
        <f t="shared" si="0"/>
        <v>2.1561477363132086E-2</v>
      </c>
      <c r="N73" s="84">
        <f>K73/'סכום נכסי הקרן'!$C$42</f>
        <v>3.3235203937216624E-3</v>
      </c>
    </row>
    <row r="74" spans="2:14">
      <c r="B74" s="72"/>
      <c r="C74" s="73"/>
      <c r="D74" s="73"/>
      <c r="E74" s="73"/>
      <c r="F74" s="73"/>
      <c r="G74" s="73"/>
      <c r="H74" s="83"/>
      <c r="I74" s="85"/>
      <c r="J74" s="73"/>
      <c r="K74" s="73"/>
      <c r="L74" s="73"/>
      <c r="M74" s="84"/>
      <c r="N74" s="73"/>
    </row>
    <row r="75" spans="2:14">
      <c r="B75" s="89" t="s">
        <v>226</v>
      </c>
      <c r="C75" s="71"/>
      <c r="D75" s="71"/>
      <c r="E75" s="71"/>
      <c r="F75" s="71"/>
      <c r="G75" s="71"/>
      <c r="H75" s="80"/>
      <c r="I75" s="82"/>
      <c r="J75" s="71"/>
      <c r="K75" s="80">
        <v>17333.785310877003</v>
      </c>
      <c r="L75" s="71"/>
      <c r="M75" s="81">
        <f t="shared" si="0"/>
        <v>5.7281552970224166E-3</v>
      </c>
      <c r="N75" s="81">
        <f>K75/'סכום נכסי הקרן'!$C$42</f>
        <v>8.8294696265160308E-4</v>
      </c>
    </row>
    <row r="76" spans="2:14">
      <c r="B76" s="76" t="s">
        <v>1643</v>
      </c>
      <c r="C76" s="73" t="s">
        <v>1644</v>
      </c>
      <c r="D76" s="86" t="s">
        <v>118</v>
      </c>
      <c r="E76" s="73"/>
      <c r="F76" s="86" t="s">
        <v>1559</v>
      </c>
      <c r="G76" s="86" t="s">
        <v>129</v>
      </c>
      <c r="H76" s="83">
        <v>50292.839768000005</v>
      </c>
      <c r="I76" s="85">
        <v>9013</v>
      </c>
      <c r="J76" s="73"/>
      <c r="K76" s="83">
        <v>17333.785310877003</v>
      </c>
      <c r="L76" s="84">
        <v>1.429142267185581E-3</v>
      </c>
      <c r="M76" s="84">
        <f t="shared" ref="M76" si="1">IFERROR(K76/$K$11,0)</f>
        <v>5.7281552970224166E-3</v>
      </c>
      <c r="N76" s="84">
        <f>K76/'סכום נכסי הקרן'!$C$42</f>
        <v>8.8294696265160308E-4</v>
      </c>
    </row>
    <row r="77" spans="2:14">
      <c r="B77" s="118"/>
      <c r="C77" s="118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</row>
    <row r="78" spans="2:14">
      <c r="B78" s="118"/>
      <c r="C78" s="118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</row>
    <row r="79" spans="2:14">
      <c r="B79" s="118"/>
      <c r="C79" s="118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</row>
    <row r="80" spans="2:14">
      <c r="B80" s="126" t="s">
        <v>220</v>
      </c>
      <c r="C80" s="118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</row>
    <row r="81" spans="2:14">
      <c r="B81" s="126" t="s">
        <v>109</v>
      </c>
      <c r="C81" s="118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</row>
    <row r="82" spans="2:14">
      <c r="B82" s="126" t="s">
        <v>203</v>
      </c>
      <c r="C82" s="118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</row>
    <row r="83" spans="2:14">
      <c r="B83" s="126" t="s">
        <v>211</v>
      </c>
      <c r="C83" s="118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</row>
    <row r="84" spans="2:14">
      <c r="B84" s="126" t="s">
        <v>218</v>
      </c>
      <c r="C84" s="118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</row>
    <row r="85" spans="2:14">
      <c r="B85" s="118"/>
      <c r="C85" s="118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</row>
    <row r="86" spans="2:14">
      <c r="B86" s="118"/>
      <c r="C86" s="118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</row>
    <row r="87" spans="2:14">
      <c r="B87" s="118"/>
      <c r="C87" s="118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</row>
    <row r="88" spans="2:14">
      <c r="B88" s="118"/>
      <c r="C88" s="118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</row>
    <row r="89" spans="2:14">
      <c r="B89" s="118"/>
      <c r="C89" s="118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</row>
    <row r="90" spans="2:14">
      <c r="B90" s="118"/>
      <c r="C90" s="118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</row>
    <row r="91" spans="2:14">
      <c r="B91" s="118"/>
      <c r="C91" s="118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</row>
    <row r="92" spans="2:14">
      <c r="B92" s="118"/>
      <c r="C92" s="118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</row>
    <row r="93" spans="2:14">
      <c r="B93" s="118"/>
      <c r="C93" s="118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</row>
    <row r="94" spans="2:14">
      <c r="B94" s="118"/>
      <c r="C94" s="118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</row>
    <row r="95" spans="2:14">
      <c r="B95" s="118"/>
      <c r="C95" s="118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</row>
    <row r="96" spans="2:14">
      <c r="B96" s="118"/>
      <c r="C96" s="118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</row>
    <row r="97" spans="2:14">
      <c r="B97" s="118"/>
      <c r="C97" s="118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</row>
    <row r="98" spans="2:14">
      <c r="B98" s="118"/>
      <c r="C98" s="118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</row>
    <row r="99" spans="2:14">
      <c r="B99" s="118"/>
      <c r="C99" s="118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</row>
    <row r="100" spans="2:14">
      <c r="B100" s="118"/>
      <c r="C100" s="118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</row>
    <row r="101" spans="2:14">
      <c r="B101" s="118"/>
      <c r="C101" s="118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</row>
    <row r="102" spans="2:14">
      <c r="B102" s="118"/>
      <c r="C102" s="118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</row>
    <row r="103" spans="2:14">
      <c r="B103" s="118"/>
      <c r="C103" s="118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</row>
    <row r="104" spans="2:14">
      <c r="B104" s="118"/>
      <c r="C104" s="118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</row>
    <row r="105" spans="2:14">
      <c r="B105" s="118"/>
      <c r="C105" s="118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</row>
    <row r="106" spans="2:14">
      <c r="B106" s="118"/>
      <c r="C106" s="118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</row>
    <row r="107" spans="2:14">
      <c r="B107" s="118"/>
      <c r="C107" s="118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</row>
    <row r="108" spans="2:14">
      <c r="B108" s="118"/>
      <c r="C108" s="118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</row>
    <row r="109" spans="2:14">
      <c r="B109" s="118"/>
      <c r="C109" s="118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</row>
    <row r="110" spans="2:14">
      <c r="B110" s="118"/>
      <c r="C110" s="118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</row>
    <row r="111" spans="2:14">
      <c r="B111" s="118"/>
      <c r="C111" s="118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</row>
    <row r="112" spans="2:14">
      <c r="B112" s="118"/>
      <c r="C112" s="118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</row>
    <row r="113" spans="2:14">
      <c r="B113" s="118"/>
      <c r="C113" s="118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</row>
    <row r="114" spans="2:14">
      <c r="B114" s="118"/>
      <c r="C114" s="118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</row>
    <row r="115" spans="2:14">
      <c r="B115" s="118"/>
      <c r="C115" s="118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</row>
    <row r="116" spans="2:14">
      <c r="B116" s="118"/>
      <c r="C116" s="118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</row>
    <row r="117" spans="2:14">
      <c r="B117" s="118"/>
      <c r="C117" s="118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</row>
    <row r="118" spans="2:14">
      <c r="B118" s="118"/>
      <c r="C118" s="118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</row>
    <row r="119" spans="2:14">
      <c r="B119" s="118"/>
      <c r="C119" s="118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</row>
    <row r="120" spans="2:14">
      <c r="B120" s="118"/>
      <c r="C120" s="118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</row>
    <row r="121" spans="2:14">
      <c r="B121" s="118"/>
      <c r="C121" s="118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</row>
    <row r="122" spans="2:14">
      <c r="B122" s="118"/>
      <c r="C122" s="118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</row>
    <row r="123" spans="2:14">
      <c r="B123" s="118"/>
      <c r="C123" s="118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</row>
    <row r="124" spans="2:14">
      <c r="B124" s="118"/>
      <c r="C124" s="118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</row>
    <row r="125" spans="2:14">
      <c r="B125" s="118"/>
      <c r="C125" s="118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</row>
    <row r="126" spans="2:14">
      <c r="B126" s="118"/>
      <c r="C126" s="118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</row>
    <row r="127" spans="2:14">
      <c r="B127" s="118"/>
      <c r="C127" s="118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</row>
    <row r="128" spans="2:14">
      <c r="B128" s="118"/>
      <c r="C128" s="118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</row>
    <row r="129" spans="2:14">
      <c r="B129" s="118"/>
      <c r="C129" s="118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</row>
    <row r="130" spans="2:14">
      <c r="B130" s="118"/>
      <c r="C130" s="118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</row>
    <row r="131" spans="2:14">
      <c r="B131" s="118"/>
      <c r="C131" s="118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</row>
    <row r="132" spans="2:14">
      <c r="B132" s="118"/>
      <c r="C132" s="118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</row>
    <row r="133" spans="2:14">
      <c r="B133" s="118"/>
      <c r="C133" s="118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</row>
    <row r="134" spans="2:14">
      <c r="B134" s="118"/>
      <c r="C134" s="118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</row>
    <row r="135" spans="2:14">
      <c r="B135" s="118"/>
      <c r="C135" s="118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</row>
    <row r="136" spans="2:14">
      <c r="B136" s="118"/>
      <c r="C136" s="118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</row>
    <row r="137" spans="2:14">
      <c r="B137" s="118"/>
      <c r="C137" s="118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</row>
    <row r="138" spans="2:14">
      <c r="B138" s="118"/>
      <c r="C138" s="118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</row>
    <row r="139" spans="2:14">
      <c r="B139" s="118"/>
      <c r="C139" s="118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</row>
    <row r="140" spans="2:14">
      <c r="B140" s="118"/>
      <c r="C140" s="118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</row>
    <row r="141" spans="2:14">
      <c r="B141" s="118"/>
      <c r="C141" s="118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</row>
    <row r="142" spans="2:14">
      <c r="B142" s="118"/>
      <c r="C142" s="118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</row>
    <row r="143" spans="2:14">
      <c r="B143" s="118"/>
      <c r="C143" s="118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</row>
    <row r="144" spans="2:14">
      <c r="B144" s="118"/>
      <c r="C144" s="118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</row>
    <row r="145" spans="2:14">
      <c r="B145" s="118"/>
      <c r="C145" s="118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</row>
    <row r="146" spans="2:14">
      <c r="B146" s="118"/>
      <c r="C146" s="118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</row>
    <row r="147" spans="2:14">
      <c r="B147" s="118"/>
      <c r="C147" s="118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</row>
    <row r="148" spans="2:14">
      <c r="B148" s="118"/>
      <c r="C148" s="118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</row>
    <row r="149" spans="2:14">
      <c r="B149" s="118"/>
      <c r="C149" s="118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</row>
    <row r="150" spans="2:14">
      <c r="B150" s="118"/>
      <c r="C150" s="118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</row>
    <row r="151" spans="2:14">
      <c r="B151" s="118"/>
      <c r="C151" s="118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</row>
    <row r="152" spans="2:14">
      <c r="B152" s="118"/>
      <c r="C152" s="118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</row>
    <row r="153" spans="2:14">
      <c r="B153" s="118"/>
      <c r="C153" s="118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</row>
    <row r="154" spans="2:14">
      <c r="B154" s="118"/>
      <c r="C154" s="118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</row>
    <row r="155" spans="2:14">
      <c r="B155" s="118"/>
      <c r="C155" s="118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</row>
    <row r="156" spans="2:14">
      <c r="B156" s="118"/>
      <c r="C156" s="118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</row>
    <row r="157" spans="2:14">
      <c r="B157" s="118"/>
      <c r="C157" s="118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</row>
    <row r="158" spans="2:14">
      <c r="B158" s="118"/>
      <c r="C158" s="118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</row>
    <row r="159" spans="2:14">
      <c r="B159" s="118"/>
      <c r="C159" s="118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</row>
    <row r="160" spans="2:14">
      <c r="B160" s="118"/>
      <c r="C160" s="118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</row>
    <row r="161" spans="2:14">
      <c r="B161" s="118"/>
      <c r="C161" s="118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</row>
    <row r="162" spans="2:14">
      <c r="B162" s="118"/>
      <c r="C162" s="118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</row>
    <row r="163" spans="2:14">
      <c r="B163" s="118"/>
      <c r="C163" s="118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</row>
    <row r="164" spans="2:14">
      <c r="B164" s="118"/>
      <c r="C164" s="118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</row>
    <row r="165" spans="2:14">
      <c r="B165" s="118"/>
      <c r="C165" s="118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</row>
    <row r="166" spans="2:14">
      <c r="B166" s="118"/>
      <c r="C166" s="118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</row>
    <row r="167" spans="2:14">
      <c r="B167" s="118"/>
      <c r="C167" s="118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</row>
    <row r="168" spans="2:14">
      <c r="B168" s="118"/>
      <c r="C168" s="118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</row>
    <row r="169" spans="2:14">
      <c r="B169" s="118"/>
      <c r="C169" s="118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</row>
    <row r="170" spans="2:14">
      <c r="B170" s="118"/>
      <c r="C170" s="118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</row>
    <row r="171" spans="2:14">
      <c r="B171" s="118"/>
      <c r="C171" s="118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</row>
    <row r="172" spans="2:14">
      <c r="B172" s="118"/>
      <c r="C172" s="118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</row>
    <row r="173" spans="2:14">
      <c r="B173" s="118"/>
      <c r="C173" s="118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</row>
    <row r="174" spans="2:14">
      <c r="B174" s="118"/>
      <c r="C174" s="118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</row>
    <row r="175" spans="2:14">
      <c r="B175" s="118"/>
      <c r="C175" s="118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</row>
    <row r="176" spans="2:14">
      <c r="B176" s="118"/>
      <c r="C176" s="118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</row>
    <row r="177" spans="2:14">
      <c r="B177" s="118"/>
      <c r="C177" s="118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</row>
    <row r="178" spans="2:14">
      <c r="B178" s="118"/>
      <c r="C178" s="118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</row>
    <row r="179" spans="2:14">
      <c r="B179" s="118"/>
      <c r="C179" s="118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</row>
    <row r="180" spans="2:14">
      <c r="B180" s="118"/>
      <c r="C180" s="118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</row>
    <row r="181" spans="2:14">
      <c r="B181" s="118"/>
      <c r="C181" s="118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</row>
    <row r="182" spans="2:14">
      <c r="B182" s="118"/>
      <c r="C182" s="118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</row>
    <row r="183" spans="2:14">
      <c r="B183" s="118"/>
      <c r="C183" s="118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</row>
    <row r="184" spans="2:14">
      <c r="B184" s="118"/>
      <c r="C184" s="118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</row>
    <row r="185" spans="2:14">
      <c r="B185" s="118"/>
      <c r="C185" s="118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</row>
    <row r="186" spans="2:14">
      <c r="B186" s="118"/>
      <c r="C186" s="118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</row>
    <row r="187" spans="2:14">
      <c r="B187" s="118"/>
      <c r="C187" s="118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</row>
    <row r="188" spans="2:14">
      <c r="B188" s="118"/>
      <c r="C188" s="118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</row>
    <row r="189" spans="2:14">
      <c r="B189" s="118"/>
      <c r="C189" s="118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</row>
    <row r="190" spans="2:14">
      <c r="B190" s="118"/>
      <c r="C190" s="118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</row>
    <row r="191" spans="2:14">
      <c r="B191" s="118"/>
      <c r="C191" s="118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</row>
    <row r="192" spans="2:14">
      <c r="B192" s="118"/>
      <c r="C192" s="118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</row>
    <row r="193" spans="2:14">
      <c r="B193" s="118"/>
      <c r="C193" s="118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</row>
    <row r="194" spans="2:14">
      <c r="B194" s="118"/>
      <c r="C194" s="118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</row>
    <row r="195" spans="2:14">
      <c r="B195" s="118"/>
      <c r="C195" s="118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</row>
    <row r="196" spans="2:14">
      <c r="B196" s="118"/>
      <c r="C196" s="118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</row>
    <row r="197" spans="2:14">
      <c r="B197" s="118"/>
      <c r="C197" s="118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</row>
    <row r="198" spans="2:14">
      <c r="B198" s="118"/>
      <c r="C198" s="118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</row>
    <row r="199" spans="2:14">
      <c r="B199" s="118"/>
      <c r="C199" s="118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</row>
    <row r="200" spans="2:14">
      <c r="B200" s="118"/>
      <c r="C200" s="118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</row>
    <row r="201" spans="2:14">
      <c r="B201" s="118"/>
      <c r="C201" s="118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</row>
    <row r="202" spans="2:14">
      <c r="B202" s="118"/>
      <c r="C202" s="118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</row>
    <row r="203" spans="2:14">
      <c r="B203" s="118"/>
      <c r="C203" s="118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</row>
    <row r="204" spans="2:14">
      <c r="B204" s="118"/>
      <c r="C204" s="118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</row>
    <row r="205" spans="2:14">
      <c r="B205" s="118"/>
      <c r="C205" s="118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</row>
    <row r="206" spans="2:14">
      <c r="B206" s="118"/>
      <c r="C206" s="118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</row>
    <row r="207" spans="2:14">
      <c r="B207" s="118"/>
      <c r="C207" s="118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</row>
    <row r="208" spans="2:14">
      <c r="B208" s="118"/>
      <c r="C208" s="118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</row>
    <row r="209" spans="2:14">
      <c r="B209" s="118"/>
      <c r="C209" s="118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</row>
    <row r="210" spans="2:14">
      <c r="B210" s="118"/>
      <c r="C210" s="118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</row>
    <row r="211" spans="2:14">
      <c r="B211" s="118"/>
      <c r="C211" s="118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</row>
    <row r="212" spans="2:14">
      <c r="B212" s="118"/>
      <c r="C212" s="118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</row>
    <row r="213" spans="2:14">
      <c r="B213" s="118"/>
      <c r="C213" s="118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</row>
    <row r="214" spans="2:14">
      <c r="B214" s="118"/>
      <c r="C214" s="118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</row>
    <row r="215" spans="2:14">
      <c r="B215" s="118"/>
      <c r="C215" s="118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</row>
    <row r="216" spans="2:14">
      <c r="B216" s="118"/>
      <c r="C216" s="118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</row>
    <row r="217" spans="2:14">
      <c r="B217" s="118"/>
      <c r="C217" s="118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</row>
    <row r="218" spans="2:14">
      <c r="B218" s="118"/>
      <c r="C218" s="118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</row>
    <row r="219" spans="2:14">
      <c r="B219" s="118"/>
      <c r="C219" s="118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</row>
    <row r="220" spans="2:14">
      <c r="B220" s="118"/>
      <c r="C220" s="118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</row>
    <row r="221" spans="2:14">
      <c r="B221" s="118"/>
      <c r="C221" s="118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</row>
    <row r="222" spans="2:14">
      <c r="B222" s="118"/>
      <c r="C222" s="118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</row>
    <row r="223" spans="2:14">
      <c r="B223" s="118"/>
      <c r="C223" s="118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</row>
    <row r="224" spans="2:14">
      <c r="B224" s="118"/>
      <c r="C224" s="118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</row>
    <row r="225" spans="2:14">
      <c r="B225" s="118"/>
      <c r="C225" s="118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</row>
    <row r="226" spans="2:14">
      <c r="B226" s="118"/>
      <c r="C226" s="118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</row>
    <row r="227" spans="2:14">
      <c r="B227" s="118"/>
      <c r="C227" s="118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</row>
    <row r="228" spans="2:14">
      <c r="B228" s="118"/>
      <c r="C228" s="118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</row>
    <row r="229" spans="2:14">
      <c r="B229" s="118"/>
      <c r="C229" s="118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</row>
    <row r="230" spans="2:14">
      <c r="B230" s="118"/>
      <c r="C230" s="118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</row>
    <row r="231" spans="2:14">
      <c r="B231" s="118"/>
      <c r="C231" s="118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</row>
    <row r="232" spans="2:14">
      <c r="B232" s="118"/>
      <c r="C232" s="118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</row>
    <row r="233" spans="2:14">
      <c r="B233" s="118"/>
      <c r="C233" s="118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</row>
    <row r="234" spans="2:14">
      <c r="B234" s="118"/>
      <c r="C234" s="118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</row>
    <row r="235" spans="2:14">
      <c r="B235" s="118"/>
      <c r="C235" s="118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</row>
    <row r="236" spans="2:14">
      <c r="B236" s="118"/>
      <c r="C236" s="118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</row>
    <row r="237" spans="2:14">
      <c r="B237" s="118"/>
      <c r="C237" s="118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</row>
    <row r="238" spans="2:14">
      <c r="B238" s="118"/>
      <c r="C238" s="118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</row>
    <row r="239" spans="2:14">
      <c r="B239" s="118"/>
      <c r="C239" s="118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</row>
    <row r="240" spans="2:14">
      <c r="B240" s="118"/>
      <c r="C240" s="118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</row>
    <row r="241" spans="2:14">
      <c r="B241" s="118"/>
      <c r="C241" s="118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</row>
    <row r="242" spans="2:14">
      <c r="B242" s="118"/>
      <c r="C242" s="118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</row>
    <row r="243" spans="2:14">
      <c r="B243" s="118"/>
      <c r="C243" s="118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</row>
    <row r="244" spans="2:14">
      <c r="B244" s="118"/>
      <c r="C244" s="118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</row>
    <row r="245" spans="2:14">
      <c r="B245" s="118"/>
      <c r="C245" s="118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</row>
    <row r="246" spans="2:14">
      <c r="B246" s="118"/>
      <c r="C246" s="118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</row>
    <row r="247" spans="2:14">
      <c r="B247" s="118"/>
      <c r="C247" s="118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</row>
    <row r="248" spans="2:14">
      <c r="B248" s="118"/>
      <c r="C248" s="118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</row>
    <row r="249" spans="2:14">
      <c r="B249" s="118"/>
      <c r="C249" s="118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</row>
    <row r="250" spans="2:14">
      <c r="B250" s="129"/>
      <c r="C250" s="118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</row>
    <row r="251" spans="2:14">
      <c r="B251" s="129"/>
      <c r="C251" s="118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</row>
    <row r="252" spans="2:14">
      <c r="B252" s="130"/>
      <c r="C252" s="118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</row>
    <row r="253" spans="2:14">
      <c r="B253" s="118"/>
      <c r="C253" s="118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</row>
    <row r="254" spans="2:14">
      <c r="B254" s="118"/>
      <c r="C254" s="118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</row>
    <row r="255" spans="2:14">
      <c r="B255" s="118"/>
      <c r="C255" s="118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</row>
    <row r="256" spans="2:14">
      <c r="B256" s="118"/>
      <c r="C256" s="118"/>
      <c r="D256" s="118"/>
      <c r="E256" s="118"/>
      <c r="F256" s="118"/>
      <c r="G256" s="118"/>
      <c r="H256" s="119"/>
      <c r="I256" s="119"/>
      <c r="J256" s="119"/>
      <c r="K256" s="119"/>
      <c r="L256" s="119"/>
      <c r="M256" s="119"/>
      <c r="N256" s="119"/>
    </row>
    <row r="257" spans="2:14">
      <c r="B257" s="118"/>
      <c r="C257" s="118"/>
      <c r="D257" s="118"/>
      <c r="E257" s="118"/>
      <c r="F257" s="118"/>
      <c r="G257" s="118"/>
      <c r="H257" s="119"/>
      <c r="I257" s="119"/>
      <c r="J257" s="119"/>
      <c r="K257" s="119"/>
      <c r="L257" s="119"/>
      <c r="M257" s="119"/>
      <c r="N257" s="119"/>
    </row>
    <row r="258" spans="2:14">
      <c r="B258" s="118"/>
      <c r="C258" s="118"/>
      <c r="D258" s="118"/>
      <c r="E258" s="118"/>
      <c r="F258" s="118"/>
      <c r="G258" s="118"/>
      <c r="H258" s="119"/>
      <c r="I258" s="119"/>
      <c r="J258" s="119"/>
      <c r="K258" s="119"/>
      <c r="L258" s="119"/>
      <c r="M258" s="119"/>
      <c r="N258" s="119"/>
    </row>
    <row r="259" spans="2:14">
      <c r="B259" s="118"/>
      <c r="C259" s="118"/>
      <c r="D259" s="118"/>
      <c r="E259" s="118"/>
      <c r="F259" s="118"/>
      <c r="G259" s="118"/>
      <c r="H259" s="119"/>
      <c r="I259" s="119"/>
      <c r="J259" s="119"/>
      <c r="K259" s="119"/>
      <c r="L259" s="119"/>
      <c r="M259" s="119"/>
      <c r="N259" s="119"/>
    </row>
    <row r="260" spans="2:14">
      <c r="B260" s="118"/>
      <c r="C260" s="118"/>
      <c r="D260" s="118"/>
      <c r="E260" s="118"/>
      <c r="F260" s="118"/>
      <c r="G260" s="118"/>
      <c r="H260" s="119"/>
      <c r="I260" s="119"/>
      <c r="J260" s="119"/>
      <c r="K260" s="119"/>
      <c r="L260" s="119"/>
      <c r="M260" s="119"/>
      <c r="N260" s="119"/>
    </row>
    <row r="261" spans="2:14">
      <c r="B261" s="118"/>
      <c r="C261" s="118"/>
      <c r="D261" s="118"/>
      <c r="E261" s="118"/>
      <c r="F261" s="118"/>
      <c r="G261" s="118"/>
      <c r="H261" s="119"/>
      <c r="I261" s="119"/>
      <c r="J261" s="119"/>
      <c r="K261" s="119"/>
      <c r="L261" s="119"/>
      <c r="M261" s="119"/>
      <c r="N261" s="119"/>
    </row>
    <row r="262" spans="2:14">
      <c r="B262" s="118"/>
      <c r="C262" s="118"/>
      <c r="D262" s="118"/>
      <c r="E262" s="118"/>
      <c r="F262" s="118"/>
      <c r="G262" s="118"/>
      <c r="H262" s="119"/>
      <c r="I262" s="119"/>
      <c r="J262" s="119"/>
      <c r="K262" s="119"/>
      <c r="L262" s="119"/>
      <c r="M262" s="119"/>
      <c r="N262" s="119"/>
    </row>
    <row r="263" spans="2:14">
      <c r="B263" s="118"/>
      <c r="C263" s="118"/>
      <c r="D263" s="118"/>
      <c r="E263" s="118"/>
      <c r="F263" s="118"/>
      <c r="G263" s="118"/>
      <c r="H263" s="119"/>
      <c r="I263" s="119"/>
      <c r="J263" s="119"/>
      <c r="K263" s="119"/>
      <c r="L263" s="119"/>
      <c r="M263" s="119"/>
      <c r="N263" s="119"/>
    </row>
    <row r="264" spans="2:14">
      <c r="B264" s="118"/>
      <c r="C264" s="118"/>
      <c r="D264" s="118"/>
      <c r="E264" s="118"/>
      <c r="F264" s="118"/>
      <c r="G264" s="118"/>
      <c r="H264" s="119"/>
      <c r="I264" s="119"/>
      <c r="J264" s="119"/>
      <c r="K264" s="119"/>
      <c r="L264" s="119"/>
      <c r="M264" s="119"/>
      <c r="N264" s="119"/>
    </row>
    <row r="265" spans="2:14">
      <c r="B265" s="118"/>
      <c r="C265" s="118"/>
      <c r="D265" s="118"/>
      <c r="E265" s="118"/>
      <c r="F265" s="118"/>
      <c r="G265" s="118"/>
      <c r="H265" s="119"/>
      <c r="I265" s="119"/>
      <c r="J265" s="119"/>
      <c r="K265" s="119"/>
      <c r="L265" s="119"/>
      <c r="M265" s="119"/>
      <c r="N265" s="119"/>
    </row>
    <row r="266" spans="2:14">
      <c r="B266" s="118"/>
      <c r="C266" s="118"/>
      <c r="D266" s="118"/>
      <c r="E266" s="118"/>
      <c r="F266" s="118"/>
      <c r="G266" s="118"/>
      <c r="H266" s="119"/>
      <c r="I266" s="119"/>
      <c r="J266" s="119"/>
      <c r="K266" s="119"/>
      <c r="L266" s="119"/>
      <c r="M266" s="119"/>
      <c r="N266" s="119"/>
    </row>
    <row r="267" spans="2:14">
      <c r="B267" s="118"/>
      <c r="C267" s="118"/>
      <c r="D267" s="118"/>
      <c r="E267" s="118"/>
      <c r="F267" s="118"/>
      <c r="G267" s="118"/>
      <c r="H267" s="119"/>
      <c r="I267" s="119"/>
      <c r="J267" s="119"/>
      <c r="K267" s="119"/>
      <c r="L267" s="119"/>
      <c r="M267" s="119"/>
      <c r="N267" s="119"/>
    </row>
    <row r="268" spans="2:14">
      <c r="B268" s="118"/>
      <c r="C268" s="118"/>
      <c r="D268" s="118"/>
      <c r="E268" s="118"/>
      <c r="F268" s="118"/>
      <c r="G268" s="118"/>
      <c r="H268" s="119"/>
      <c r="I268" s="119"/>
      <c r="J268" s="119"/>
      <c r="K268" s="119"/>
      <c r="L268" s="119"/>
      <c r="M268" s="119"/>
      <c r="N268" s="119"/>
    </row>
    <row r="269" spans="2:14">
      <c r="B269" s="118"/>
      <c r="C269" s="118"/>
      <c r="D269" s="118"/>
      <c r="E269" s="118"/>
      <c r="F269" s="118"/>
      <c r="G269" s="118"/>
      <c r="H269" s="119"/>
      <c r="I269" s="119"/>
      <c r="J269" s="119"/>
      <c r="K269" s="119"/>
      <c r="L269" s="119"/>
      <c r="M269" s="119"/>
      <c r="N269" s="119"/>
    </row>
    <row r="270" spans="2:14">
      <c r="B270" s="118"/>
      <c r="C270" s="118"/>
      <c r="D270" s="118"/>
      <c r="E270" s="118"/>
      <c r="F270" s="118"/>
      <c r="G270" s="118"/>
      <c r="H270" s="119"/>
      <c r="I270" s="119"/>
      <c r="J270" s="119"/>
      <c r="K270" s="119"/>
      <c r="L270" s="119"/>
      <c r="M270" s="119"/>
      <c r="N270" s="119"/>
    </row>
    <row r="271" spans="2:14">
      <c r="B271" s="118"/>
      <c r="C271" s="118"/>
      <c r="D271" s="118"/>
      <c r="E271" s="118"/>
      <c r="F271" s="118"/>
      <c r="G271" s="118"/>
      <c r="H271" s="119"/>
      <c r="I271" s="119"/>
      <c r="J271" s="119"/>
      <c r="K271" s="119"/>
      <c r="L271" s="119"/>
      <c r="M271" s="119"/>
      <c r="N271" s="119"/>
    </row>
    <row r="272" spans="2:14">
      <c r="B272" s="118"/>
      <c r="C272" s="118"/>
      <c r="D272" s="118"/>
      <c r="E272" s="118"/>
      <c r="F272" s="118"/>
      <c r="G272" s="118"/>
      <c r="H272" s="119"/>
      <c r="I272" s="119"/>
      <c r="J272" s="119"/>
      <c r="K272" s="119"/>
      <c r="L272" s="119"/>
      <c r="M272" s="119"/>
      <c r="N272" s="119"/>
    </row>
    <row r="273" spans="2:14">
      <c r="B273" s="118"/>
      <c r="C273" s="118"/>
      <c r="D273" s="118"/>
      <c r="E273" s="118"/>
      <c r="F273" s="118"/>
      <c r="G273" s="118"/>
      <c r="H273" s="119"/>
      <c r="I273" s="119"/>
      <c r="J273" s="119"/>
      <c r="K273" s="119"/>
      <c r="L273" s="119"/>
      <c r="M273" s="119"/>
      <c r="N273" s="119"/>
    </row>
    <row r="274" spans="2:14">
      <c r="B274" s="118"/>
      <c r="C274" s="118"/>
      <c r="D274" s="118"/>
      <c r="E274" s="118"/>
      <c r="F274" s="118"/>
      <c r="G274" s="118"/>
      <c r="H274" s="119"/>
      <c r="I274" s="119"/>
      <c r="J274" s="119"/>
      <c r="K274" s="119"/>
      <c r="L274" s="119"/>
      <c r="M274" s="119"/>
      <c r="N274" s="119"/>
    </row>
    <row r="275" spans="2:14">
      <c r="B275" s="118"/>
      <c r="C275" s="118"/>
      <c r="D275" s="118"/>
      <c r="E275" s="118"/>
      <c r="F275" s="118"/>
      <c r="G275" s="118"/>
      <c r="H275" s="119"/>
      <c r="I275" s="119"/>
      <c r="J275" s="119"/>
      <c r="K275" s="119"/>
      <c r="L275" s="119"/>
      <c r="M275" s="119"/>
      <c r="N275" s="119"/>
    </row>
    <row r="276" spans="2:14">
      <c r="B276" s="118"/>
      <c r="C276" s="118"/>
      <c r="D276" s="118"/>
      <c r="E276" s="118"/>
      <c r="F276" s="118"/>
      <c r="G276" s="118"/>
      <c r="H276" s="119"/>
      <c r="I276" s="119"/>
      <c r="J276" s="119"/>
      <c r="K276" s="119"/>
      <c r="L276" s="119"/>
      <c r="M276" s="119"/>
      <c r="N276" s="119"/>
    </row>
    <row r="277" spans="2:14">
      <c r="B277" s="118"/>
      <c r="C277" s="118"/>
      <c r="D277" s="118"/>
      <c r="E277" s="118"/>
      <c r="F277" s="118"/>
      <c r="G277" s="118"/>
      <c r="H277" s="119"/>
      <c r="I277" s="119"/>
      <c r="J277" s="119"/>
      <c r="K277" s="119"/>
      <c r="L277" s="119"/>
      <c r="M277" s="119"/>
      <c r="N277" s="119"/>
    </row>
    <row r="278" spans="2:14">
      <c r="B278" s="118"/>
      <c r="C278" s="118"/>
      <c r="D278" s="118"/>
      <c r="E278" s="118"/>
      <c r="F278" s="118"/>
      <c r="G278" s="118"/>
      <c r="H278" s="119"/>
      <c r="I278" s="119"/>
      <c r="J278" s="119"/>
      <c r="K278" s="119"/>
      <c r="L278" s="119"/>
      <c r="M278" s="119"/>
      <c r="N278" s="119"/>
    </row>
    <row r="279" spans="2:14">
      <c r="B279" s="118"/>
      <c r="C279" s="118"/>
      <c r="D279" s="118"/>
      <c r="E279" s="118"/>
      <c r="F279" s="118"/>
      <c r="G279" s="118"/>
      <c r="H279" s="119"/>
      <c r="I279" s="119"/>
      <c r="J279" s="119"/>
      <c r="K279" s="119"/>
      <c r="L279" s="119"/>
      <c r="M279" s="119"/>
      <c r="N279" s="119"/>
    </row>
    <row r="280" spans="2:14">
      <c r="B280" s="118"/>
      <c r="C280" s="118"/>
      <c r="D280" s="118"/>
      <c r="E280" s="118"/>
      <c r="F280" s="118"/>
      <c r="G280" s="118"/>
      <c r="H280" s="119"/>
      <c r="I280" s="119"/>
      <c r="J280" s="119"/>
      <c r="K280" s="119"/>
      <c r="L280" s="119"/>
      <c r="M280" s="119"/>
      <c r="N280" s="119"/>
    </row>
    <row r="281" spans="2:14">
      <c r="B281" s="118"/>
      <c r="C281" s="118"/>
      <c r="D281" s="118"/>
      <c r="E281" s="118"/>
      <c r="F281" s="118"/>
      <c r="G281" s="118"/>
      <c r="H281" s="119"/>
      <c r="I281" s="119"/>
      <c r="J281" s="119"/>
      <c r="K281" s="119"/>
      <c r="L281" s="119"/>
      <c r="M281" s="119"/>
      <c r="N281" s="119"/>
    </row>
    <row r="282" spans="2:14">
      <c r="B282" s="118"/>
      <c r="C282" s="118"/>
      <c r="D282" s="118"/>
      <c r="E282" s="118"/>
      <c r="F282" s="118"/>
      <c r="G282" s="118"/>
      <c r="H282" s="119"/>
      <c r="I282" s="119"/>
      <c r="J282" s="119"/>
      <c r="K282" s="119"/>
      <c r="L282" s="119"/>
      <c r="M282" s="119"/>
      <c r="N282" s="119"/>
    </row>
    <row r="283" spans="2:14">
      <c r="B283" s="118"/>
      <c r="C283" s="118"/>
      <c r="D283" s="118"/>
      <c r="E283" s="118"/>
      <c r="F283" s="118"/>
      <c r="G283" s="118"/>
      <c r="H283" s="119"/>
      <c r="I283" s="119"/>
      <c r="J283" s="119"/>
      <c r="K283" s="119"/>
      <c r="L283" s="119"/>
      <c r="M283" s="119"/>
      <c r="N283" s="119"/>
    </row>
    <row r="284" spans="2:14">
      <c r="B284" s="118"/>
      <c r="C284" s="118"/>
      <c r="D284" s="118"/>
      <c r="E284" s="118"/>
      <c r="F284" s="118"/>
      <c r="G284" s="118"/>
      <c r="H284" s="119"/>
      <c r="I284" s="119"/>
      <c r="J284" s="119"/>
      <c r="K284" s="119"/>
      <c r="L284" s="119"/>
      <c r="M284" s="119"/>
      <c r="N284" s="119"/>
    </row>
    <row r="285" spans="2:14">
      <c r="B285" s="118"/>
      <c r="C285" s="118"/>
      <c r="D285" s="118"/>
      <c r="E285" s="118"/>
      <c r="F285" s="118"/>
      <c r="G285" s="118"/>
      <c r="H285" s="119"/>
      <c r="I285" s="119"/>
      <c r="J285" s="119"/>
      <c r="K285" s="119"/>
      <c r="L285" s="119"/>
      <c r="M285" s="119"/>
      <c r="N285" s="119"/>
    </row>
    <row r="286" spans="2:14">
      <c r="B286" s="118"/>
      <c r="C286" s="118"/>
      <c r="D286" s="118"/>
      <c r="E286" s="118"/>
      <c r="F286" s="118"/>
      <c r="G286" s="118"/>
      <c r="H286" s="119"/>
      <c r="I286" s="119"/>
      <c r="J286" s="119"/>
      <c r="K286" s="119"/>
      <c r="L286" s="119"/>
      <c r="M286" s="119"/>
      <c r="N286" s="119"/>
    </row>
    <row r="287" spans="2:14">
      <c r="B287" s="118"/>
      <c r="C287" s="118"/>
      <c r="D287" s="118"/>
      <c r="E287" s="118"/>
      <c r="F287" s="118"/>
      <c r="G287" s="118"/>
      <c r="H287" s="119"/>
      <c r="I287" s="119"/>
      <c r="J287" s="119"/>
      <c r="K287" s="119"/>
      <c r="L287" s="119"/>
      <c r="M287" s="119"/>
      <c r="N287" s="119"/>
    </row>
    <row r="288" spans="2:14">
      <c r="B288" s="118"/>
      <c r="C288" s="118"/>
      <c r="D288" s="118"/>
      <c r="E288" s="118"/>
      <c r="F288" s="118"/>
      <c r="G288" s="118"/>
      <c r="H288" s="119"/>
      <c r="I288" s="119"/>
      <c r="J288" s="119"/>
      <c r="K288" s="119"/>
      <c r="L288" s="119"/>
      <c r="M288" s="119"/>
      <c r="N288" s="119"/>
    </row>
    <row r="289" spans="2:14">
      <c r="B289" s="118"/>
      <c r="C289" s="118"/>
      <c r="D289" s="118"/>
      <c r="E289" s="118"/>
      <c r="F289" s="118"/>
      <c r="G289" s="118"/>
      <c r="H289" s="119"/>
      <c r="I289" s="119"/>
      <c r="J289" s="119"/>
      <c r="K289" s="119"/>
      <c r="L289" s="119"/>
      <c r="M289" s="119"/>
      <c r="N289" s="119"/>
    </row>
    <row r="290" spans="2:14">
      <c r="B290" s="118"/>
      <c r="C290" s="118"/>
      <c r="D290" s="118"/>
      <c r="E290" s="118"/>
      <c r="F290" s="118"/>
      <c r="G290" s="118"/>
      <c r="H290" s="119"/>
      <c r="I290" s="119"/>
      <c r="J290" s="119"/>
      <c r="K290" s="119"/>
      <c r="L290" s="119"/>
      <c r="M290" s="119"/>
      <c r="N290" s="119"/>
    </row>
    <row r="291" spans="2:14">
      <c r="B291" s="118"/>
      <c r="C291" s="118"/>
      <c r="D291" s="118"/>
      <c r="E291" s="118"/>
      <c r="F291" s="118"/>
      <c r="G291" s="118"/>
      <c r="H291" s="119"/>
      <c r="I291" s="119"/>
      <c r="J291" s="119"/>
      <c r="K291" s="119"/>
      <c r="L291" s="119"/>
      <c r="M291" s="119"/>
      <c r="N291" s="119"/>
    </row>
    <row r="292" spans="2:14">
      <c r="B292" s="118"/>
      <c r="C292" s="118"/>
      <c r="D292" s="118"/>
      <c r="E292" s="118"/>
      <c r="F292" s="118"/>
      <c r="G292" s="118"/>
      <c r="H292" s="119"/>
      <c r="I292" s="119"/>
      <c r="J292" s="119"/>
      <c r="K292" s="119"/>
      <c r="L292" s="119"/>
      <c r="M292" s="119"/>
      <c r="N292" s="119"/>
    </row>
    <row r="293" spans="2:14">
      <c r="B293" s="118"/>
      <c r="C293" s="118"/>
      <c r="D293" s="118"/>
      <c r="E293" s="118"/>
      <c r="F293" s="118"/>
      <c r="G293" s="118"/>
      <c r="H293" s="119"/>
      <c r="I293" s="119"/>
      <c r="J293" s="119"/>
      <c r="K293" s="119"/>
      <c r="L293" s="119"/>
      <c r="M293" s="119"/>
      <c r="N293" s="119"/>
    </row>
    <row r="294" spans="2:14">
      <c r="B294" s="118"/>
      <c r="C294" s="118"/>
      <c r="D294" s="118"/>
      <c r="E294" s="118"/>
      <c r="F294" s="118"/>
      <c r="G294" s="118"/>
      <c r="H294" s="119"/>
      <c r="I294" s="119"/>
      <c r="J294" s="119"/>
      <c r="K294" s="119"/>
      <c r="L294" s="119"/>
      <c r="M294" s="119"/>
      <c r="N294" s="119"/>
    </row>
    <row r="295" spans="2:14">
      <c r="B295" s="118"/>
      <c r="C295" s="118"/>
      <c r="D295" s="118"/>
      <c r="E295" s="118"/>
      <c r="F295" s="118"/>
      <c r="G295" s="118"/>
      <c r="H295" s="119"/>
      <c r="I295" s="119"/>
      <c r="J295" s="119"/>
      <c r="K295" s="119"/>
      <c r="L295" s="119"/>
      <c r="M295" s="119"/>
      <c r="N295" s="119"/>
    </row>
    <row r="296" spans="2:14">
      <c r="B296" s="118"/>
      <c r="C296" s="118"/>
      <c r="D296" s="118"/>
      <c r="E296" s="118"/>
      <c r="F296" s="118"/>
      <c r="G296" s="118"/>
      <c r="H296" s="119"/>
      <c r="I296" s="119"/>
      <c r="J296" s="119"/>
      <c r="K296" s="119"/>
      <c r="L296" s="119"/>
      <c r="M296" s="119"/>
      <c r="N296" s="119"/>
    </row>
    <row r="297" spans="2:14">
      <c r="B297" s="118"/>
      <c r="C297" s="118"/>
      <c r="D297" s="118"/>
      <c r="E297" s="118"/>
      <c r="F297" s="118"/>
      <c r="G297" s="118"/>
      <c r="H297" s="119"/>
      <c r="I297" s="119"/>
      <c r="J297" s="119"/>
      <c r="K297" s="119"/>
      <c r="L297" s="119"/>
      <c r="M297" s="119"/>
      <c r="N297" s="119"/>
    </row>
    <row r="298" spans="2:14">
      <c r="B298" s="118"/>
      <c r="C298" s="118"/>
      <c r="D298" s="118"/>
      <c r="E298" s="118"/>
      <c r="F298" s="118"/>
      <c r="G298" s="118"/>
      <c r="H298" s="119"/>
      <c r="I298" s="119"/>
      <c r="J298" s="119"/>
      <c r="K298" s="119"/>
      <c r="L298" s="119"/>
      <c r="M298" s="119"/>
      <c r="N298" s="119"/>
    </row>
    <row r="299" spans="2:14">
      <c r="B299" s="118"/>
      <c r="C299" s="118"/>
      <c r="D299" s="118"/>
      <c r="E299" s="118"/>
      <c r="F299" s="118"/>
      <c r="G299" s="118"/>
      <c r="H299" s="119"/>
      <c r="I299" s="119"/>
      <c r="J299" s="119"/>
      <c r="K299" s="119"/>
      <c r="L299" s="119"/>
      <c r="M299" s="119"/>
      <c r="N299" s="119"/>
    </row>
    <row r="300" spans="2:14">
      <c r="B300" s="118"/>
      <c r="C300" s="118"/>
      <c r="D300" s="118"/>
      <c r="E300" s="118"/>
      <c r="F300" s="118"/>
      <c r="G300" s="118"/>
      <c r="H300" s="119"/>
      <c r="I300" s="119"/>
      <c r="J300" s="119"/>
      <c r="K300" s="119"/>
      <c r="L300" s="119"/>
      <c r="M300" s="119"/>
      <c r="N300" s="119"/>
    </row>
    <row r="301" spans="2:14">
      <c r="B301" s="118"/>
      <c r="C301" s="118"/>
      <c r="D301" s="118"/>
      <c r="E301" s="118"/>
      <c r="F301" s="118"/>
      <c r="G301" s="118"/>
      <c r="H301" s="119"/>
      <c r="I301" s="119"/>
      <c r="J301" s="119"/>
      <c r="K301" s="119"/>
      <c r="L301" s="119"/>
      <c r="M301" s="119"/>
      <c r="N301" s="119"/>
    </row>
    <row r="302" spans="2:14">
      <c r="B302" s="118"/>
      <c r="C302" s="118"/>
      <c r="D302" s="118"/>
      <c r="E302" s="118"/>
      <c r="F302" s="118"/>
      <c r="G302" s="118"/>
      <c r="H302" s="119"/>
      <c r="I302" s="119"/>
      <c r="J302" s="119"/>
      <c r="K302" s="119"/>
      <c r="L302" s="119"/>
      <c r="M302" s="119"/>
      <c r="N302" s="119"/>
    </row>
    <row r="303" spans="2:14">
      <c r="B303" s="118"/>
      <c r="C303" s="118"/>
      <c r="D303" s="118"/>
      <c r="E303" s="118"/>
      <c r="F303" s="118"/>
      <c r="G303" s="118"/>
      <c r="H303" s="119"/>
      <c r="I303" s="119"/>
      <c r="J303" s="119"/>
      <c r="K303" s="119"/>
      <c r="L303" s="119"/>
      <c r="M303" s="119"/>
      <c r="N303" s="119"/>
    </row>
    <row r="304" spans="2:14">
      <c r="B304" s="118"/>
      <c r="C304" s="118"/>
      <c r="D304" s="118"/>
      <c r="E304" s="118"/>
      <c r="F304" s="118"/>
      <c r="G304" s="118"/>
      <c r="H304" s="119"/>
      <c r="I304" s="119"/>
      <c r="J304" s="119"/>
      <c r="K304" s="119"/>
      <c r="L304" s="119"/>
      <c r="M304" s="119"/>
      <c r="N304" s="119"/>
    </row>
    <row r="305" spans="2:14">
      <c r="B305" s="118"/>
      <c r="C305" s="118"/>
      <c r="D305" s="118"/>
      <c r="E305" s="118"/>
      <c r="F305" s="118"/>
      <c r="G305" s="118"/>
      <c r="H305" s="119"/>
      <c r="I305" s="119"/>
      <c r="J305" s="119"/>
      <c r="K305" s="119"/>
      <c r="L305" s="119"/>
      <c r="M305" s="119"/>
      <c r="N305" s="119"/>
    </row>
    <row r="306" spans="2:14">
      <c r="B306" s="118"/>
      <c r="C306" s="118"/>
      <c r="D306" s="118"/>
      <c r="E306" s="118"/>
      <c r="F306" s="118"/>
      <c r="G306" s="118"/>
      <c r="H306" s="119"/>
      <c r="I306" s="119"/>
      <c r="J306" s="119"/>
      <c r="K306" s="119"/>
      <c r="L306" s="119"/>
      <c r="M306" s="119"/>
      <c r="N306" s="119"/>
    </row>
    <row r="307" spans="2:14">
      <c r="B307" s="118"/>
      <c r="C307" s="118"/>
      <c r="D307" s="118"/>
      <c r="E307" s="118"/>
      <c r="F307" s="118"/>
      <c r="G307" s="118"/>
      <c r="H307" s="119"/>
      <c r="I307" s="119"/>
      <c r="J307" s="119"/>
      <c r="K307" s="119"/>
      <c r="L307" s="119"/>
      <c r="M307" s="119"/>
      <c r="N307" s="119"/>
    </row>
    <row r="308" spans="2:14">
      <c r="B308" s="118"/>
      <c r="C308" s="118"/>
      <c r="D308" s="118"/>
      <c r="E308" s="118"/>
      <c r="F308" s="118"/>
      <c r="G308" s="118"/>
      <c r="H308" s="119"/>
      <c r="I308" s="119"/>
      <c r="J308" s="119"/>
      <c r="K308" s="119"/>
      <c r="L308" s="119"/>
      <c r="M308" s="119"/>
      <c r="N308" s="119"/>
    </row>
    <row r="309" spans="2:14">
      <c r="B309" s="118"/>
      <c r="C309" s="118"/>
      <c r="D309" s="118"/>
      <c r="E309" s="118"/>
      <c r="F309" s="118"/>
      <c r="G309" s="118"/>
      <c r="H309" s="119"/>
      <c r="I309" s="119"/>
      <c r="J309" s="119"/>
      <c r="K309" s="119"/>
      <c r="L309" s="119"/>
      <c r="M309" s="119"/>
      <c r="N309" s="119"/>
    </row>
    <row r="310" spans="2:14">
      <c r="B310" s="118"/>
      <c r="C310" s="118"/>
      <c r="D310" s="118"/>
      <c r="E310" s="118"/>
      <c r="F310" s="118"/>
      <c r="G310" s="118"/>
      <c r="H310" s="119"/>
      <c r="I310" s="119"/>
      <c r="J310" s="119"/>
      <c r="K310" s="119"/>
      <c r="L310" s="119"/>
      <c r="M310" s="119"/>
      <c r="N310" s="119"/>
    </row>
    <row r="311" spans="2:14">
      <c r="B311" s="118"/>
      <c r="C311" s="118"/>
      <c r="D311" s="118"/>
      <c r="E311" s="118"/>
      <c r="F311" s="118"/>
      <c r="G311" s="118"/>
      <c r="H311" s="119"/>
      <c r="I311" s="119"/>
      <c r="J311" s="119"/>
      <c r="K311" s="119"/>
      <c r="L311" s="119"/>
      <c r="M311" s="119"/>
      <c r="N311" s="119"/>
    </row>
    <row r="312" spans="2:14">
      <c r="B312" s="118"/>
      <c r="C312" s="118"/>
      <c r="D312" s="118"/>
      <c r="E312" s="118"/>
      <c r="F312" s="118"/>
      <c r="G312" s="118"/>
      <c r="H312" s="119"/>
      <c r="I312" s="119"/>
      <c r="J312" s="119"/>
      <c r="K312" s="119"/>
      <c r="L312" s="119"/>
      <c r="M312" s="119"/>
      <c r="N312" s="119"/>
    </row>
    <row r="313" spans="2:14">
      <c r="B313" s="118"/>
      <c r="C313" s="118"/>
      <c r="D313" s="118"/>
      <c r="E313" s="118"/>
      <c r="F313" s="118"/>
      <c r="G313" s="118"/>
      <c r="H313" s="119"/>
      <c r="I313" s="119"/>
      <c r="J313" s="119"/>
      <c r="K313" s="119"/>
      <c r="L313" s="119"/>
      <c r="M313" s="119"/>
      <c r="N313" s="119"/>
    </row>
    <row r="314" spans="2:14">
      <c r="B314" s="118"/>
      <c r="C314" s="118"/>
      <c r="D314" s="118"/>
      <c r="E314" s="118"/>
      <c r="F314" s="118"/>
      <c r="G314" s="118"/>
      <c r="H314" s="119"/>
      <c r="I314" s="119"/>
      <c r="J314" s="119"/>
      <c r="K314" s="119"/>
      <c r="L314" s="119"/>
      <c r="M314" s="119"/>
      <c r="N314" s="119"/>
    </row>
    <row r="315" spans="2:14">
      <c r="B315" s="118"/>
      <c r="C315" s="118"/>
      <c r="D315" s="118"/>
      <c r="E315" s="118"/>
      <c r="F315" s="118"/>
      <c r="G315" s="118"/>
      <c r="H315" s="119"/>
      <c r="I315" s="119"/>
      <c r="J315" s="119"/>
      <c r="K315" s="119"/>
      <c r="L315" s="119"/>
      <c r="M315" s="119"/>
      <c r="N315" s="119"/>
    </row>
    <row r="316" spans="2:14">
      <c r="B316" s="118"/>
      <c r="C316" s="118"/>
      <c r="D316" s="118"/>
      <c r="E316" s="118"/>
      <c r="F316" s="118"/>
      <c r="G316" s="118"/>
      <c r="H316" s="119"/>
      <c r="I316" s="119"/>
      <c r="J316" s="119"/>
      <c r="K316" s="119"/>
      <c r="L316" s="119"/>
      <c r="M316" s="119"/>
      <c r="N316" s="119"/>
    </row>
    <row r="317" spans="2:14">
      <c r="B317" s="118"/>
      <c r="C317" s="118"/>
      <c r="D317" s="118"/>
      <c r="E317" s="118"/>
      <c r="F317" s="118"/>
      <c r="G317" s="118"/>
      <c r="H317" s="119"/>
      <c r="I317" s="119"/>
      <c r="J317" s="119"/>
      <c r="K317" s="119"/>
      <c r="L317" s="119"/>
      <c r="M317" s="119"/>
      <c r="N317" s="119"/>
    </row>
    <row r="318" spans="2:14">
      <c r="B318" s="118"/>
      <c r="C318" s="118"/>
      <c r="D318" s="118"/>
      <c r="E318" s="118"/>
      <c r="F318" s="118"/>
      <c r="G318" s="118"/>
      <c r="H318" s="119"/>
      <c r="I318" s="119"/>
      <c r="J318" s="119"/>
      <c r="K318" s="119"/>
      <c r="L318" s="119"/>
      <c r="M318" s="119"/>
      <c r="N318" s="119"/>
    </row>
    <row r="319" spans="2:14">
      <c r="B319" s="118"/>
      <c r="C319" s="118"/>
      <c r="D319" s="118"/>
      <c r="E319" s="118"/>
      <c r="F319" s="118"/>
      <c r="G319" s="118"/>
      <c r="H319" s="119"/>
      <c r="I319" s="119"/>
      <c r="J319" s="119"/>
      <c r="K319" s="119"/>
      <c r="L319" s="119"/>
      <c r="M319" s="119"/>
      <c r="N319" s="119"/>
    </row>
    <row r="320" spans="2:14">
      <c r="B320" s="118"/>
      <c r="C320" s="118"/>
      <c r="D320" s="118"/>
      <c r="E320" s="118"/>
      <c r="F320" s="118"/>
      <c r="G320" s="118"/>
      <c r="H320" s="119"/>
      <c r="I320" s="119"/>
      <c r="J320" s="119"/>
      <c r="K320" s="119"/>
      <c r="L320" s="119"/>
      <c r="M320" s="119"/>
      <c r="N320" s="119"/>
    </row>
    <row r="321" spans="2:14">
      <c r="B321" s="118"/>
      <c r="C321" s="118"/>
      <c r="D321" s="118"/>
      <c r="E321" s="118"/>
      <c r="F321" s="118"/>
      <c r="G321" s="118"/>
      <c r="H321" s="119"/>
      <c r="I321" s="119"/>
      <c r="J321" s="119"/>
      <c r="K321" s="119"/>
      <c r="L321" s="119"/>
      <c r="M321" s="119"/>
      <c r="N321" s="119"/>
    </row>
    <row r="322" spans="2:14">
      <c r="B322" s="118"/>
      <c r="C322" s="118"/>
      <c r="D322" s="118"/>
      <c r="E322" s="118"/>
      <c r="F322" s="118"/>
      <c r="G322" s="118"/>
      <c r="H322" s="119"/>
      <c r="I322" s="119"/>
      <c r="J322" s="119"/>
      <c r="K322" s="119"/>
      <c r="L322" s="119"/>
      <c r="M322" s="119"/>
      <c r="N322" s="119"/>
    </row>
    <row r="323" spans="2:14">
      <c r="B323" s="118"/>
      <c r="C323" s="118"/>
      <c r="D323" s="118"/>
      <c r="E323" s="118"/>
      <c r="F323" s="118"/>
      <c r="G323" s="118"/>
      <c r="H323" s="119"/>
      <c r="I323" s="119"/>
      <c r="J323" s="119"/>
      <c r="K323" s="119"/>
      <c r="L323" s="119"/>
      <c r="M323" s="119"/>
      <c r="N323" s="119"/>
    </row>
    <row r="324" spans="2:14">
      <c r="B324" s="118"/>
      <c r="C324" s="118"/>
      <c r="D324" s="118"/>
      <c r="E324" s="118"/>
      <c r="F324" s="118"/>
      <c r="G324" s="118"/>
      <c r="H324" s="119"/>
      <c r="I324" s="119"/>
      <c r="J324" s="119"/>
      <c r="K324" s="119"/>
      <c r="L324" s="119"/>
      <c r="M324" s="119"/>
      <c r="N324" s="119"/>
    </row>
    <row r="325" spans="2:14">
      <c r="B325" s="118"/>
      <c r="C325" s="118"/>
      <c r="D325" s="118"/>
      <c r="E325" s="118"/>
      <c r="F325" s="118"/>
      <c r="G325" s="118"/>
      <c r="H325" s="119"/>
      <c r="I325" s="119"/>
      <c r="J325" s="119"/>
      <c r="K325" s="119"/>
      <c r="L325" s="119"/>
      <c r="M325" s="119"/>
      <c r="N325" s="119"/>
    </row>
    <row r="326" spans="2:14">
      <c r="B326" s="118"/>
      <c r="C326" s="118"/>
      <c r="D326" s="118"/>
      <c r="E326" s="118"/>
      <c r="F326" s="118"/>
      <c r="G326" s="118"/>
      <c r="H326" s="119"/>
      <c r="I326" s="119"/>
      <c r="J326" s="119"/>
      <c r="K326" s="119"/>
      <c r="L326" s="119"/>
      <c r="M326" s="119"/>
      <c r="N326" s="119"/>
    </row>
    <row r="327" spans="2:14">
      <c r="B327" s="118"/>
      <c r="C327" s="118"/>
      <c r="D327" s="118"/>
      <c r="E327" s="118"/>
      <c r="F327" s="118"/>
      <c r="G327" s="118"/>
      <c r="H327" s="119"/>
      <c r="I327" s="119"/>
      <c r="J327" s="119"/>
      <c r="K327" s="119"/>
      <c r="L327" s="119"/>
      <c r="M327" s="119"/>
      <c r="N327" s="119"/>
    </row>
    <row r="328" spans="2:14">
      <c r="B328" s="118"/>
      <c r="C328" s="118"/>
      <c r="D328" s="118"/>
      <c r="E328" s="118"/>
      <c r="F328" s="118"/>
      <c r="G328" s="118"/>
      <c r="H328" s="119"/>
      <c r="I328" s="119"/>
      <c r="J328" s="119"/>
      <c r="K328" s="119"/>
      <c r="L328" s="119"/>
      <c r="M328" s="119"/>
      <c r="N328" s="119"/>
    </row>
    <row r="329" spans="2:14">
      <c r="B329" s="118"/>
      <c r="C329" s="118"/>
      <c r="D329" s="118"/>
      <c r="E329" s="118"/>
      <c r="F329" s="118"/>
      <c r="G329" s="118"/>
      <c r="H329" s="119"/>
      <c r="I329" s="119"/>
      <c r="J329" s="119"/>
      <c r="K329" s="119"/>
      <c r="L329" s="119"/>
      <c r="M329" s="119"/>
      <c r="N329" s="119"/>
    </row>
    <row r="330" spans="2:14">
      <c r="B330" s="118"/>
      <c r="C330" s="118"/>
      <c r="D330" s="118"/>
      <c r="E330" s="118"/>
      <c r="F330" s="118"/>
      <c r="G330" s="118"/>
      <c r="H330" s="119"/>
      <c r="I330" s="119"/>
      <c r="J330" s="119"/>
      <c r="K330" s="119"/>
      <c r="L330" s="119"/>
      <c r="M330" s="119"/>
      <c r="N330" s="119"/>
    </row>
    <row r="331" spans="2:14">
      <c r="B331" s="118"/>
      <c r="C331" s="118"/>
      <c r="D331" s="118"/>
      <c r="E331" s="118"/>
      <c r="F331" s="118"/>
      <c r="G331" s="118"/>
      <c r="H331" s="119"/>
      <c r="I331" s="119"/>
      <c r="J331" s="119"/>
      <c r="K331" s="119"/>
      <c r="L331" s="119"/>
      <c r="M331" s="119"/>
      <c r="N331" s="119"/>
    </row>
    <row r="332" spans="2:14">
      <c r="B332" s="118"/>
      <c r="C332" s="118"/>
      <c r="D332" s="118"/>
      <c r="E332" s="118"/>
      <c r="F332" s="118"/>
      <c r="G332" s="118"/>
      <c r="H332" s="119"/>
      <c r="I332" s="119"/>
      <c r="J332" s="119"/>
      <c r="K332" s="119"/>
      <c r="L332" s="119"/>
      <c r="M332" s="119"/>
      <c r="N332" s="119"/>
    </row>
    <row r="333" spans="2:14">
      <c r="B333" s="118"/>
      <c r="C333" s="118"/>
      <c r="D333" s="118"/>
      <c r="E333" s="118"/>
      <c r="F333" s="118"/>
      <c r="G333" s="118"/>
      <c r="H333" s="119"/>
      <c r="I333" s="119"/>
      <c r="J333" s="119"/>
      <c r="K333" s="119"/>
      <c r="L333" s="119"/>
      <c r="M333" s="119"/>
      <c r="N333" s="119"/>
    </row>
    <row r="334" spans="2:14">
      <c r="B334" s="118"/>
      <c r="C334" s="118"/>
      <c r="D334" s="118"/>
      <c r="E334" s="118"/>
      <c r="F334" s="118"/>
      <c r="G334" s="118"/>
      <c r="H334" s="119"/>
      <c r="I334" s="119"/>
      <c r="J334" s="119"/>
      <c r="K334" s="119"/>
      <c r="L334" s="119"/>
      <c r="M334" s="119"/>
      <c r="N334" s="119"/>
    </row>
    <row r="335" spans="2:14">
      <c r="B335" s="118"/>
      <c r="C335" s="118"/>
      <c r="D335" s="118"/>
      <c r="E335" s="118"/>
      <c r="F335" s="118"/>
      <c r="G335" s="118"/>
      <c r="H335" s="119"/>
      <c r="I335" s="119"/>
      <c r="J335" s="119"/>
      <c r="K335" s="119"/>
      <c r="L335" s="119"/>
      <c r="M335" s="119"/>
      <c r="N335" s="119"/>
    </row>
    <row r="336" spans="2:14">
      <c r="B336" s="118"/>
      <c r="C336" s="118"/>
      <c r="D336" s="118"/>
      <c r="E336" s="118"/>
      <c r="F336" s="118"/>
      <c r="G336" s="118"/>
      <c r="H336" s="119"/>
      <c r="I336" s="119"/>
      <c r="J336" s="119"/>
      <c r="K336" s="119"/>
      <c r="L336" s="119"/>
      <c r="M336" s="119"/>
      <c r="N336" s="119"/>
    </row>
    <row r="337" spans="2:14">
      <c r="B337" s="118"/>
      <c r="C337" s="118"/>
      <c r="D337" s="118"/>
      <c r="E337" s="118"/>
      <c r="F337" s="118"/>
      <c r="G337" s="118"/>
      <c r="H337" s="119"/>
      <c r="I337" s="119"/>
      <c r="J337" s="119"/>
      <c r="K337" s="119"/>
      <c r="L337" s="119"/>
      <c r="M337" s="119"/>
      <c r="N337" s="119"/>
    </row>
    <row r="338" spans="2:14">
      <c r="B338" s="118"/>
      <c r="C338" s="118"/>
      <c r="D338" s="118"/>
      <c r="E338" s="118"/>
      <c r="F338" s="118"/>
      <c r="G338" s="118"/>
      <c r="H338" s="119"/>
      <c r="I338" s="119"/>
      <c r="J338" s="119"/>
      <c r="K338" s="119"/>
      <c r="L338" s="119"/>
      <c r="M338" s="119"/>
      <c r="N338" s="119"/>
    </row>
    <row r="339" spans="2:14">
      <c r="B339" s="118"/>
      <c r="C339" s="118"/>
      <c r="D339" s="118"/>
      <c r="E339" s="118"/>
      <c r="F339" s="118"/>
      <c r="G339" s="118"/>
      <c r="H339" s="119"/>
      <c r="I339" s="119"/>
      <c r="J339" s="119"/>
      <c r="K339" s="119"/>
      <c r="L339" s="119"/>
      <c r="M339" s="119"/>
      <c r="N339" s="119"/>
    </row>
    <row r="340" spans="2:14">
      <c r="B340" s="118"/>
      <c r="C340" s="118"/>
      <c r="D340" s="118"/>
      <c r="E340" s="118"/>
      <c r="F340" s="118"/>
      <c r="G340" s="118"/>
      <c r="H340" s="119"/>
      <c r="I340" s="119"/>
      <c r="J340" s="119"/>
      <c r="K340" s="119"/>
      <c r="L340" s="119"/>
      <c r="M340" s="119"/>
      <c r="N340" s="119"/>
    </row>
    <row r="341" spans="2:14">
      <c r="B341" s="118"/>
      <c r="C341" s="118"/>
      <c r="D341" s="118"/>
      <c r="E341" s="118"/>
      <c r="F341" s="118"/>
      <c r="G341" s="118"/>
      <c r="H341" s="119"/>
      <c r="I341" s="119"/>
      <c r="J341" s="119"/>
      <c r="K341" s="119"/>
      <c r="L341" s="119"/>
      <c r="M341" s="119"/>
      <c r="N341" s="119"/>
    </row>
    <row r="342" spans="2:14">
      <c r="B342" s="118"/>
      <c r="C342" s="118"/>
      <c r="D342" s="118"/>
      <c r="E342" s="118"/>
      <c r="F342" s="118"/>
      <c r="G342" s="118"/>
      <c r="H342" s="119"/>
      <c r="I342" s="119"/>
      <c r="J342" s="119"/>
      <c r="K342" s="119"/>
      <c r="L342" s="119"/>
      <c r="M342" s="119"/>
      <c r="N342" s="119"/>
    </row>
    <row r="343" spans="2:14">
      <c r="B343" s="118"/>
      <c r="C343" s="118"/>
      <c r="D343" s="118"/>
      <c r="E343" s="118"/>
      <c r="F343" s="118"/>
      <c r="G343" s="118"/>
      <c r="H343" s="119"/>
      <c r="I343" s="119"/>
      <c r="J343" s="119"/>
      <c r="K343" s="119"/>
      <c r="L343" s="119"/>
      <c r="M343" s="119"/>
      <c r="N343" s="119"/>
    </row>
    <row r="344" spans="2:14">
      <c r="B344" s="118"/>
      <c r="C344" s="118"/>
      <c r="D344" s="118"/>
      <c r="E344" s="118"/>
      <c r="F344" s="118"/>
      <c r="G344" s="118"/>
      <c r="H344" s="119"/>
      <c r="I344" s="119"/>
      <c r="J344" s="119"/>
      <c r="K344" s="119"/>
      <c r="L344" s="119"/>
      <c r="M344" s="119"/>
      <c r="N344" s="119"/>
    </row>
    <row r="345" spans="2:14">
      <c r="B345" s="118"/>
      <c r="C345" s="118"/>
      <c r="D345" s="118"/>
      <c r="E345" s="118"/>
      <c r="F345" s="118"/>
      <c r="G345" s="118"/>
      <c r="H345" s="119"/>
      <c r="I345" s="119"/>
      <c r="J345" s="119"/>
      <c r="K345" s="119"/>
      <c r="L345" s="119"/>
      <c r="M345" s="119"/>
      <c r="N345" s="119"/>
    </row>
    <row r="346" spans="2:14">
      <c r="B346" s="118"/>
      <c r="C346" s="118"/>
      <c r="D346" s="118"/>
      <c r="E346" s="118"/>
      <c r="F346" s="118"/>
      <c r="G346" s="118"/>
      <c r="H346" s="119"/>
      <c r="I346" s="119"/>
      <c r="J346" s="119"/>
      <c r="K346" s="119"/>
      <c r="L346" s="119"/>
      <c r="M346" s="119"/>
      <c r="N346" s="119"/>
    </row>
    <row r="347" spans="2:14">
      <c r="B347" s="118"/>
      <c r="C347" s="118"/>
      <c r="D347" s="118"/>
      <c r="E347" s="118"/>
      <c r="F347" s="118"/>
      <c r="G347" s="118"/>
      <c r="H347" s="119"/>
      <c r="I347" s="119"/>
      <c r="J347" s="119"/>
      <c r="K347" s="119"/>
      <c r="L347" s="119"/>
      <c r="M347" s="119"/>
      <c r="N347" s="119"/>
    </row>
    <row r="348" spans="2:14">
      <c r="B348" s="118"/>
      <c r="C348" s="118"/>
      <c r="D348" s="118"/>
      <c r="E348" s="118"/>
      <c r="F348" s="118"/>
      <c r="G348" s="118"/>
      <c r="H348" s="119"/>
      <c r="I348" s="119"/>
      <c r="J348" s="119"/>
      <c r="K348" s="119"/>
      <c r="L348" s="119"/>
      <c r="M348" s="119"/>
      <c r="N348" s="119"/>
    </row>
    <row r="349" spans="2:14">
      <c r="B349" s="118"/>
      <c r="C349" s="118"/>
      <c r="D349" s="118"/>
      <c r="E349" s="118"/>
      <c r="F349" s="118"/>
      <c r="G349" s="118"/>
      <c r="H349" s="119"/>
      <c r="I349" s="119"/>
      <c r="J349" s="119"/>
      <c r="K349" s="119"/>
      <c r="L349" s="119"/>
      <c r="M349" s="119"/>
      <c r="N349" s="119"/>
    </row>
    <row r="350" spans="2:14">
      <c r="B350" s="118"/>
      <c r="C350" s="118"/>
      <c r="D350" s="118"/>
      <c r="E350" s="118"/>
      <c r="F350" s="118"/>
      <c r="G350" s="118"/>
      <c r="H350" s="119"/>
      <c r="I350" s="119"/>
      <c r="J350" s="119"/>
      <c r="K350" s="119"/>
      <c r="L350" s="119"/>
      <c r="M350" s="119"/>
      <c r="N350" s="119"/>
    </row>
    <row r="351" spans="2:14">
      <c r="B351" s="118"/>
      <c r="C351" s="118"/>
      <c r="D351" s="118"/>
      <c r="E351" s="118"/>
      <c r="F351" s="118"/>
      <c r="G351" s="118"/>
      <c r="H351" s="119"/>
      <c r="I351" s="119"/>
      <c r="J351" s="119"/>
      <c r="K351" s="119"/>
      <c r="L351" s="119"/>
      <c r="M351" s="119"/>
      <c r="N351" s="119"/>
    </row>
    <row r="352" spans="2:14">
      <c r="B352" s="118"/>
      <c r="C352" s="118"/>
      <c r="D352" s="118"/>
      <c r="E352" s="118"/>
      <c r="F352" s="118"/>
      <c r="G352" s="118"/>
      <c r="H352" s="119"/>
      <c r="I352" s="119"/>
      <c r="J352" s="119"/>
      <c r="K352" s="119"/>
      <c r="L352" s="119"/>
      <c r="M352" s="119"/>
      <c r="N352" s="119"/>
    </row>
    <row r="353" spans="2:14">
      <c r="B353" s="118"/>
      <c r="C353" s="118"/>
      <c r="D353" s="118"/>
      <c r="E353" s="118"/>
      <c r="F353" s="118"/>
      <c r="G353" s="118"/>
      <c r="H353" s="119"/>
      <c r="I353" s="119"/>
      <c r="J353" s="119"/>
      <c r="K353" s="119"/>
      <c r="L353" s="119"/>
      <c r="M353" s="119"/>
      <c r="N353" s="119"/>
    </row>
    <row r="354" spans="2:14">
      <c r="B354" s="118"/>
      <c r="C354" s="118"/>
      <c r="D354" s="118"/>
      <c r="E354" s="118"/>
      <c r="F354" s="118"/>
      <c r="G354" s="118"/>
      <c r="H354" s="119"/>
      <c r="I354" s="119"/>
      <c r="J354" s="119"/>
      <c r="K354" s="119"/>
      <c r="L354" s="119"/>
      <c r="M354" s="119"/>
      <c r="N354" s="119"/>
    </row>
    <row r="355" spans="2:14">
      <c r="B355" s="118"/>
      <c r="C355" s="118"/>
      <c r="D355" s="118"/>
      <c r="E355" s="118"/>
      <c r="F355" s="118"/>
      <c r="G355" s="118"/>
      <c r="H355" s="119"/>
      <c r="I355" s="119"/>
      <c r="J355" s="119"/>
      <c r="K355" s="119"/>
      <c r="L355" s="119"/>
      <c r="M355" s="119"/>
      <c r="N355" s="119"/>
    </row>
    <row r="356" spans="2:14">
      <c r="B356" s="118"/>
      <c r="C356" s="118"/>
      <c r="D356" s="118"/>
      <c r="E356" s="118"/>
      <c r="F356" s="118"/>
      <c r="G356" s="118"/>
      <c r="H356" s="119"/>
      <c r="I356" s="119"/>
      <c r="J356" s="119"/>
      <c r="K356" s="119"/>
      <c r="L356" s="119"/>
      <c r="M356" s="119"/>
      <c r="N356" s="119"/>
    </row>
    <row r="357" spans="2:14">
      <c r="B357" s="118"/>
      <c r="C357" s="118"/>
      <c r="D357" s="118"/>
      <c r="E357" s="118"/>
      <c r="F357" s="118"/>
      <c r="G357" s="118"/>
      <c r="H357" s="119"/>
      <c r="I357" s="119"/>
      <c r="J357" s="119"/>
      <c r="K357" s="119"/>
      <c r="L357" s="119"/>
      <c r="M357" s="119"/>
      <c r="N357" s="119"/>
    </row>
    <row r="358" spans="2:14">
      <c r="B358" s="118"/>
      <c r="C358" s="118"/>
      <c r="D358" s="118"/>
      <c r="E358" s="118"/>
      <c r="F358" s="118"/>
      <c r="G358" s="118"/>
      <c r="H358" s="119"/>
      <c r="I358" s="119"/>
      <c r="J358" s="119"/>
      <c r="K358" s="119"/>
      <c r="L358" s="119"/>
      <c r="M358" s="119"/>
      <c r="N358" s="119"/>
    </row>
    <row r="359" spans="2:14">
      <c r="B359" s="118"/>
      <c r="C359" s="118"/>
      <c r="D359" s="118"/>
      <c r="E359" s="118"/>
      <c r="F359" s="118"/>
      <c r="G359" s="118"/>
      <c r="H359" s="119"/>
      <c r="I359" s="119"/>
      <c r="J359" s="119"/>
      <c r="K359" s="119"/>
      <c r="L359" s="119"/>
      <c r="M359" s="119"/>
      <c r="N359" s="119"/>
    </row>
    <row r="360" spans="2:14">
      <c r="B360" s="118"/>
      <c r="C360" s="118"/>
      <c r="D360" s="118"/>
      <c r="E360" s="118"/>
      <c r="F360" s="118"/>
      <c r="G360" s="118"/>
      <c r="H360" s="119"/>
      <c r="I360" s="119"/>
      <c r="J360" s="119"/>
      <c r="K360" s="119"/>
      <c r="L360" s="119"/>
      <c r="M360" s="119"/>
      <c r="N360" s="119"/>
    </row>
    <row r="361" spans="2:14">
      <c r="B361" s="118"/>
      <c r="C361" s="118"/>
      <c r="D361" s="118"/>
      <c r="E361" s="118"/>
      <c r="F361" s="118"/>
      <c r="G361" s="118"/>
      <c r="H361" s="119"/>
      <c r="I361" s="119"/>
      <c r="J361" s="119"/>
      <c r="K361" s="119"/>
      <c r="L361" s="119"/>
      <c r="M361" s="119"/>
      <c r="N361" s="119"/>
    </row>
    <row r="362" spans="2:14">
      <c r="B362" s="118"/>
      <c r="C362" s="118"/>
      <c r="D362" s="118"/>
      <c r="E362" s="118"/>
      <c r="F362" s="118"/>
      <c r="G362" s="118"/>
      <c r="H362" s="119"/>
      <c r="I362" s="119"/>
      <c r="J362" s="119"/>
      <c r="K362" s="119"/>
      <c r="L362" s="119"/>
      <c r="M362" s="119"/>
      <c r="N362" s="119"/>
    </row>
    <row r="363" spans="2:14">
      <c r="B363" s="118"/>
      <c r="C363" s="118"/>
      <c r="D363" s="118"/>
      <c r="E363" s="118"/>
      <c r="F363" s="118"/>
      <c r="G363" s="118"/>
      <c r="H363" s="119"/>
      <c r="I363" s="119"/>
      <c r="J363" s="119"/>
      <c r="K363" s="119"/>
      <c r="L363" s="119"/>
      <c r="M363" s="119"/>
      <c r="N363" s="119"/>
    </row>
    <row r="364" spans="2:14">
      <c r="B364" s="118"/>
      <c r="C364" s="118"/>
      <c r="D364" s="118"/>
      <c r="E364" s="118"/>
      <c r="F364" s="118"/>
      <c r="G364" s="118"/>
      <c r="H364" s="119"/>
      <c r="I364" s="119"/>
      <c r="J364" s="119"/>
      <c r="K364" s="119"/>
      <c r="L364" s="119"/>
      <c r="M364" s="119"/>
      <c r="N364" s="119"/>
    </row>
    <row r="365" spans="2:14">
      <c r="B365" s="118"/>
      <c r="C365" s="118"/>
      <c r="D365" s="118"/>
      <c r="E365" s="118"/>
      <c r="F365" s="118"/>
      <c r="G365" s="118"/>
      <c r="H365" s="119"/>
      <c r="I365" s="119"/>
      <c r="J365" s="119"/>
      <c r="K365" s="119"/>
      <c r="L365" s="119"/>
      <c r="M365" s="119"/>
      <c r="N365" s="119"/>
    </row>
    <row r="366" spans="2:14">
      <c r="B366" s="118"/>
      <c r="C366" s="118"/>
      <c r="D366" s="118"/>
      <c r="E366" s="118"/>
      <c r="F366" s="118"/>
      <c r="G366" s="118"/>
      <c r="H366" s="119"/>
      <c r="I366" s="119"/>
      <c r="J366" s="119"/>
      <c r="K366" s="119"/>
      <c r="L366" s="119"/>
      <c r="M366" s="119"/>
      <c r="N366" s="119"/>
    </row>
    <row r="367" spans="2:14">
      <c r="B367" s="118"/>
      <c r="C367" s="118"/>
      <c r="D367" s="118"/>
      <c r="E367" s="118"/>
      <c r="F367" s="118"/>
      <c r="G367" s="118"/>
      <c r="H367" s="119"/>
      <c r="I367" s="119"/>
      <c r="J367" s="119"/>
      <c r="K367" s="119"/>
      <c r="L367" s="119"/>
      <c r="M367" s="119"/>
      <c r="N367" s="119"/>
    </row>
    <row r="368" spans="2:14">
      <c r="B368" s="118"/>
      <c r="C368" s="118"/>
      <c r="D368" s="118"/>
      <c r="E368" s="118"/>
      <c r="F368" s="118"/>
      <c r="G368" s="118"/>
      <c r="H368" s="119"/>
      <c r="I368" s="119"/>
      <c r="J368" s="119"/>
      <c r="K368" s="119"/>
      <c r="L368" s="119"/>
      <c r="M368" s="119"/>
      <c r="N368" s="119"/>
    </row>
    <row r="369" spans="2:14">
      <c r="B369" s="118"/>
      <c r="C369" s="118"/>
      <c r="D369" s="118"/>
      <c r="E369" s="118"/>
      <c r="F369" s="118"/>
      <c r="G369" s="118"/>
      <c r="H369" s="119"/>
      <c r="I369" s="119"/>
      <c r="J369" s="119"/>
      <c r="K369" s="119"/>
      <c r="L369" s="119"/>
      <c r="M369" s="119"/>
      <c r="N369" s="119"/>
    </row>
    <row r="370" spans="2:14">
      <c r="B370" s="118"/>
      <c r="C370" s="118"/>
      <c r="D370" s="118"/>
      <c r="E370" s="118"/>
      <c r="F370" s="118"/>
      <c r="G370" s="118"/>
      <c r="H370" s="119"/>
      <c r="I370" s="119"/>
      <c r="J370" s="119"/>
      <c r="K370" s="119"/>
      <c r="L370" s="119"/>
      <c r="M370" s="119"/>
      <c r="N370" s="119"/>
    </row>
    <row r="371" spans="2:14">
      <c r="B371" s="118"/>
      <c r="C371" s="118"/>
      <c r="D371" s="118"/>
      <c r="E371" s="118"/>
      <c r="F371" s="118"/>
      <c r="G371" s="118"/>
      <c r="H371" s="119"/>
      <c r="I371" s="119"/>
      <c r="J371" s="119"/>
      <c r="K371" s="119"/>
      <c r="L371" s="119"/>
      <c r="M371" s="119"/>
      <c r="N371" s="119"/>
    </row>
    <row r="372" spans="2:14">
      <c r="B372" s="118"/>
      <c r="C372" s="118"/>
      <c r="D372" s="118"/>
      <c r="E372" s="118"/>
      <c r="F372" s="118"/>
      <c r="G372" s="118"/>
      <c r="H372" s="119"/>
      <c r="I372" s="119"/>
      <c r="J372" s="119"/>
      <c r="K372" s="119"/>
      <c r="L372" s="119"/>
      <c r="M372" s="119"/>
      <c r="N372" s="119"/>
    </row>
    <row r="373" spans="2:14">
      <c r="B373" s="118"/>
      <c r="C373" s="118"/>
      <c r="D373" s="118"/>
      <c r="E373" s="118"/>
      <c r="F373" s="118"/>
      <c r="G373" s="118"/>
      <c r="H373" s="119"/>
      <c r="I373" s="119"/>
      <c r="J373" s="119"/>
      <c r="K373" s="119"/>
      <c r="L373" s="119"/>
      <c r="M373" s="119"/>
      <c r="N373" s="119"/>
    </row>
    <row r="374" spans="2:14">
      <c r="B374" s="118"/>
      <c r="C374" s="118"/>
      <c r="D374" s="118"/>
      <c r="E374" s="118"/>
      <c r="F374" s="118"/>
      <c r="G374" s="118"/>
      <c r="H374" s="119"/>
      <c r="I374" s="119"/>
      <c r="J374" s="119"/>
      <c r="K374" s="119"/>
      <c r="L374" s="119"/>
      <c r="M374" s="119"/>
      <c r="N374" s="119"/>
    </row>
    <row r="375" spans="2:14">
      <c r="B375" s="118"/>
      <c r="C375" s="118"/>
      <c r="D375" s="118"/>
      <c r="E375" s="118"/>
      <c r="F375" s="118"/>
      <c r="G375" s="118"/>
      <c r="H375" s="119"/>
      <c r="I375" s="119"/>
      <c r="J375" s="119"/>
      <c r="K375" s="119"/>
      <c r="L375" s="119"/>
      <c r="M375" s="119"/>
      <c r="N375" s="119"/>
    </row>
    <row r="376" spans="2:14">
      <c r="B376" s="118"/>
      <c r="C376" s="118"/>
      <c r="D376" s="118"/>
      <c r="E376" s="118"/>
      <c r="F376" s="118"/>
      <c r="G376" s="118"/>
      <c r="H376" s="119"/>
      <c r="I376" s="119"/>
      <c r="J376" s="119"/>
      <c r="K376" s="119"/>
      <c r="L376" s="119"/>
      <c r="M376" s="119"/>
      <c r="N376" s="119"/>
    </row>
    <row r="377" spans="2:14">
      <c r="B377" s="118"/>
      <c r="C377" s="118"/>
      <c r="D377" s="118"/>
      <c r="E377" s="118"/>
      <c r="F377" s="118"/>
      <c r="G377" s="118"/>
      <c r="H377" s="119"/>
      <c r="I377" s="119"/>
      <c r="J377" s="119"/>
      <c r="K377" s="119"/>
      <c r="L377" s="119"/>
      <c r="M377" s="119"/>
      <c r="N377" s="119"/>
    </row>
    <row r="378" spans="2:14">
      <c r="B378" s="118"/>
      <c r="C378" s="118"/>
      <c r="D378" s="118"/>
      <c r="E378" s="118"/>
      <c r="F378" s="118"/>
      <c r="G378" s="118"/>
      <c r="H378" s="119"/>
      <c r="I378" s="119"/>
      <c r="J378" s="119"/>
      <c r="K378" s="119"/>
      <c r="L378" s="119"/>
      <c r="M378" s="119"/>
      <c r="N378" s="119"/>
    </row>
    <row r="379" spans="2:14">
      <c r="B379" s="118"/>
      <c r="C379" s="118"/>
      <c r="D379" s="118"/>
      <c r="E379" s="118"/>
      <c r="F379" s="118"/>
      <c r="G379" s="118"/>
      <c r="H379" s="119"/>
      <c r="I379" s="119"/>
      <c r="J379" s="119"/>
      <c r="K379" s="119"/>
      <c r="L379" s="119"/>
      <c r="M379" s="119"/>
      <c r="N379" s="119"/>
    </row>
    <row r="380" spans="2:14">
      <c r="B380" s="118"/>
      <c r="C380" s="118"/>
      <c r="D380" s="118"/>
      <c r="E380" s="118"/>
      <c r="F380" s="118"/>
      <c r="G380" s="118"/>
      <c r="H380" s="119"/>
      <c r="I380" s="119"/>
      <c r="J380" s="119"/>
      <c r="K380" s="119"/>
      <c r="L380" s="119"/>
      <c r="M380" s="119"/>
      <c r="N380" s="119"/>
    </row>
    <row r="381" spans="2:14">
      <c r="B381" s="118"/>
      <c r="C381" s="118"/>
      <c r="D381" s="118"/>
      <c r="E381" s="118"/>
      <c r="F381" s="118"/>
      <c r="G381" s="118"/>
      <c r="H381" s="119"/>
      <c r="I381" s="119"/>
      <c r="J381" s="119"/>
      <c r="K381" s="119"/>
      <c r="L381" s="119"/>
      <c r="M381" s="119"/>
      <c r="N381" s="119"/>
    </row>
    <row r="382" spans="2:14">
      <c r="B382" s="118"/>
      <c r="C382" s="118"/>
      <c r="D382" s="118"/>
      <c r="E382" s="118"/>
      <c r="F382" s="118"/>
      <c r="G382" s="118"/>
      <c r="H382" s="119"/>
      <c r="I382" s="119"/>
      <c r="J382" s="119"/>
      <c r="K382" s="119"/>
      <c r="L382" s="119"/>
      <c r="M382" s="119"/>
      <c r="N382" s="119"/>
    </row>
    <row r="383" spans="2:14">
      <c r="B383" s="118"/>
      <c r="C383" s="118"/>
      <c r="D383" s="118"/>
      <c r="E383" s="118"/>
      <c r="F383" s="118"/>
      <c r="G383" s="118"/>
      <c r="H383" s="119"/>
      <c r="I383" s="119"/>
      <c r="J383" s="119"/>
      <c r="K383" s="119"/>
      <c r="L383" s="119"/>
      <c r="M383" s="119"/>
      <c r="N383" s="119"/>
    </row>
    <row r="384" spans="2:14">
      <c r="B384" s="118"/>
      <c r="C384" s="118"/>
      <c r="D384" s="118"/>
      <c r="E384" s="118"/>
      <c r="F384" s="118"/>
      <c r="G384" s="118"/>
      <c r="H384" s="119"/>
      <c r="I384" s="119"/>
      <c r="J384" s="119"/>
      <c r="K384" s="119"/>
      <c r="L384" s="119"/>
      <c r="M384" s="119"/>
      <c r="N384" s="119"/>
    </row>
    <row r="385" spans="2:14">
      <c r="B385" s="118"/>
      <c r="C385" s="118"/>
      <c r="D385" s="118"/>
      <c r="E385" s="118"/>
      <c r="F385" s="118"/>
      <c r="G385" s="118"/>
      <c r="H385" s="119"/>
      <c r="I385" s="119"/>
      <c r="J385" s="119"/>
      <c r="K385" s="119"/>
      <c r="L385" s="119"/>
      <c r="M385" s="119"/>
      <c r="N385" s="119"/>
    </row>
    <row r="386" spans="2:14">
      <c r="B386" s="118"/>
      <c r="C386" s="118"/>
      <c r="D386" s="118"/>
      <c r="E386" s="118"/>
      <c r="F386" s="118"/>
      <c r="G386" s="118"/>
      <c r="H386" s="119"/>
      <c r="I386" s="119"/>
      <c r="J386" s="119"/>
      <c r="K386" s="119"/>
      <c r="L386" s="119"/>
      <c r="M386" s="119"/>
      <c r="N386" s="119"/>
    </row>
    <row r="387" spans="2:14">
      <c r="B387" s="118"/>
      <c r="C387" s="118"/>
      <c r="D387" s="118"/>
      <c r="E387" s="118"/>
      <c r="F387" s="118"/>
      <c r="G387" s="118"/>
      <c r="H387" s="119"/>
      <c r="I387" s="119"/>
      <c r="J387" s="119"/>
      <c r="K387" s="119"/>
      <c r="L387" s="119"/>
      <c r="M387" s="119"/>
      <c r="N387" s="119"/>
    </row>
    <row r="388" spans="2:14">
      <c r="B388" s="118"/>
      <c r="C388" s="118"/>
      <c r="D388" s="118"/>
      <c r="E388" s="118"/>
      <c r="F388" s="118"/>
      <c r="G388" s="118"/>
      <c r="H388" s="119"/>
      <c r="I388" s="119"/>
      <c r="J388" s="119"/>
      <c r="K388" s="119"/>
      <c r="L388" s="119"/>
      <c r="M388" s="119"/>
      <c r="N388" s="119"/>
    </row>
    <row r="389" spans="2:14">
      <c r="B389" s="118"/>
      <c r="C389" s="118"/>
      <c r="D389" s="118"/>
      <c r="E389" s="118"/>
      <c r="F389" s="118"/>
      <c r="G389" s="118"/>
      <c r="H389" s="119"/>
      <c r="I389" s="119"/>
      <c r="J389" s="119"/>
      <c r="K389" s="119"/>
      <c r="L389" s="119"/>
      <c r="M389" s="119"/>
      <c r="N389" s="119"/>
    </row>
    <row r="390" spans="2:14">
      <c r="B390" s="118"/>
      <c r="C390" s="118"/>
      <c r="D390" s="118"/>
      <c r="E390" s="118"/>
      <c r="F390" s="118"/>
      <c r="G390" s="118"/>
      <c r="H390" s="119"/>
      <c r="I390" s="119"/>
      <c r="J390" s="119"/>
      <c r="K390" s="119"/>
      <c r="L390" s="119"/>
      <c r="M390" s="119"/>
      <c r="N390" s="119"/>
    </row>
    <row r="391" spans="2:14">
      <c r="B391" s="118"/>
      <c r="C391" s="118"/>
      <c r="D391" s="118"/>
      <c r="E391" s="118"/>
      <c r="F391" s="118"/>
      <c r="G391" s="118"/>
      <c r="H391" s="119"/>
      <c r="I391" s="119"/>
      <c r="J391" s="119"/>
      <c r="K391" s="119"/>
      <c r="L391" s="119"/>
      <c r="M391" s="119"/>
      <c r="N391" s="119"/>
    </row>
    <row r="392" spans="2:14">
      <c r="B392" s="118"/>
      <c r="C392" s="118"/>
      <c r="D392" s="118"/>
      <c r="E392" s="118"/>
      <c r="F392" s="118"/>
      <c r="G392" s="118"/>
      <c r="H392" s="119"/>
      <c r="I392" s="119"/>
      <c r="J392" s="119"/>
      <c r="K392" s="119"/>
      <c r="L392" s="119"/>
      <c r="M392" s="119"/>
      <c r="N392" s="119"/>
    </row>
    <row r="393" spans="2:14">
      <c r="B393" s="118"/>
      <c r="C393" s="118"/>
      <c r="D393" s="118"/>
      <c r="E393" s="118"/>
      <c r="F393" s="118"/>
      <c r="G393" s="118"/>
      <c r="H393" s="119"/>
      <c r="I393" s="119"/>
      <c r="J393" s="119"/>
      <c r="K393" s="119"/>
      <c r="L393" s="119"/>
      <c r="M393" s="119"/>
      <c r="N393" s="119"/>
    </row>
    <row r="394" spans="2:14">
      <c r="B394" s="118"/>
      <c r="C394" s="118"/>
      <c r="D394" s="118"/>
      <c r="E394" s="118"/>
      <c r="F394" s="118"/>
      <c r="G394" s="118"/>
      <c r="H394" s="119"/>
      <c r="I394" s="119"/>
      <c r="J394" s="119"/>
      <c r="K394" s="119"/>
      <c r="L394" s="119"/>
      <c r="M394" s="119"/>
      <c r="N394" s="119"/>
    </row>
    <row r="395" spans="2:14">
      <c r="B395" s="118"/>
      <c r="C395" s="118"/>
      <c r="D395" s="118"/>
      <c r="E395" s="118"/>
      <c r="F395" s="118"/>
      <c r="G395" s="118"/>
      <c r="H395" s="119"/>
      <c r="I395" s="119"/>
      <c r="J395" s="119"/>
      <c r="K395" s="119"/>
      <c r="L395" s="119"/>
      <c r="M395" s="119"/>
      <c r="N395" s="119"/>
    </row>
    <row r="396" spans="2:14">
      <c r="B396" s="118"/>
      <c r="C396" s="118"/>
      <c r="D396" s="118"/>
      <c r="E396" s="118"/>
      <c r="F396" s="118"/>
      <c r="G396" s="118"/>
      <c r="H396" s="119"/>
      <c r="I396" s="119"/>
      <c r="J396" s="119"/>
      <c r="K396" s="119"/>
      <c r="L396" s="119"/>
      <c r="M396" s="119"/>
      <c r="N396" s="119"/>
    </row>
    <row r="397" spans="2:14">
      <c r="B397" s="118"/>
      <c r="C397" s="118"/>
      <c r="D397" s="118"/>
      <c r="E397" s="118"/>
      <c r="F397" s="118"/>
      <c r="G397" s="118"/>
      <c r="H397" s="119"/>
      <c r="I397" s="119"/>
      <c r="J397" s="119"/>
      <c r="K397" s="119"/>
      <c r="L397" s="119"/>
      <c r="M397" s="119"/>
      <c r="N397" s="119"/>
    </row>
    <row r="398" spans="2:14">
      <c r="B398" s="118"/>
      <c r="C398" s="118"/>
      <c r="D398" s="118"/>
      <c r="E398" s="118"/>
      <c r="F398" s="118"/>
      <c r="G398" s="118"/>
      <c r="H398" s="119"/>
      <c r="I398" s="119"/>
      <c r="J398" s="119"/>
      <c r="K398" s="119"/>
      <c r="L398" s="119"/>
      <c r="M398" s="119"/>
      <c r="N398" s="119"/>
    </row>
    <row r="399" spans="2:14">
      <c r="B399" s="118"/>
      <c r="C399" s="118"/>
      <c r="D399" s="118"/>
      <c r="E399" s="118"/>
      <c r="F399" s="118"/>
      <c r="G399" s="118"/>
      <c r="H399" s="119"/>
      <c r="I399" s="119"/>
      <c r="J399" s="119"/>
      <c r="K399" s="119"/>
      <c r="L399" s="119"/>
      <c r="M399" s="119"/>
      <c r="N399" s="119"/>
    </row>
    <row r="400" spans="2:14">
      <c r="B400" s="118"/>
      <c r="C400" s="118"/>
      <c r="D400" s="118"/>
      <c r="E400" s="118"/>
      <c r="F400" s="118"/>
      <c r="G400" s="118"/>
      <c r="H400" s="119"/>
      <c r="I400" s="119"/>
      <c r="J400" s="119"/>
      <c r="K400" s="119"/>
      <c r="L400" s="119"/>
      <c r="M400" s="119"/>
      <c r="N400" s="119"/>
    </row>
    <row r="401" spans="2:14">
      <c r="B401" s="118"/>
      <c r="C401" s="118"/>
      <c r="D401" s="118"/>
      <c r="E401" s="118"/>
      <c r="F401" s="118"/>
      <c r="G401" s="118"/>
      <c r="H401" s="119"/>
      <c r="I401" s="119"/>
      <c r="J401" s="119"/>
      <c r="K401" s="119"/>
      <c r="L401" s="119"/>
      <c r="M401" s="119"/>
      <c r="N401" s="119"/>
    </row>
    <row r="402" spans="2:14">
      <c r="B402" s="118"/>
      <c r="C402" s="118"/>
      <c r="D402" s="118"/>
      <c r="E402" s="118"/>
      <c r="F402" s="118"/>
      <c r="G402" s="118"/>
      <c r="H402" s="119"/>
      <c r="I402" s="119"/>
      <c r="J402" s="119"/>
      <c r="K402" s="119"/>
      <c r="L402" s="119"/>
      <c r="M402" s="119"/>
      <c r="N402" s="119"/>
    </row>
    <row r="403" spans="2:14">
      <c r="B403" s="118"/>
      <c r="C403" s="118"/>
      <c r="D403" s="118"/>
      <c r="E403" s="118"/>
      <c r="F403" s="118"/>
      <c r="G403" s="118"/>
      <c r="H403" s="119"/>
      <c r="I403" s="119"/>
      <c r="J403" s="119"/>
      <c r="K403" s="119"/>
      <c r="L403" s="119"/>
      <c r="M403" s="119"/>
      <c r="N403" s="119"/>
    </row>
    <row r="404" spans="2:14">
      <c r="B404" s="118"/>
      <c r="C404" s="118"/>
      <c r="D404" s="118"/>
      <c r="E404" s="118"/>
      <c r="F404" s="118"/>
      <c r="G404" s="118"/>
      <c r="H404" s="119"/>
      <c r="I404" s="119"/>
      <c r="J404" s="119"/>
      <c r="K404" s="119"/>
      <c r="L404" s="119"/>
      <c r="M404" s="119"/>
      <c r="N404" s="119"/>
    </row>
    <row r="405" spans="2:14">
      <c r="B405" s="118"/>
      <c r="C405" s="118"/>
      <c r="D405" s="118"/>
      <c r="E405" s="118"/>
      <c r="F405" s="118"/>
      <c r="G405" s="118"/>
      <c r="H405" s="119"/>
      <c r="I405" s="119"/>
      <c r="J405" s="119"/>
      <c r="K405" s="119"/>
      <c r="L405" s="119"/>
      <c r="M405" s="119"/>
      <c r="N405" s="119"/>
    </row>
    <row r="406" spans="2:14">
      <c r="B406" s="118"/>
      <c r="C406" s="118"/>
      <c r="D406" s="118"/>
      <c r="E406" s="118"/>
      <c r="F406" s="118"/>
      <c r="G406" s="118"/>
      <c r="H406" s="119"/>
      <c r="I406" s="119"/>
      <c r="J406" s="119"/>
      <c r="K406" s="119"/>
      <c r="L406" s="119"/>
      <c r="M406" s="119"/>
      <c r="N406" s="119"/>
    </row>
    <row r="407" spans="2:14">
      <c r="B407" s="118"/>
      <c r="C407" s="118"/>
      <c r="D407" s="118"/>
      <c r="E407" s="118"/>
      <c r="F407" s="118"/>
      <c r="G407" s="118"/>
      <c r="H407" s="119"/>
      <c r="I407" s="119"/>
      <c r="J407" s="119"/>
      <c r="K407" s="119"/>
      <c r="L407" s="119"/>
      <c r="M407" s="119"/>
      <c r="N407" s="119"/>
    </row>
    <row r="408" spans="2:14">
      <c r="B408" s="118"/>
      <c r="C408" s="118"/>
      <c r="D408" s="118"/>
      <c r="E408" s="118"/>
      <c r="F408" s="118"/>
      <c r="G408" s="118"/>
      <c r="H408" s="119"/>
      <c r="I408" s="119"/>
      <c r="J408" s="119"/>
      <c r="K408" s="119"/>
      <c r="L408" s="119"/>
      <c r="M408" s="119"/>
      <c r="N408" s="119"/>
    </row>
    <row r="409" spans="2:14">
      <c r="B409" s="118"/>
      <c r="C409" s="118"/>
      <c r="D409" s="118"/>
      <c r="E409" s="118"/>
      <c r="F409" s="118"/>
      <c r="G409" s="118"/>
      <c r="H409" s="119"/>
      <c r="I409" s="119"/>
      <c r="J409" s="119"/>
      <c r="K409" s="119"/>
      <c r="L409" s="119"/>
      <c r="M409" s="119"/>
      <c r="N409" s="119"/>
    </row>
    <row r="410" spans="2:14">
      <c r="B410" s="118"/>
      <c r="C410" s="118"/>
      <c r="D410" s="118"/>
      <c r="E410" s="118"/>
      <c r="F410" s="118"/>
      <c r="G410" s="118"/>
      <c r="H410" s="119"/>
      <c r="I410" s="119"/>
      <c r="J410" s="119"/>
      <c r="K410" s="119"/>
      <c r="L410" s="119"/>
      <c r="M410" s="119"/>
      <c r="N410" s="119"/>
    </row>
    <row r="411" spans="2:14">
      <c r="B411" s="118"/>
      <c r="C411" s="118"/>
      <c r="D411" s="118"/>
      <c r="E411" s="118"/>
      <c r="F411" s="118"/>
      <c r="G411" s="118"/>
      <c r="H411" s="119"/>
      <c r="I411" s="119"/>
      <c r="J411" s="119"/>
      <c r="K411" s="119"/>
      <c r="L411" s="119"/>
      <c r="M411" s="119"/>
      <c r="N411" s="119"/>
    </row>
    <row r="412" spans="2:14">
      <c r="B412" s="118"/>
      <c r="C412" s="118"/>
      <c r="D412" s="118"/>
      <c r="E412" s="118"/>
      <c r="F412" s="118"/>
      <c r="G412" s="118"/>
      <c r="H412" s="119"/>
      <c r="I412" s="119"/>
      <c r="J412" s="119"/>
      <c r="K412" s="119"/>
      <c r="L412" s="119"/>
      <c r="M412" s="119"/>
      <c r="N412" s="119"/>
    </row>
    <row r="413" spans="2:14">
      <c r="B413" s="118"/>
      <c r="C413" s="118"/>
      <c r="D413" s="118"/>
      <c r="E413" s="118"/>
      <c r="F413" s="118"/>
      <c r="G413" s="118"/>
      <c r="H413" s="119"/>
      <c r="I413" s="119"/>
      <c r="J413" s="119"/>
      <c r="K413" s="119"/>
      <c r="L413" s="119"/>
      <c r="M413" s="119"/>
      <c r="N413" s="119"/>
    </row>
    <row r="414" spans="2:14">
      <c r="B414" s="118"/>
      <c r="C414" s="118"/>
      <c r="D414" s="118"/>
      <c r="E414" s="118"/>
      <c r="F414" s="118"/>
      <c r="G414" s="118"/>
      <c r="H414" s="119"/>
      <c r="I414" s="119"/>
      <c r="J414" s="119"/>
      <c r="K414" s="119"/>
      <c r="L414" s="119"/>
      <c r="M414" s="119"/>
      <c r="N414" s="119"/>
    </row>
    <row r="415" spans="2:14">
      <c r="B415" s="118"/>
      <c r="C415" s="118"/>
      <c r="D415" s="118"/>
      <c r="E415" s="118"/>
      <c r="F415" s="118"/>
      <c r="G415" s="118"/>
      <c r="H415" s="119"/>
      <c r="I415" s="119"/>
      <c r="J415" s="119"/>
      <c r="K415" s="119"/>
      <c r="L415" s="119"/>
      <c r="M415" s="119"/>
      <c r="N415" s="119"/>
    </row>
    <row r="416" spans="2:14">
      <c r="B416" s="118"/>
      <c r="C416" s="118"/>
      <c r="D416" s="118"/>
      <c r="E416" s="118"/>
      <c r="F416" s="118"/>
      <c r="G416" s="118"/>
      <c r="H416" s="119"/>
      <c r="I416" s="119"/>
      <c r="J416" s="119"/>
      <c r="K416" s="119"/>
      <c r="L416" s="119"/>
      <c r="M416" s="119"/>
      <c r="N416" s="119"/>
    </row>
    <row r="417" spans="2:14">
      <c r="B417" s="118"/>
      <c r="C417" s="118"/>
      <c r="D417" s="118"/>
      <c r="E417" s="118"/>
      <c r="F417" s="118"/>
      <c r="G417" s="118"/>
      <c r="H417" s="119"/>
      <c r="I417" s="119"/>
      <c r="J417" s="119"/>
      <c r="K417" s="119"/>
      <c r="L417" s="119"/>
      <c r="M417" s="119"/>
      <c r="N417" s="119"/>
    </row>
    <row r="418" spans="2:14">
      <c r="B418" s="118"/>
      <c r="C418" s="118"/>
      <c r="D418" s="118"/>
      <c r="E418" s="118"/>
      <c r="F418" s="118"/>
      <c r="G418" s="118"/>
      <c r="H418" s="119"/>
      <c r="I418" s="119"/>
      <c r="J418" s="119"/>
      <c r="K418" s="119"/>
      <c r="L418" s="119"/>
      <c r="M418" s="119"/>
      <c r="N418" s="119"/>
    </row>
    <row r="419" spans="2:14">
      <c r="B419" s="118"/>
      <c r="C419" s="118"/>
      <c r="D419" s="118"/>
      <c r="E419" s="118"/>
      <c r="F419" s="118"/>
      <c r="G419" s="118"/>
      <c r="H419" s="119"/>
      <c r="I419" s="119"/>
      <c r="J419" s="119"/>
      <c r="K419" s="119"/>
      <c r="L419" s="119"/>
      <c r="M419" s="119"/>
      <c r="N419" s="119"/>
    </row>
    <row r="420" spans="2:14">
      <c r="B420" s="118"/>
      <c r="C420" s="118"/>
      <c r="D420" s="118"/>
      <c r="E420" s="118"/>
      <c r="F420" s="118"/>
      <c r="G420" s="118"/>
      <c r="H420" s="119"/>
      <c r="I420" s="119"/>
      <c r="J420" s="119"/>
      <c r="K420" s="119"/>
      <c r="L420" s="119"/>
      <c r="M420" s="119"/>
      <c r="N420" s="119"/>
    </row>
    <row r="421" spans="2:14">
      <c r="B421" s="118"/>
      <c r="C421" s="118"/>
      <c r="D421" s="118"/>
      <c r="E421" s="118"/>
      <c r="F421" s="118"/>
      <c r="G421" s="118"/>
      <c r="H421" s="119"/>
      <c r="I421" s="119"/>
      <c r="J421" s="119"/>
      <c r="K421" s="119"/>
      <c r="L421" s="119"/>
      <c r="M421" s="119"/>
      <c r="N421" s="119"/>
    </row>
    <row r="422" spans="2:14">
      <c r="B422" s="118"/>
      <c r="C422" s="118"/>
      <c r="D422" s="118"/>
      <c r="E422" s="118"/>
      <c r="F422" s="118"/>
      <c r="G422" s="118"/>
      <c r="H422" s="119"/>
      <c r="I422" s="119"/>
      <c r="J422" s="119"/>
      <c r="K422" s="119"/>
      <c r="L422" s="119"/>
      <c r="M422" s="119"/>
      <c r="N422" s="119"/>
    </row>
    <row r="423" spans="2:14">
      <c r="B423" s="118"/>
      <c r="C423" s="118"/>
      <c r="D423" s="118"/>
      <c r="E423" s="118"/>
      <c r="F423" s="118"/>
      <c r="G423" s="118"/>
      <c r="H423" s="119"/>
      <c r="I423" s="119"/>
      <c r="J423" s="119"/>
      <c r="K423" s="119"/>
      <c r="L423" s="119"/>
      <c r="M423" s="119"/>
      <c r="N423" s="119"/>
    </row>
    <row r="424" spans="2:14">
      <c r="B424" s="118"/>
      <c r="C424" s="118"/>
      <c r="D424" s="118"/>
      <c r="E424" s="118"/>
      <c r="F424" s="118"/>
      <c r="G424" s="118"/>
      <c r="H424" s="119"/>
      <c r="I424" s="119"/>
      <c r="J424" s="119"/>
      <c r="K424" s="119"/>
      <c r="L424" s="119"/>
      <c r="M424" s="119"/>
      <c r="N424" s="119"/>
    </row>
    <row r="425" spans="2:14">
      <c r="B425" s="118"/>
      <c r="C425" s="118"/>
      <c r="D425" s="118"/>
      <c r="E425" s="118"/>
      <c r="F425" s="118"/>
      <c r="G425" s="118"/>
      <c r="H425" s="119"/>
      <c r="I425" s="119"/>
      <c r="J425" s="119"/>
      <c r="K425" s="119"/>
      <c r="L425" s="119"/>
      <c r="M425" s="119"/>
      <c r="N425" s="119"/>
    </row>
    <row r="426" spans="2:14">
      <c r="B426" s="118"/>
      <c r="C426" s="118"/>
      <c r="D426" s="118"/>
      <c r="E426" s="118"/>
      <c r="F426" s="118"/>
      <c r="G426" s="118"/>
      <c r="H426" s="119"/>
      <c r="I426" s="119"/>
      <c r="J426" s="119"/>
      <c r="K426" s="119"/>
      <c r="L426" s="119"/>
      <c r="M426" s="119"/>
      <c r="N426" s="119"/>
    </row>
    <row r="427" spans="2:14">
      <c r="B427" s="118"/>
      <c r="C427" s="118"/>
      <c r="D427" s="118"/>
      <c r="E427" s="118"/>
      <c r="F427" s="118"/>
      <c r="G427" s="118"/>
      <c r="H427" s="119"/>
      <c r="I427" s="119"/>
      <c r="J427" s="119"/>
      <c r="K427" s="119"/>
      <c r="L427" s="119"/>
      <c r="M427" s="119"/>
      <c r="N427" s="119"/>
    </row>
    <row r="428" spans="2:14">
      <c r="B428" s="118"/>
      <c r="C428" s="118"/>
      <c r="D428" s="118"/>
      <c r="E428" s="118"/>
      <c r="F428" s="118"/>
      <c r="G428" s="118"/>
      <c r="H428" s="119"/>
      <c r="I428" s="119"/>
      <c r="J428" s="119"/>
      <c r="K428" s="119"/>
      <c r="L428" s="119"/>
      <c r="M428" s="119"/>
      <c r="N428" s="119"/>
    </row>
    <row r="429" spans="2:14">
      <c r="B429" s="118"/>
      <c r="C429" s="118"/>
      <c r="D429" s="118"/>
      <c r="E429" s="118"/>
      <c r="F429" s="118"/>
      <c r="G429" s="118"/>
      <c r="H429" s="119"/>
      <c r="I429" s="119"/>
      <c r="J429" s="119"/>
      <c r="K429" s="119"/>
      <c r="L429" s="119"/>
      <c r="M429" s="119"/>
      <c r="N429" s="119"/>
    </row>
    <row r="430" spans="2:14">
      <c r="B430" s="118"/>
      <c r="C430" s="118"/>
      <c r="D430" s="118"/>
      <c r="E430" s="118"/>
      <c r="F430" s="118"/>
      <c r="G430" s="118"/>
      <c r="H430" s="119"/>
      <c r="I430" s="119"/>
      <c r="J430" s="119"/>
      <c r="K430" s="119"/>
      <c r="L430" s="119"/>
      <c r="M430" s="119"/>
      <c r="N430" s="119"/>
    </row>
    <row r="431" spans="2:14">
      <c r="B431" s="118"/>
      <c r="C431" s="118"/>
      <c r="D431" s="118"/>
      <c r="E431" s="118"/>
      <c r="F431" s="118"/>
      <c r="G431" s="118"/>
      <c r="H431" s="119"/>
      <c r="I431" s="119"/>
      <c r="J431" s="119"/>
      <c r="K431" s="119"/>
      <c r="L431" s="119"/>
      <c r="M431" s="119"/>
      <c r="N431" s="119"/>
    </row>
    <row r="432" spans="2:14">
      <c r="B432" s="118"/>
      <c r="C432" s="118"/>
      <c r="D432" s="118"/>
      <c r="E432" s="118"/>
      <c r="F432" s="118"/>
      <c r="G432" s="118"/>
      <c r="H432" s="119"/>
      <c r="I432" s="119"/>
      <c r="J432" s="119"/>
      <c r="K432" s="119"/>
      <c r="L432" s="119"/>
      <c r="M432" s="119"/>
      <c r="N432" s="119"/>
    </row>
    <row r="433" spans="2:14">
      <c r="B433" s="118"/>
      <c r="C433" s="118"/>
      <c r="D433" s="118"/>
      <c r="E433" s="118"/>
      <c r="F433" s="118"/>
      <c r="G433" s="118"/>
      <c r="H433" s="119"/>
      <c r="I433" s="119"/>
      <c r="J433" s="119"/>
      <c r="K433" s="119"/>
      <c r="L433" s="119"/>
      <c r="M433" s="119"/>
      <c r="N433" s="119"/>
    </row>
    <row r="434" spans="2:14">
      <c r="B434" s="118"/>
      <c r="C434" s="118"/>
      <c r="D434" s="118"/>
      <c r="E434" s="118"/>
      <c r="F434" s="118"/>
      <c r="G434" s="118"/>
      <c r="H434" s="119"/>
      <c r="I434" s="119"/>
      <c r="J434" s="119"/>
      <c r="K434" s="119"/>
      <c r="L434" s="119"/>
      <c r="M434" s="119"/>
      <c r="N434" s="119"/>
    </row>
    <row r="435" spans="2:14">
      <c r="B435" s="118"/>
      <c r="C435" s="118"/>
      <c r="D435" s="118"/>
      <c r="E435" s="118"/>
      <c r="F435" s="118"/>
      <c r="G435" s="118"/>
      <c r="H435" s="119"/>
      <c r="I435" s="119"/>
      <c r="J435" s="119"/>
      <c r="K435" s="119"/>
      <c r="L435" s="119"/>
      <c r="M435" s="119"/>
      <c r="N435" s="119"/>
    </row>
    <row r="436" spans="2:14">
      <c r="B436" s="118"/>
      <c r="C436" s="118"/>
      <c r="D436" s="118"/>
      <c r="E436" s="118"/>
      <c r="F436" s="118"/>
      <c r="G436" s="118"/>
      <c r="H436" s="119"/>
      <c r="I436" s="119"/>
      <c r="J436" s="119"/>
      <c r="K436" s="119"/>
      <c r="L436" s="119"/>
      <c r="M436" s="119"/>
      <c r="N436" s="119"/>
    </row>
    <row r="437" spans="2:14">
      <c r="B437" s="118"/>
      <c r="C437" s="118"/>
      <c r="D437" s="118"/>
      <c r="E437" s="118"/>
      <c r="F437" s="118"/>
      <c r="G437" s="118"/>
      <c r="H437" s="119"/>
      <c r="I437" s="119"/>
      <c r="J437" s="119"/>
      <c r="K437" s="119"/>
      <c r="L437" s="119"/>
      <c r="M437" s="119"/>
      <c r="N437" s="119"/>
    </row>
    <row r="438" spans="2:14">
      <c r="B438" s="118"/>
      <c r="C438" s="118"/>
      <c r="D438" s="118"/>
      <c r="E438" s="118"/>
      <c r="F438" s="118"/>
      <c r="G438" s="118"/>
      <c r="H438" s="119"/>
      <c r="I438" s="119"/>
      <c r="J438" s="119"/>
      <c r="K438" s="119"/>
      <c r="L438" s="119"/>
      <c r="M438" s="119"/>
      <c r="N438" s="119"/>
    </row>
    <row r="439" spans="2:14">
      <c r="B439" s="118"/>
      <c r="C439" s="118"/>
      <c r="D439" s="118"/>
      <c r="E439" s="118"/>
      <c r="F439" s="118"/>
      <c r="G439" s="118"/>
      <c r="H439" s="119"/>
      <c r="I439" s="119"/>
      <c r="J439" s="119"/>
      <c r="K439" s="119"/>
      <c r="L439" s="119"/>
      <c r="M439" s="119"/>
      <c r="N439" s="119"/>
    </row>
    <row r="440" spans="2:14">
      <c r="B440" s="118"/>
      <c r="C440" s="118"/>
      <c r="D440" s="118"/>
      <c r="E440" s="118"/>
      <c r="F440" s="118"/>
      <c r="G440" s="118"/>
      <c r="H440" s="119"/>
      <c r="I440" s="119"/>
      <c r="J440" s="119"/>
      <c r="K440" s="119"/>
      <c r="L440" s="119"/>
      <c r="M440" s="119"/>
      <c r="N440" s="119"/>
    </row>
    <row r="441" spans="2:14">
      <c r="B441" s="118"/>
      <c r="C441" s="118"/>
      <c r="D441" s="118"/>
      <c r="E441" s="118"/>
      <c r="F441" s="118"/>
      <c r="G441" s="118"/>
      <c r="H441" s="119"/>
      <c r="I441" s="119"/>
      <c r="J441" s="119"/>
      <c r="K441" s="119"/>
      <c r="L441" s="119"/>
      <c r="M441" s="119"/>
      <c r="N441" s="119"/>
    </row>
    <row r="442" spans="2:14">
      <c r="B442" s="118"/>
      <c r="C442" s="118"/>
      <c r="D442" s="118"/>
      <c r="E442" s="118"/>
      <c r="F442" s="118"/>
      <c r="G442" s="118"/>
      <c r="H442" s="119"/>
      <c r="I442" s="119"/>
      <c r="J442" s="119"/>
      <c r="K442" s="119"/>
      <c r="L442" s="119"/>
      <c r="M442" s="119"/>
      <c r="N442" s="119"/>
    </row>
    <row r="443" spans="2:14">
      <c r="B443" s="118"/>
      <c r="C443" s="118"/>
      <c r="D443" s="118"/>
      <c r="E443" s="118"/>
      <c r="F443" s="118"/>
      <c r="G443" s="118"/>
      <c r="H443" s="119"/>
      <c r="I443" s="119"/>
      <c r="J443" s="119"/>
      <c r="K443" s="119"/>
      <c r="L443" s="119"/>
      <c r="M443" s="119"/>
      <c r="N443" s="119"/>
    </row>
    <row r="444" spans="2:14">
      <c r="B444" s="118"/>
      <c r="C444" s="118"/>
      <c r="D444" s="118"/>
      <c r="E444" s="118"/>
      <c r="F444" s="118"/>
      <c r="G444" s="118"/>
      <c r="H444" s="119"/>
      <c r="I444" s="119"/>
      <c r="J444" s="119"/>
      <c r="K444" s="119"/>
      <c r="L444" s="119"/>
      <c r="M444" s="119"/>
      <c r="N444" s="119"/>
    </row>
    <row r="445" spans="2:14">
      <c r="B445" s="118"/>
      <c r="C445" s="118"/>
      <c r="D445" s="118"/>
      <c r="E445" s="118"/>
      <c r="F445" s="118"/>
      <c r="G445" s="118"/>
      <c r="H445" s="119"/>
      <c r="I445" s="119"/>
      <c r="J445" s="119"/>
      <c r="K445" s="119"/>
      <c r="L445" s="119"/>
      <c r="M445" s="119"/>
      <c r="N445" s="119"/>
    </row>
    <row r="446" spans="2:14">
      <c r="B446" s="118"/>
      <c r="C446" s="118"/>
      <c r="D446" s="118"/>
      <c r="E446" s="118"/>
      <c r="F446" s="118"/>
      <c r="G446" s="118"/>
      <c r="H446" s="119"/>
      <c r="I446" s="119"/>
      <c r="J446" s="119"/>
      <c r="K446" s="119"/>
      <c r="L446" s="119"/>
      <c r="M446" s="119"/>
      <c r="N446" s="119"/>
    </row>
    <row r="447" spans="2:14">
      <c r="B447" s="118"/>
      <c r="C447" s="118"/>
      <c r="D447" s="118"/>
      <c r="E447" s="118"/>
      <c r="F447" s="118"/>
      <c r="G447" s="118"/>
      <c r="H447" s="119"/>
      <c r="I447" s="119"/>
      <c r="J447" s="119"/>
      <c r="K447" s="119"/>
      <c r="L447" s="119"/>
      <c r="M447" s="119"/>
      <c r="N447" s="119"/>
    </row>
    <row r="448" spans="2:14">
      <c r="B448" s="118"/>
      <c r="C448" s="118"/>
      <c r="D448" s="118"/>
      <c r="E448" s="118"/>
      <c r="F448" s="118"/>
      <c r="G448" s="118"/>
      <c r="H448" s="119"/>
      <c r="I448" s="119"/>
      <c r="J448" s="119"/>
      <c r="K448" s="119"/>
      <c r="L448" s="119"/>
      <c r="M448" s="119"/>
      <c r="N448" s="119"/>
    </row>
    <row r="449" spans="2:14">
      <c r="B449" s="118"/>
      <c r="C449" s="118"/>
      <c r="D449" s="118"/>
      <c r="E449" s="118"/>
      <c r="F449" s="118"/>
      <c r="G449" s="118"/>
      <c r="H449" s="119"/>
      <c r="I449" s="119"/>
      <c r="J449" s="119"/>
      <c r="K449" s="119"/>
      <c r="L449" s="119"/>
      <c r="M449" s="119"/>
      <c r="N449" s="119"/>
    </row>
    <row r="450" spans="2:14">
      <c r="B450" s="118"/>
      <c r="C450" s="118"/>
      <c r="D450" s="118"/>
      <c r="E450" s="118"/>
      <c r="F450" s="118"/>
      <c r="G450" s="118"/>
      <c r="H450" s="119"/>
      <c r="I450" s="119"/>
      <c r="J450" s="119"/>
      <c r="K450" s="119"/>
      <c r="L450" s="119"/>
      <c r="M450" s="119"/>
      <c r="N450" s="119"/>
    </row>
    <row r="451" spans="2:14">
      <c r="B451" s="118"/>
      <c r="C451" s="118"/>
      <c r="D451" s="118"/>
      <c r="E451" s="118"/>
      <c r="F451" s="118"/>
      <c r="G451" s="118"/>
      <c r="H451" s="119"/>
      <c r="I451" s="119"/>
      <c r="J451" s="119"/>
      <c r="K451" s="119"/>
      <c r="L451" s="119"/>
      <c r="M451" s="119"/>
      <c r="N451" s="119"/>
    </row>
    <row r="452" spans="2:14">
      <c r="B452" s="118"/>
      <c r="C452" s="118"/>
      <c r="D452" s="118"/>
      <c r="E452" s="118"/>
      <c r="F452" s="118"/>
      <c r="G452" s="118"/>
      <c r="H452" s="119"/>
      <c r="I452" s="119"/>
      <c r="J452" s="119"/>
      <c r="K452" s="119"/>
      <c r="L452" s="119"/>
      <c r="M452" s="119"/>
      <c r="N452" s="119"/>
    </row>
    <row r="453" spans="2:14">
      <c r="B453" s="118"/>
      <c r="C453" s="118"/>
      <c r="D453" s="118"/>
      <c r="E453" s="118"/>
      <c r="F453" s="118"/>
      <c r="G453" s="118"/>
      <c r="H453" s="119"/>
      <c r="I453" s="119"/>
      <c r="J453" s="119"/>
      <c r="K453" s="119"/>
      <c r="L453" s="119"/>
      <c r="M453" s="119"/>
      <c r="N453" s="119"/>
    </row>
    <row r="454" spans="2:14">
      <c r="B454" s="118"/>
      <c r="C454" s="118"/>
      <c r="D454" s="118"/>
      <c r="E454" s="118"/>
      <c r="F454" s="118"/>
      <c r="G454" s="118"/>
      <c r="H454" s="119"/>
      <c r="I454" s="119"/>
      <c r="J454" s="119"/>
      <c r="K454" s="119"/>
      <c r="L454" s="119"/>
      <c r="M454" s="119"/>
      <c r="N454" s="119"/>
    </row>
    <row r="455" spans="2:14">
      <c r="B455" s="118"/>
      <c r="C455" s="118"/>
      <c r="D455" s="118"/>
      <c r="E455" s="118"/>
      <c r="F455" s="118"/>
      <c r="G455" s="118"/>
      <c r="H455" s="119"/>
      <c r="I455" s="119"/>
      <c r="J455" s="119"/>
      <c r="K455" s="119"/>
      <c r="L455" s="119"/>
      <c r="M455" s="119"/>
      <c r="N455" s="119"/>
    </row>
    <row r="456" spans="2:14">
      <c r="B456" s="118"/>
      <c r="C456" s="118"/>
      <c r="D456" s="118"/>
      <c r="E456" s="118"/>
      <c r="F456" s="118"/>
      <c r="G456" s="118"/>
      <c r="H456" s="119"/>
      <c r="I456" s="119"/>
      <c r="J456" s="119"/>
      <c r="K456" s="119"/>
      <c r="L456" s="119"/>
      <c r="M456" s="119"/>
      <c r="N456" s="119"/>
    </row>
    <row r="457" spans="2:14">
      <c r="B457" s="118"/>
      <c r="C457" s="118"/>
      <c r="D457" s="118"/>
      <c r="E457" s="118"/>
      <c r="F457" s="118"/>
      <c r="G457" s="118"/>
      <c r="H457" s="119"/>
      <c r="I457" s="119"/>
      <c r="J457" s="119"/>
      <c r="K457" s="119"/>
      <c r="L457" s="119"/>
      <c r="M457" s="119"/>
      <c r="N457" s="119"/>
    </row>
    <row r="458" spans="2:14">
      <c r="B458" s="118"/>
      <c r="C458" s="118"/>
      <c r="D458" s="118"/>
      <c r="E458" s="118"/>
      <c r="F458" s="118"/>
      <c r="G458" s="118"/>
      <c r="H458" s="119"/>
      <c r="I458" s="119"/>
      <c r="J458" s="119"/>
      <c r="K458" s="119"/>
      <c r="L458" s="119"/>
      <c r="M458" s="119"/>
      <c r="N458" s="119"/>
    </row>
    <row r="459" spans="2:14">
      <c r="B459" s="118"/>
      <c r="C459" s="118"/>
      <c r="D459" s="118"/>
      <c r="E459" s="118"/>
      <c r="F459" s="118"/>
      <c r="G459" s="118"/>
      <c r="H459" s="119"/>
      <c r="I459" s="119"/>
      <c r="J459" s="119"/>
      <c r="K459" s="119"/>
      <c r="L459" s="119"/>
      <c r="M459" s="119"/>
      <c r="N459" s="119"/>
    </row>
    <row r="460" spans="2:14">
      <c r="B460" s="118"/>
      <c r="C460" s="118"/>
      <c r="D460" s="118"/>
      <c r="E460" s="118"/>
      <c r="F460" s="118"/>
      <c r="G460" s="118"/>
      <c r="H460" s="119"/>
      <c r="I460" s="119"/>
      <c r="J460" s="119"/>
      <c r="K460" s="119"/>
      <c r="L460" s="119"/>
      <c r="M460" s="119"/>
      <c r="N460" s="119"/>
    </row>
    <row r="461" spans="2:14">
      <c r="B461" s="118"/>
      <c r="C461" s="118"/>
      <c r="D461" s="118"/>
      <c r="E461" s="118"/>
      <c r="F461" s="118"/>
      <c r="G461" s="118"/>
      <c r="H461" s="119"/>
      <c r="I461" s="119"/>
      <c r="J461" s="119"/>
      <c r="K461" s="119"/>
      <c r="L461" s="119"/>
      <c r="M461" s="119"/>
      <c r="N461" s="119"/>
    </row>
    <row r="462" spans="2:14">
      <c r="B462" s="118"/>
      <c r="C462" s="118"/>
      <c r="D462" s="118"/>
      <c r="E462" s="118"/>
      <c r="F462" s="118"/>
      <c r="G462" s="118"/>
      <c r="H462" s="119"/>
      <c r="I462" s="119"/>
      <c r="J462" s="119"/>
      <c r="K462" s="119"/>
      <c r="L462" s="119"/>
      <c r="M462" s="119"/>
      <c r="N462" s="119"/>
    </row>
    <row r="463" spans="2:14">
      <c r="B463" s="118"/>
      <c r="C463" s="118"/>
      <c r="D463" s="118"/>
      <c r="E463" s="118"/>
      <c r="F463" s="118"/>
      <c r="G463" s="118"/>
      <c r="H463" s="119"/>
      <c r="I463" s="119"/>
      <c r="J463" s="119"/>
      <c r="K463" s="119"/>
      <c r="L463" s="119"/>
      <c r="M463" s="119"/>
      <c r="N463" s="119"/>
    </row>
    <row r="464" spans="2:14">
      <c r="B464" s="118"/>
      <c r="C464" s="118"/>
      <c r="D464" s="118"/>
      <c r="E464" s="118"/>
      <c r="F464" s="118"/>
      <c r="G464" s="118"/>
      <c r="H464" s="119"/>
      <c r="I464" s="119"/>
      <c r="J464" s="119"/>
      <c r="K464" s="119"/>
      <c r="L464" s="119"/>
      <c r="M464" s="119"/>
      <c r="N464" s="119"/>
    </row>
    <row r="465" spans="2:14">
      <c r="B465" s="118"/>
      <c r="C465" s="118"/>
      <c r="D465" s="118"/>
      <c r="E465" s="118"/>
      <c r="F465" s="118"/>
      <c r="G465" s="118"/>
      <c r="H465" s="119"/>
      <c r="I465" s="119"/>
      <c r="J465" s="119"/>
      <c r="K465" s="119"/>
      <c r="L465" s="119"/>
      <c r="M465" s="119"/>
      <c r="N465" s="119"/>
    </row>
    <row r="466" spans="2:14">
      <c r="B466" s="118"/>
      <c r="C466" s="118"/>
      <c r="D466" s="118"/>
      <c r="E466" s="118"/>
      <c r="F466" s="118"/>
      <c r="G466" s="118"/>
      <c r="H466" s="119"/>
      <c r="I466" s="119"/>
      <c r="J466" s="119"/>
      <c r="K466" s="119"/>
      <c r="L466" s="119"/>
      <c r="M466" s="119"/>
      <c r="N466" s="119"/>
    </row>
    <row r="467" spans="2:14">
      <c r="B467" s="118"/>
      <c r="C467" s="118"/>
      <c r="D467" s="118"/>
      <c r="E467" s="118"/>
      <c r="F467" s="118"/>
      <c r="G467" s="118"/>
      <c r="H467" s="119"/>
      <c r="I467" s="119"/>
      <c r="J467" s="119"/>
      <c r="K467" s="119"/>
      <c r="L467" s="119"/>
      <c r="M467" s="119"/>
      <c r="N467" s="119"/>
    </row>
    <row r="468" spans="2:14">
      <c r="B468" s="118"/>
      <c r="C468" s="118"/>
      <c r="D468" s="118"/>
      <c r="E468" s="118"/>
      <c r="F468" s="118"/>
      <c r="G468" s="118"/>
      <c r="H468" s="119"/>
      <c r="I468" s="119"/>
      <c r="J468" s="119"/>
      <c r="K468" s="119"/>
      <c r="L468" s="119"/>
      <c r="M468" s="119"/>
      <c r="N468" s="119"/>
    </row>
    <row r="469" spans="2:14">
      <c r="B469" s="118"/>
      <c r="C469" s="118"/>
      <c r="D469" s="118"/>
      <c r="E469" s="118"/>
      <c r="F469" s="118"/>
      <c r="G469" s="118"/>
      <c r="H469" s="119"/>
      <c r="I469" s="119"/>
      <c r="J469" s="119"/>
      <c r="K469" s="119"/>
      <c r="L469" s="119"/>
      <c r="M469" s="119"/>
      <c r="N469" s="119"/>
    </row>
    <row r="470" spans="2:14">
      <c r="B470" s="118"/>
      <c r="C470" s="118"/>
      <c r="D470" s="118"/>
      <c r="E470" s="118"/>
      <c r="F470" s="118"/>
      <c r="G470" s="118"/>
      <c r="H470" s="119"/>
      <c r="I470" s="119"/>
      <c r="J470" s="119"/>
      <c r="K470" s="119"/>
      <c r="L470" s="119"/>
      <c r="M470" s="119"/>
      <c r="N470" s="119"/>
    </row>
    <row r="471" spans="2:14">
      <c r="B471" s="118"/>
      <c r="C471" s="118"/>
      <c r="D471" s="118"/>
      <c r="E471" s="118"/>
      <c r="F471" s="118"/>
      <c r="G471" s="118"/>
      <c r="H471" s="119"/>
      <c r="I471" s="119"/>
      <c r="J471" s="119"/>
      <c r="K471" s="119"/>
      <c r="L471" s="119"/>
      <c r="M471" s="119"/>
      <c r="N471" s="119"/>
    </row>
    <row r="472" spans="2:14">
      <c r="B472" s="118"/>
      <c r="C472" s="118"/>
      <c r="D472" s="118"/>
      <c r="E472" s="118"/>
      <c r="F472" s="118"/>
      <c r="G472" s="118"/>
      <c r="H472" s="119"/>
      <c r="I472" s="119"/>
      <c r="J472" s="119"/>
      <c r="K472" s="119"/>
      <c r="L472" s="119"/>
      <c r="M472" s="119"/>
      <c r="N472" s="119"/>
    </row>
    <row r="473" spans="2:14">
      <c r="B473" s="118"/>
      <c r="C473" s="118"/>
      <c r="D473" s="118"/>
      <c r="E473" s="118"/>
      <c r="F473" s="118"/>
      <c r="G473" s="118"/>
      <c r="H473" s="119"/>
      <c r="I473" s="119"/>
      <c r="J473" s="119"/>
      <c r="K473" s="119"/>
      <c r="L473" s="119"/>
      <c r="M473" s="119"/>
      <c r="N473" s="119"/>
    </row>
    <row r="474" spans="2:14">
      <c r="B474" s="118"/>
      <c r="C474" s="118"/>
      <c r="D474" s="118"/>
      <c r="E474" s="118"/>
      <c r="F474" s="118"/>
      <c r="G474" s="118"/>
      <c r="H474" s="119"/>
      <c r="I474" s="119"/>
      <c r="J474" s="119"/>
      <c r="K474" s="119"/>
      <c r="L474" s="119"/>
      <c r="M474" s="119"/>
      <c r="N474" s="119"/>
    </row>
    <row r="475" spans="2:14">
      <c r="B475" s="118"/>
      <c r="C475" s="118"/>
      <c r="D475" s="118"/>
      <c r="E475" s="118"/>
      <c r="F475" s="118"/>
      <c r="G475" s="118"/>
      <c r="H475" s="119"/>
      <c r="I475" s="119"/>
      <c r="J475" s="119"/>
      <c r="K475" s="119"/>
      <c r="L475" s="119"/>
      <c r="M475" s="119"/>
      <c r="N475" s="119"/>
    </row>
    <row r="476" spans="2:14">
      <c r="B476" s="118"/>
      <c r="C476" s="118"/>
      <c r="D476" s="118"/>
      <c r="E476" s="118"/>
      <c r="F476" s="118"/>
      <c r="G476" s="118"/>
      <c r="H476" s="119"/>
      <c r="I476" s="119"/>
      <c r="J476" s="119"/>
      <c r="K476" s="119"/>
      <c r="L476" s="119"/>
      <c r="M476" s="119"/>
      <c r="N476" s="119"/>
    </row>
    <row r="477" spans="2:14">
      <c r="B477" s="118"/>
      <c r="C477" s="118"/>
      <c r="D477" s="118"/>
      <c r="E477" s="118"/>
      <c r="F477" s="118"/>
      <c r="G477" s="118"/>
      <c r="H477" s="119"/>
      <c r="I477" s="119"/>
      <c r="J477" s="119"/>
      <c r="K477" s="119"/>
      <c r="L477" s="119"/>
      <c r="M477" s="119"/>
      <c r="N477" s="119"/>
    </row>
    <row r="478" spans="2:14">
      <c r="B478" s="118"/>
      <c r="C478" s="118"/>
      <c r="D478" s="118"/>
      <c r="E478" s="118"/>
      <c r="F478" s="118"/>
      <c r="G478" s="118"/>
      <c r="H478" s="119"/>
      <c r="I478" s="119"/>
      <c r="J478" s="119"/>
      <c r="K478" s="119"/>
      <c r="L478" s="119"/>
      <c r="M478" s="119"/>
      <c r="N478" s="119"/>
    </row>
    <row r="479" spans="2:14">
      <c r="B479" s="118"/>
      <c r="C479" s="118"/>
      <c r="D479" s="118"/>
      <c r="E479" s="118"/>
      <c r="F479" s="118"/>
      <c r="G479" s="118"/>
      <c r="H479" s="119"/>
      <c r="I479" s="119"/>
      <c r="J479" s="119"/>
      <c r="K479" s="119"/>
      <c r="L479" s="119"/>
      <c r="M479" s="119"/>
      <c r="N479" s="119"/>
    </row>
    <row r="480" spans="2:14">
      <c r="B480" s="118"/>
      <c r="C480" s="118"/>
      <c r="D480" s="118"/>
      <c r="E480" s="118"/>
      <c r="F480" s="118"/>
      <c r="G480" s="118"/>
      <c r="H480" s="119"/>
      <c r="I480" s="119"/>
      <c r="J480" s="119"/>
      <c r="K480" s="119"/>
      <c r="L480" s="119"/>
      <c r="M480" s="119"/>
      <c r="N480" s="119"/>
    </row>
    <row r="481" spans="2:14">
      <c r="B481" s="118"/>
      <c r="C481" s="118"/>
      <c r="D481" s="118"/>
      <c r="E481" s="118"/>
      <c r="F481" s="118"/>
      <c r="G481" s="118"/>
      <c r="H481" s="119"/>
      <c r="I481" s="119"/>
      <c r="J481" s="119"/>
      <c r="K481" s="119"/>
      <c r="L481" s="119"/>
      <c r="M481" s="119"/>
      <c r="N481" s="119"/>
    </row>
    <row r="482" spans="2:14">
      <c r="B482" s="118"/>
      <c r="C482" s="118"/>
      <c r="D482" s="118"/>
      <c r="E482" s="118"/>
      <c r="F482" s="118"/>
      <c r="G482" s="118"/>
      <c r="H482" s="119"/>
      <c r="I482" s="119"/>
      <c r="J482" s="119"/>
      <c r="K482" s="119"/>
      <c r="L482" s="119"/>
      <c r="M482" s="119"/>
      <c r="N482" s="119"/>
    </row>
    <row r="483" spans="2:14">
      <c r="B483" s="118"/>
      <c r="C483" s="118"/>
      <c r="D483" s="118"/>
      <c r="E483" s="118"/>
      <c r="F483" s="118"/>
      <c r="G483" s="118"/>
      <c r="H483" s="119"/>
      <c r="I483" s="119"/>
      <c r="J483" s="119"/>
      <c r="K483" s="119"/>
      <c r="L483" s="119"/>
      <c r="M483" s="119"/>
      <c r="N483" s="119"/>
    </row>
    <row r="484" spans="2:14">
      <c r="B484" s="118"/>
      <c r="C484" s="118"/>
      <c r="D484" s="118"/>
      <c r="E484" s="118"/>
      <c r="F484" s="118"/>
      <c r="G484" s="118"/>
      <c r="H484" s="119"/>
      <c r="I484" s="119"/>
      <c r="J484" s="119"/>
      <c r="K484" s="119"/>
      <c r="L484" s="119"/>
      <c r="M484" s="119"/>
      <c r="N484" s="119"/>
    </row>
    <row r="485" spans="2:14">
      <c r="B485" s="118"/>
      <c r="C485" s="118"/>
      <c r="D485" s="118"/>
      <c r="E485" s="118"/>
      <c r="F485" s="118"/>
      <c r="G485" s="118"/>
      <c r="H485" s="119"/>
      <c r="I485" s="119"/>
      <c r="J485" s="119"/>
      <c r="K485" s="119"/>
      <c r="L485" s="119"/>
      <c r="M485" s="119"/>
      <c r="N485" s="119"/>
    </row>
    <row r="486" spans="2:14">
      <c r="B486" s="118"/>
      <c r="C486" s="118"/>
      <c r="D486" s="118"/>
      <c r="E486" s="118"/>
      <c r="F486" s="118"/>
      <c r="G486" s="118"/>
      <c r="H486" s="119"/>
      <c r="I486" s="119"/>
      <c r="J486" s="119"/>
      <c r="K486" s="119"/>
      <c r="L486" s="119"/>
      <c r="M486" s="119"/>
      <c r="N486" s="119"/>
    </row>
    <row r="487" spans="2:14">
      <c r="B487" s="118"/>
      <c r="C487" s="118"/>
      <c r="D487" s="118"/>
      <c r="E487" s="118"/>
      <c r="F487" s="118"/>
      <c r="G487" s="118"/>
      <c r="H487" s="119"/>
      <c r="I487" s="119"/>
      <c r="J487" s="119"/>
      <c r="K487" s="119"/>
      <c r="L487" s="119"/>
      <c r="M487" s="119"/>
      <c r="N487" s="119"/>
    </row>
    <row r="488" spans="2:14">
      <c r="B488" s="118"/>
      <c r="C488" s="118"/>
      <c r="D488" s="118"/>
      <c r="E488" s="118"/>
      <c r="F488" s="118"/>
      <c r="G488" s="118"/>
      <c r="H488" s="119"/>
      <c r="I488" s="119"/>
      <c r="J488" s="119"/>
      <c r="K488" s="119"/>
      <c r="L488" s="119"/>
      <c r="M488" s="119"/>
      <c r="N488" s="119"/>
    </row>
    <row r="489" spans="2:14">
      <c r="B489" s="118"/>
      <c r="C489" s="118"/>
      <c r="D489" s="118"/>
      <c r="E489" s="118"/>
      <c r="F489" s="118"/>
      <c r="G489" s="118"/>
      <c r="H489" s="119"/>
      <c r="I489" s="119"/>
      <c r="J489" s="119"/>
      <c r="K489" s="119"/>
      <c r="L489" s="119"/>
      <c r="M489" s="119"/>
      <c r="N489" s="119"/>
    </row>
    <row r="490" spans="2:14">
      <c r="B490" s="118"/>
      <c r="C490" s="118"/>
      <c r="D490" s="118"/>
      <c r="E490" s="118"/>
      <c r="F490" s="118"/>
      <c r="G490" s="118"/>
      <c r="H490" s="119"/>
      <c r="I490" s="119"/>
      <c r="J490" s="119"/>
      <c r="K490" s="119"/>
      <c r="L490" s="119"/>
      <c r="M490" s="119"/>
      <c r="N490" s="119"/>
    </row>
    <row r="491" spans="2:14">
      <c r="B491" s="118"/>
      <c r="C491" s="118"/>
      <c r="D491" s="118"/>
      <c r="E491" s="118"/>
      <c r="F491" s="118"/>
      <c r="G491" s="118"/>
      <c r="H491" s="119"/>
      <c r="I491" s="119"/>
      <c r="J491" s="119"/>
      <c r="K491" s="119"/>
      <c r="L491" s="119"/>
      <c r="M491" s="119"/>
      <c r="N491" s="119"/>
    </row>
    <row r="492" spans="2:14">
      <c r="B492" s="118"/>
      <c r="C492" s="118"/>
      <c r="D492" s="118"/>
      <c r="E492" s="118"/>
      <c r="F492" s="118"/>
      <c r="G492" s="118"/>
      <c r="H492" s="119"/>
      <c r="I492" s="119"/>
      <c r="J492" s="119"/>
      <c r="K492" s="119"/>
      <c r="L492" s="119"/>
      <c r="M492" s="119"/>
      <c r="N492" s="119"/>
    </row>
    <row r="493" spans="2:14">
      <c r="B493" s="118"/>
      <c r="C493" s="118"/>
      <c r="D493" s="118"/>
      <c r="E493" s="118"/>
      <c r="F493" s="118"/>
      <c r="G493" s="118"/>
      <c r="H493" s="119"/>
      <c r="I493" s="119"/>
      <c r="J493" s="119"/>
      <c r="K493" s="119"/>
      <c r="L493" s="119"/>
      <c r="M493" s="119"/>
      <c r="N493" s="119"/>
    </row>
    <row r="494" spans="2:14">
      <c r="B494" s="118"/>
      <c r="C494" s="118"/>
      <c r="D494" s="118"/>
      <c r="E494" s="118"/>
      <c r="F494" s="118"/>
      <c r="G494" s="118"/>
      <c r="H494" s="119"/>
      <c r="I494" s="119"/>
      <c r="J494" s="119"/>
      <c r="K494" s="119"/>
      <c r="L494" s="119"/>
      <c r="M494" s="119"/>
      <c r="N494" s="119"/>
    </row>
    <row r="495" spans="2:14">
      <c r="B495" s="118"/>
      <c r="C495" s="118"/>
      <c r="D495" s="118"/>
      <c r="E495" s="118"/>
      <c r="F495" s="118"/>
      <c r="G495" s="118"/>
      <c r="H495" s="119"/>
      <c r="I495" s="119"/>
      <c r="J495" s="119"/>
      <c r="K495" s="119"/>
      <c r="L495" s="119"/>
      <c r="M495" s="119"/>
      <c r="N495" s="119"/>
    </row>
    <row r="496" spans="2:14">
      <c r="B496" s="118"/>
      <c r="C496" s="118"/>
      <c r="D496" s="118"/>
      <c r="E496" s="118"/>
      <c r="F496" s="118"/>
      <c r="G496" s="118"/>
      <c r="H496" s="119"/>
      <c r="I496" s="119"/>
      <c r="J496" s="119"/>
      <c r="K496" s="119"/>
      <c r="L496" s="119"/>
      <c r="M496" s="119"/>
      <c r="N496" s="119"/>
    </row>
    <row r="497" spans="2:14">
      <c r="B497" s="118"/>
      <c r="C497" s="118"/>
      <c r="D497" s="118"/>
      <c r="E497" s="118"/>
      <c r="F497" s="118"/>
      <c r="G497" s="118"/>
      <c r="H497" s="119"/>
      <c r="I497" s="119"/>
      <c r="J497" s="119"/>
      <c r="K497" s="119"/>
      <c r="L497" s="119"/>
      <c r="M497" s="119"/>
      <c r="N497" s="119"/>
    </row>
    <row r="498" spans="2:14">
      <c r="B498" s="118"/>
      <c r="C498" s="118"/>
      <c r="D498" s="118"/>
      <c r="E498" s="118"/>
      <c r="F498" s="118"/>
      <c r="G498" s="118"/>
      <c r="H498" s="119"/>
      <c r="I498" s="119"/>
      <c r="J498" s="119"/>
      <c r="K498" s="119"/>
      <c r="L498" s="119"/>
      <c r="M498" s="119"/>
      <c r="N498" s="119"/>
    </row>
    <row r="499" spans="2:14">
      <c r="B499" s="118"/>
      <c r="C499" s="118"/>
      <c r="D499" s="118"/>
      <c r="E499" s="118"/>
      <c r="F499" s="118"/>
      <c r="G499" s="118"/>
      <c r="H499" s="119"/>
      <c r="I499" s="119"/>
      <c r="J499" s="119"/>
      <c r="K499" s="119"/>
      <c r="L499" s="119"/>
      <c r="M499" s="119"/>
      <c r="N499" s="119"/>
    </row>
    <row r="500" spans="2:14">
      <c r="B500" s="118"/>
      <c r="C500" s="118"/>
      <c r="D500" s="118"/>
      <c r="E500" s="118"/>
      <c r="F500" s="118"/>
      <c r="G500" s="118"/>
      <c r="H500" s="119"/>
      <c r="I500" s="119"/>
      <c r="J500" s="119"/>
      <c r="K500" s="119"/>
      <c r="L500" s="119"/>
      <c r="M500" s="119"/>
      <c r="N500" s="119"/>
    </row>
    <row r="501" spans="2:14">
      <c r="B501" s="118"/>
      <c r="C501" s="118"/>
      <c r="D501" s="118"/>
      <c r="E501" s="118"/>
      <c r="F501" s="118"/>
      <c r="G501" s="118"/>
      <c r="H501" s="119"/>
      <c r="I501" s="119"/>
      <c r="J501" s="119"/>
      <c r="K501" s="119"/>
      <c r="L501" s="119"/>
      <c r="M501" s="119"/>
      <c r="N501" s="119"/>
    </row>
    <row r="502" spans="2:14">
      <c r="B502" s="118"/>
      <c r="C502" s="118"/>
      <c r="D502" s="118"/>
      <c r="E502" s="118"/>
      <c r="F502" s="118"/>
      <c r="G502" s="118"/>
      <c r="H502" s="119"/>
      <c r="I502" s="119"/>
      <c r="J502" s="119"/>
      <c r="K502" s="119"/>
      <c r="L502" s="119"/>
      <c r="M502" s="119"/>
      <c r="N502" s="119"/>
    </row>
    <row r="503" spans="2:14">
      <c r="B503" s="118"/>
      <c r="C503" s="118"/>
      <c r="D503" s="118"/>
      <c r="E503" s="118"/>
      <c r="F503" s="118"/>
      <c r="G503" s="118"/>
      <c r="H503" s="119"/>
      <c r="I503" s="119"/>
      <c r="J503" s="119"/>
      <c r="K503" s="119"/>
      <c r="L503" s="119"/>
      <c r="M503" s="119"/>
      <c r="N503" s="119"/>
    </row>
    <row r="504" spans="2:14">
      <c r="B504" s="118"/>
      <c r="C504" s="118"/>
      <c r="D504" s="118"/>
      <c r="E504" s="118"/>
      <c r="F504" s="118"/>
      <c r="G504" s="118"/>
      <c r="H504" s="119"/>
      <c r="I504" s="119"/>
      <c r="J504" s="119"/>
      <c r="K504" s="119"/>
      <c r="L504" s="119"/>
      <c r="M504" s="119"/>
      <c r="N504" s="119"/>
    </row>
    <row r="505" spans="2:14">
      <c r="B505" s="118"/>
      <c r="C505" s="118"/>
      <c r="D505" s="118"/>
      <c r="E505" s="118"/>
      <c r="F505" s="118"/>
      <c r="G505" s="118"/>
      <c r="H505" s="119"/>
      <c r="I505" s="119"/>
      <c r="J505" s="119"/>
      <c r="K505" s="119"/>
      <c r="L505" s="119"/>
      <c r="M505" s="119"/>
      <c r="N505" s="119"/>
    </row>
    <row r="506" spans="2:14">
      <c r="B506" s="118"/>
      <c r="C506" s="118"/>
      <c r="D506" s="118"/>
      <c r="E506" s="118"/>
      <c r="F506" s="118"/>
      <c r="G506" s="118"/>
      <c r="H506" s="119"/>
      <c r="I506" s="119"/>
      <c r="J506" s="119"/>
      <c r="K506" s="119"/>
      <c r="L506" s="119"/>
      <c r="M506" s="119"/>
      <c r="N506" s="119"/>
    </row>
    <row r="507" spans="2:14">
      <c r="B507" s="118"/>
      <c r="C507" s="118"/>
      <c r="D507" s="118"/>
      <c r="E507" s="118"/>
      <c r="F507" s="118"/>
      <c r="G507" s="118"/>
      <c r="H507" s="119"/>
      <c r="I507" s="119"/>
      <c r="J507" s="119"/>
      <c r="K507" s="119"/>
      <c r="L507" s="119"/>
      <c r="M507" s="119"/>
      <c r="N507" s="119"/>
    </row>
    <row r="508" spans="2:14">
      <c r="B508" s="118"/>
      <c r="C508" s="118"/>
      <c r="D508" s="118"/>
      <c r="E508" s="118"/>
      <c r="F508" s="118"/>
      <c r="G508" s="118"/>
      <c r="H508" s="119"/>
      <c r="I508" s="119"/>
      <c r="J508" s="119"/>
      <c r="K508" s="119"/>
      <c r="L508" s="119"/>
      <c r="M508" s="119"/>
      <c r="N508" s="119"/>
    </row>
    <row r="509" spans="2:14">
      <c r="B509" s="118"/>
      <c r="C509" s="118"/>
      <c r="D509" s="118"/>
      <c r="E509" s="118"/>
      <c r="F509" s="118"/>
      <c r="G509" s="118"/>
      <c r="H509" s="119"/>
      <c r="I509" s="119"/>
      <c r="J509" s="119"/>
      <c r="K509" s="119"/>
      <c r="L509" s="119"/>
      <c r="M509" s="119"/>
      <c r="N509" s="119"/>
    </row>
    <row r="510" spans="2:14">
      <c r="B510" s="118"/>
      <c r="C510" s="118"/>
      <c r="D510" s="118"/>
      <c r="E510" s="118"/>
      <c r="F510" s="118"/>
      <c r="G510" s="118"/>
      <c r="H510" s="119"/>
      <c r="I510" s="119"/>
      <c r="J510" s="119"/>
      <c r="K510" s="119"/>
      <c r="L510" s="119"/>
      <c r="M510" s="119"/>
      <c r="N510" s="119"/>
    </row>
    <row r="511" spans="2:14">
      <c r="B511" s="118"/>
      <c r="C511" s="118"/>
      <c r="D511" s="118"/>
      <c r="E511" s="118"/>
      <c r="F511" s="118"/>
      <c r="G511" s="118"/>
      <c r="H511" s="119"/>
      <c r="I511" s="119"/>
      <c r="J511" s="119"/>
      <c r="K511" s="119"/>
      <c r="L511" s="119"/>
      <c r="M511" s="119"/>
      <c r="N511" s="119"/>
    </row>
    <row r="512" spans="2:14">
      <c r="B512" s="118"/>
      <c r="C512" s="118"/>
      <c r="D512" s="118"/>
      <c r="E512" s="118"/>
      <c r="F512" s="118"/>
      <c r="G512" s="118"/>
      <c r="H512" s="119"/>
      <c r="I512" s="119"/>
      <c r="J512" s="119"/>
      <c r="K512" s="119"/>
      <c r="L512" s="119"/>
      <c r="M512" s="119"/>
      <c r="N512" s="119"/>
    </row>
    <row r="513" spans="2:14">
      <c r="B513" s="118"/>
      <c r="C513" s="118"/>
      <c r="D513" s="118"/>
      <c r="E513" s="118"/>
      <c r="F513" s="118"/>
      <c r="G513" s="118"/>
      <c r="H513" s="119"/>
      <c r="I513" s="119"/>
      <c r="J513" s="119"/>
      <c r="K513" s="119"/>
      <c r="L513" s="119"/>
      <c r="M513" s="119"/>
      <c r="N513" s="119"/>
    </row>
    <row r="514" spans="2:14">
      <c r="B514" s="118"/>
      <c r="C514" s="118"/>
      <c r="D514" s="118"/>
      <c r="E514" s="118"/>
      <c r="F514" s="118"/>
      <c r="G514" s="118"/>
      <c r="H514" s="119"/>
      <c r="I514" s="119"/>
      <c r="J514" s="119"/>
      <c r="K514" s="119"/>
      <c r="L514" s="119"/>
      <c r="M514" s="119"/>
      <c r="N514" s="119"/>
    </row>
    <row r="515" spans="2:14">
      <c r="B515" s="118"/>
      <c r="C515" s="118"/>
      <c r="D515" s="118"/>
      <c r="E515" s="118"/>
      <c r="F515" s="118"/>
      <c r="G515" s="118"/>
      <c r="H515" s="119"/>
      <c r="I515" s="119"/>
      <c r="J515" s="119"/>
      <c r="K515" s="119"/>
      <c r="L515" s="119"/>
      <c r="M515" s="119"/>
      <c r="N515" s="119"/>
    </row>
    <row r="516" spans="2:14">
      <c r="B516" s="118"/>
      <c r="C516" s="118"/>
      <c r="D516" s="118"/>
      <c r="E516" s="118"/>
      <c r="F516" s="118"/>
      <c r="G516" s="118"/>
      <c r="H516" s="119"/>
      <c r="I516" s="119"/>
      <c r="J516" s="119"/>
      <c r="K516" s="119"/>
      <c r="L516" s="119"/>
      <c r="M516" s="119"/>
      <c r="N516" s="119"/>
    </row>
    <row r="517" spans="2:14">
      <c r="B517" s="118"/>
      <c r="C517" s="118"/>
      <c r="D517" s="118"/>
      <c r="E517" s="118"/>
      <c r="F517" s="118"/>
      <c r="G517" s="118"/>
      <c r="H517" s="119"/>
      <c r="I517" s="119"/>
      <c r="J517" s="119"/>
      <c r="K517" s="119"/>
      <c r="L517" s="119"/>
      <c r="M517" s="119"/>
      <c r="N517" s="119"/>
    </row>
    <row r="518" spans="2:14">
      <c r="B518" s="118"/>
      <c r="C518" s="118"/>
      <c r="D518" s="118"/>
      <c r="E518" s="118"/>
      <c r="F518" s="118"/>
      <c r="G518" s="118"/>
      <c r="H518" s="119"/>
      <c r="I518" s="119"/>
      <c r="J518" s="119"/>
      <c r="K518" s="119"/>
      <c r="L518" s="119"/>
      <c r="M518" s="119"/>
      <c r="N518" s="119"/>
    </row>
    <row r="519" spans="2:14">
      <c r="B519" s="118"/>
      <c r="C519" s="118"/>
      <c r="D519" s="118"/>
      <c r="E519" s="118"/>
      <c r="F519" s="118"/>
      <c r="G519" s="118"/>
      <c r="H519" s="119"/>
      <c r="I519" s="119"/>
      <c r="J519" s="119"/>
      <c r="K519" s="119"/>
      <c r="L519" s="119"/>
      <c r="M519" s="119"/>
      <c r="N519" s="119"/>
    </row>
    <row r="520" spans="2:14">
      <c r="B520" s="118"/>
      <c r="C520" s="118"/>
      <c r="D520" s="118"/>
      <c r="E520" s="118"/>
      <c r="F520" s="118"/>
      <c r="G520" s="118"/>
      <c r="H520" s="119"/>
      <c r="I520" s="119"/>
      <c r="J520" s="119"/>
      <c r="K520" s="119"/>
      <c r="L520" s="119"/>
      <c r="M520" s="119"/>
      <c r="N520" s="119"/>
    </row>
    <row r="521" spans="2:14">
      <c r="B521" s="118"/>
      <c r="C521" s="118"/>
      <c r="D521" s="118"/>
      <c r="E521" s="118"/>
      <c r="F521" s="118"/>
      <c r="G521" s="118"/>
      <c r="H521" s="119"/>
      <c r="I521" s="119"/>
      <c r="J521" s="119"/>
      <c r="K521" s="119"/>
      <c r="L521" s="119"/>
      <c r="M521" s="119"/>
      <c r="N521" s="119"/>
    </row>
    <row r="522" spans="2:14">
      <c r="B522" s="118"/>
      <c r="C522" s="118"/>
      <c r="D522" s="118"/>
      <c r="E522" s="118"/>
      <c r="F522" s="118"/>
      <c r="G522" s="118"/>
      <c r="H522" s="119"/>
      <c r="I522" s="119"/>
      <c r="J522" s="119"/>
      <c r="K522" s="119"/>
      <c r="L522" s="119"/>
      <c r="M522" s="119"/>
      <c r="N522" s="119"/>
    </row>
    <row r="523" spans="2:14">
      <c r="B523" s="118"/>
      <c r="C523" s="118"/>
      <c r="D523" s="118"/>
      <c r="E523" s="118"/>
      <c r="F523" s="118"/>
      <c r="G523" s="118"/>
      <c r="H523" s="119"/>
      <c r="I523" s="119"/>
      <c r="J523" s="119"/>
      <c r="K523" s="119"/>
      <c r="L523" s="119"/>
      <c r="M523" s="119"/>
      <c r="N523" s="119"/>
    </row>
    <row r="524" spans="2:14">
      <c r="B524" s="118"/>
      <c r="C524" s="118"/>
      <c r="D524" s="118"/>
      <c r="E524" s="118"/>
      <c r="F524" s="118"/>
      <c r="G524" s="118"/>
      <c r="H524" s="119"/>
      <c r="I524" s="119"/>
      <c r="J524" s="119"/>
      <c r="K524" s="119"/>
      <c r="L524" s="119"/>
      <c r="M524" s="119"/>
      <c r="N524" s="119"/>
    </row>
    <row r="525" spans="2:14">
      <c r="B525" s="118"/>
      <c r="C525" s="118"/>
      <c r="D525" s="118"/>
      <c r="E525" s="118"/>
      <c r="F525" s="118"/>
      <c r="G525" s="118"/>
      <c r="H525" s="119"/>
      <c r="I525" s="119"/>
      <c r="J525" s="119"/>
      <c r="K525" s="119"/>
      <c r="L525" s="119"/>
      <c r="M525" s="119"/>
      <c r="N525" s="119"/>
    </row>
    <row r="526" spans="2:14">
      <c r="B526" s="118"/>
      <c r="C526" s="118"/>
      <c r="D526" s="118"/>
      <c r="E526" s="118"/>
      <c r="F526" s="118"/>
      <c r="G526" s="118"/>
      <c r="H526" s="119"/>
      <c r="I526" s="119"/>
      <c r="J526" s="119"/>
      <c r="K526" s="119"/>
      <c r="L526" s="119"/>
      <c r="M526" s="119"/>
      <c r="N526" s="119"/>
    </row>
    <row r="527" spans="2:14">
      <c r="B527" s="118"/>
      <c r="C527" s="118"/>
      <c r="D527" s="118"/>
      <c r="E527" s="118"/>
      <c r="F527" s="118"/>
      <c r="G527" s="118"/>
      <c r="H527" s="119"/>
      <c r="I527" s="119"/>
      <c r="J527" s="119"/>
      <c r="K527" s="119"/>
      <c r="L527" s="119"/>
      <c r="M527" s="119"/>
      <c r="N527" s="119"/>
    </row>
    <row r="528" spans="2:14">
      <c r="B528" s="118"/>
      <c r="C528" s="118"/>
      <c r="D528" s="118"/>
      <c r="E528" s="118"/>
      <c r="F528" s="118"/>
      <c r="G528" s="118"/>
      <c r="H528" s="119"/>
      <c r="I528" s="119"/>
      <c r="J528" s="119"/>
      <c r="K528" s="119"/>
      <c r="L528" s="119"/>
      <c r="M528" s="119"/>
      <c r="N528" s="119"/>
    </row>
    <row r="529" spans="2:14">
      <c r="B529" s="118"/>
      <c r="C529" s="118"/>
      <c r="D529" s="118"/>
      <c r="E529" s="118"/>
      <c r="F529" s="118"/>
      <c r="G529" s="118"/>
      <c r="H529" s="119"/>
      <c r="I529" s="119"/>
      <c r="J529" s="119"/>
      <c r="K529" s="119"/>
      <c r="L529" s="119"/>
      <c r="M529" s="119"/>
      <c r="N529" s="119"/>
    </row>
    <row r="530" spans="2:14">
      <c r="B530" s="118"/>
      <c r="C530" s="118"/>
      <c r="D530" s="118"/>
      <c r="E530" s="118"/>
      <c r="F530" s="118"/>
      <c r="G530" s="118"/>
      <c r="H530" s="119"/>
      <c r="I530" s="119"/>
      <c r="J530" s="119"/>
      <c r="K530" s="119"/>
      <c r="L530" s="119"/>
      <c r="M530" s="119"/>
      <c r="N530" s="119"/>
    </row>
    <row r="531" spans="2:14">
      <c r="B531" s="118"/>
      <c r="C531" s="118"/>
      <c r="D531" s="118"/>
      <c r="E531" s="118"/>
      <c r="F531" s="118"/>
      <c r="G531" s="118"/>
      <c r="H531" s="119"/>
      <c r="I531" s="119"/>
      <c r="J531" s="119"/>
      <c r="K531" s="119"/>
      <c r="L531" s="119"/>
      <c r="M531" s="119"/>
      <c r="N531" s="119"/>
    </row>
    <row r="532" spans="2:14">
      <c r="B532" s="118"/>
      <c r="C532" s="118"/>
      <c r="D532" s="118"/>
      <c r="E532" s="118"/>
      <c r="F532" s="118"/>
      <c r="G532" s="118"/>
      <c r="H532" s="119"/>
      <c r="I532" s="119"/>
      <c r="J532" s="119"/>
      <c r="K532" s="119"/>
      <c r="L532" s="119"/>
      <c r="M532" s="119"/>
      <c r="N532" s="119"/>
    </row>
    <row r="533" spans="2:14">
      <c r="B533" s="118"/>
      <c r="C533" s="118"/>
      <c r="D533" s="118"/>
      <c r="E533" s="118"/>
      <c r="F533" s="118"/>
      <c r="G533" s="118"/>
      <c r="H533" s="119"/>
      <c r="I533" s="119"/>
      <c r="J533" s="119"/>
      <c r="K533" s="119"/>
      <c r="L533" s="119"/>
      <c r="M533" s="119"/>
      <c r="N533" s="119"/>
    </row>
    <row r="534" spans="2:14">
      <c r="B534" s="118"/>
      <c r="C534" s="118"/>
      <c r="D534" s="118"/>
      <c r="E534" s="118"/>
      <c r="F534" s="118"/>
      <c r="G534" s="118"/>
      <c r="H534" s="119"/>
      <c r="I534" s="119"/>
      <c r="J534" s="119"/>
      <c r="K534" s="119"/>
      <c r="L534" s="119"/>
      <c r="M534" s="119"/>
      <c r="N534" s="119"/>
    </row>
    <row r="535" spans="2:14">
      <c r="B535" s="118"/>
      <c r="C535" s="118"/>
      <c r="D535" s="118"/>
      <c r="E535" s="118"/>
      <c r="F535" s="118"/>
      <c r="G535" s="118"/>
      <c r="H535" s="119"/>
      <c r="I535" s="119"/>
      <c r="J535" s="119"/>
      <c r="K535" s="119"/>
      <c r="L535" s="119"/>
      <c r="M535" s="119"/>
      <c r="N535" s="119"/>
    </row>
    <row r="536" spans="2:14">
      <c r="B536" s="118"/>
      <c r="C536" s="118"/>
      <c r="D536" s="118"/>
      <c r="E536" s="118"/>
      <c r="F536" s="118"/>
      <c r="G536" s="118"/>
      <c r="H536" s="119"/>
      <c r="I536" s="119"/>
      <c r="J536" s="119"/>
      <c r="K536" s="119"/>
      <c r="L536" s="119"/>
      <c r="M536" s="119"/>
      <c r="N536" s="119"/>
    </row>
    <row r="537" spans="2:14">
      <c r="B537" s="118"/>
      <c r="C537" s="118"/>
      <c r="D537" s="118"/>
      <c r="E537" s="118"/>
      <c r="F537" s="118"/>
      <c r="G537" s="118"/>
      <c r="H537" s="119"/>
      <c r="I537" s="119"/>
      <c r="J537" s="119"/>
      <c r="K537" s="119"/>
      <c r="L537" s="119"/>
      <c r="M537" s="119"/>
      <c r="N537" s="119"/>
    </row>
    <row r="538" spans="2:14">
      <c r="B538" s="118"/>
      <c r="C538" s="118"/>
      <c r="D538" s="118"/>
      <c r="E538" s="118"/>
      <c r="F538" s="118"/>
      <c r="G538" s="118"/>
      <c r="H538" s="119"/>
      <c r="I538" s="119"/>
      <c r="J538" s="119"/>
      <c r="K538" s="119"/>
      <c r="L538" s="119"/>
      <c r="M538" s="119"/>
      <c r="N538" s="119"/>
    </row>
    <row r="539" spans="2:14">
      <c r="B539" s="118"/>
      <c r="C539" s="118"/>
      <c r="D539" s="118"/>
      <c r="E539" s="118"/>
      <c r="F539" s="118"/>
      <c r="G539" s="118"/>
      <c r="H539" s="119"/>
      <c r="I539" s="119"/>
      <c r="J539" s="119"/>
      <c r="K539" s="119"/>
      <c r="L539" s="119"/>
      <c r="M539" s="119"/>
      <c r="N539" s="119"/>
    </row>
    <row r="540" spans="2:14">
      <c r="B540" s="118"/>
      <c r="C540" s="118"/>
      <c r="D540" s="118"/>
      <c r="E540" s="118"/>
      <c r="F540" s="118"/>
      <c r="G540" s="118"/>
      <c r="H540" s="119"/>
      <c r="I540" s="119"/>
      <c r="J540" s="119"/>
      <c r="K540" s="119"/>
      <c r="L540" s="119"/>
      <c r="M540" s="119"/>
      <c r="N540" s="119"/>
    </row>
    <row r="541" spans="2:14">
      <c r="B541" s="118"/>
      <c r="C541" s="118"/>
      <c r="D541" s="118"/>
      <c r="E541" s="118"/>
      <c r="F541" s="118"/>
      <c r="G541" s="118"/>
      <c r="H541" s="119"/>
      <c r="I541" s="119"/>
      <c r="J541" s="119"/>
      <c r="K541" s="119"/>
      <c r="L541" s="119"/>
      <c r="M541" s="119"/>
      <c r="N541" s="119"/>
    </row>
    <row r="542" spans="2:14">
      <c r="B542" s="118"/>
      <c r="C542" s="118"/>
      <c r="D542" s="118"/>
      <c r="E542" s="118"/>
      <c r="F542" s="118"/>
      <c r="G542" s="118"/>
      <c r="H542" s="119"/>
      <c r="I542" s="119"/>
      <c r="J542" s="119"/>
      <c r="K542" s="119"/>
      <c r="L542" s="119"/>
      <c r="M542" s="119"/>
      <c r="N542" s="119"/>
    </row>
    <row r="543" spans="2:14">
      <c r="B543" s="118"/>
      <c r="C543" s="118"/>
      <c r="D543" s="118"/>
      <c r="E543" s="118"/>
      <c r="F543" s="118"/>
      <c r="G543" s="118"/>
      <c r="H543" s="119"/>
      <c r="I543" s="119"/>
      <c r="J543" s="119"/>
      <c r="K543" s="119"/>
      <c r="L543" s="119"/>
      <c r="M543" s="119"/>
      <c r="N543" s="119"/>
    </row>
    <row r="544" spans="2:14">
      <c r="B544" s="118"/>
      <c r="C544" s="118"/>
      <c r="D544" s="118"/>
      <c r="E544" s="118"/>
      <c r="F544" s="118"/>
      <c r="G544" s="118"/>
      <c r="H544" s="119"/>
      <c r="I544" s="119"/>
      <c r="J544" s="119"/>
      <c r="K544" s="119"/>
      <c r="L544" s="119"/>
      <c r="M544" s="119"/>
      <c r="N544" s="119"/>
    </row>
    <row r="545" spans="2:14">
      <c r="B545" s="118"/>
      <c r="C545" s="118"/>
      <c r="D545" s="118"/>
      <c r="E545" s="118"/>
      <c r="F545" s="118"/>
      <c r="G545" s="118"/>
      <c r="H545" s="119"/>
      <c r="I545" s="119"/>
      <c r="J545" s="119"/>
      <c r="K545" s="119"/>
      <c r="L545" s="119"/>
      <c r="M545" s="119"/>
      <c r="N545" s="119"/>
    </row>
    <row r="546" spans="2:14">
      <c r="B546" s="118"/>
      <c r="C546" s="118"/>
      <c r="D546" s="118"/>
      <c r="E546" s="118"/>
      <c r="F546" s="118"/>
      <c r="G546" s="118"/>
      <c r="H546" s="119"/>
      <c r="I546" s="119"/>
      <c r="J546" s="119"/>
      <c r="K546" s="119"/>
      <c r="L546" s="119"/>
      <c r="M546" s="119"/>
      <c r="N546" s="119"/>
    </row>
    <row r="547" spans="2:14">
      <c r="B547" s="118"/>
      <c r="C547" s="118"/>
      <c r="D547" s="118"/>
      <c r="E547" s="118"/>
      <c r="F547" s="118"/>
      <c r="G547" s="118"/>
      <c r="H547" s="119"/>
      <c r="I547" s="119"/>
      <c r="J547" s="119"/>
      <c r="K547" s="119"/>
      <c r="L547" s="119"/>
      <c r="M547" s="119"/>
      <c r="N547" s="119"/>
    </row>
    <row r="548" spans="2:14">
      <c r="B548" s="118"/>
      <c r="C548" s="118"/>
      <c r="D548" s="118"/>
      <c r="E548" s="118"/>
      <c r="F548" s="118"/>
      <c r="G548" s="118"/>
      <c r="H548" s="119"/>
      <c r="I548" s="119"/>
      <c r="J548" s="119"/>
      <c r="K548" s="119"/>
      <c r="L548" s="119"/>
      <c r="M548" s="119"/>
      <c r="N548" s="119"/>
    </row>
    <row r="549" spans="2:14">
      <c r="B549" s="118"/>
      <c r="C549" s="118"/>
      <c r="D549" s="118"/>
      <c r="E549" s="118"/>
      <c r="F549" s="118"/>
      <c r="G549" s="118"/>
      <c r="H549" s="119"/>
      <c r="I549" s="119"/>
      <c r="J549" s="119"/>
      <c r="K549" s="119"/>
      <c r="L549" s="119"/>
      <c r="M549" s="119"/>
      <c r="N549" s="119"/>
    </row>
    <row r="550" spans="2:14">
      <c r="B550" s="118"/>
      <c r="C550" s="118"/>
      <c r="D550" s="118"/>
      <c r="E550" s="118"/>
      <c r="F550" s="118"/>
      <c r="G550" s="118"/>
      <c r="H550" s="119"/>
      <c r="I550" s="119"/>
      <c r="J550" s="119"/>
      <c r="K550" s="119"/>
      <c r="L550" s="119"/>
      <c r="M550" s="119"/>
      <c r="N550" s="119"/>
    </row>
    <row r="551" spans="2:14">
      <c r="B551" s="118"/>
      <c r="C551" s="118"/>
      <c r="D551" s="118"/>
      <c r="E551" s="118"/>
      <c r="F551" s="118"/>
      <c r="G551" s="118"/>
      <c r="H551" s="119"/>
      <c r="I551" s="119"/>
      <c r="J551" s="119"/>
      <c r="K551" s="119"/>
      <c r="L551" s="119"/>
      <c r="M551" s="119"/>
      <c r="N551" s="119"/>
    </row>
    <row r="552" spans="2:14">
      <c r="B552" s="118"/>
      <c r="C552" s="118"/>
      <c r="D552" s="118"/>
      <c r="E552" s="118"/>
      <c r="F552" s="118"/>
      <c r="G552" s="118"/>
      <c r="H552" s="119"/>
      <c r="I552" s="119"/>
      <c r="J552" s="119"/>
      <c r="K552" s="119"/>
      <c r="L552" s="119"/>
      <c r="M552" s="119"/>
      <c r="N552" s="119"/>
    </row>
    <row r="553" spans="2:14">
      <c r="B553" s="118"/>
      <c r="C553" s="118"/>
      <c r="D553" s="118"/>
      <c r="E553" s="118"/>
      <c r="F553" s="118"/>
      <c r="G553" s="118"/>
      <c r="H553" s="119"/>
      <c r="I553" s="119"/>
      <c r="J553" s="119"/>
      <c r="K553" s="119"/>
      <c r="L553" s="119"/>
      <c r="M553" s="119"/>
      <c r="N553" s="119"/>
    </row>
    <row r="554" spans="2:14">
      <c r="B554" s="118"/>
      <c r="C554" s="118"/>
      <c r="D554" s="118"/>
      <c r="E554" s="118"/>
      <c r="F554" s="118"/>
      <c r="G554" s="118"/>
      <c r="H554" s="119"/>
      <c r="I554" s="119"/>
      <c r="J554" s="119"/>
      <c r="K554" s="119"/>
      <c r="L554" s="119"/>
      <c r="M554" s="119"/>
      <c r="N554" s="119"/>
    </row>
    <row r="555" spans="2:14">
      <c r="B555" s="118"/>
      <c r="C555" s="118"/>
      <c r="D555" s="118"/>
      <c r="E555" s="118"/>
      <c r="F555" s="118"/>
      <c r="G555" s="118"/>
      <c r="H555" s="119"/>
      <c r="I555" s="119"/>
      <c r="J555" s="119"/>
      <c r="K555" s="119"/>
      <c r="L555" s="119"/>
      <c r="M555" s="119"/>
      <c r="N555" s="119"/>
    </row>
    <row r="556" spans="2:14">
      <c r="B556" s="118"/>
      <c r="C556" s="118"/>
      <c r="D556" s="118"/>
      <c r="E556" s="118"/>
      <c r="F556" s="118"/>
      <c r="G556" s="118"/>
      <c r="H556" s="119"/>
      <c r="I556" s="119"/>
      <c r="J556" s="119"/>
      <c r="K556" s="119"/>
      <c r="L556" s="119"/>
      <c r="M556" s="119"/>
      <c r="N556" s="119"/>
    </row>
    <row r="557" spans="2:14">
      <c r="B557" s="118"/>
      <c r="C557" s="118"/>
      <c r="D557" s="118"/>
      <c r="E557" s="118"/>
      <c r="F557" s="118"/>
      <c r="G557" s="118"/>
      <c r="H557" s="119"/>
      <c r="I557" s="119"/>
      <c r="J557" s="119"/>
      <c r="K557" s="119"/>
      <c r="L557" s="119"/>
      <c r="M557" s="119"/>
      <c r="N557" s="119"/>
    </row>
    <row r="558" spans="2:14">
      <c r="B558" s="118"/>
      <c r="C558" s="118"/>
      <c r="D558" s="118"/>
      <c r="E558" s="118"/>
      <c r="F558" s="118"/>
      <c r="G558" s="118"/>
      <c r="H558" s="119"/>
      <c r="I558" s="119"/>
      <c r="J558" s="119"/>
      <c r="K558" s="119"/>
      <c r="L558" s="119"/>
      <c r="M558" s="119"/>
      <c r="N558" s="119"/>
    </row>
    <row r="559" spans="2:14">
      <c r="B559" s="118"/>
      <c r="C559" s="118"/>
      <c r="D559" s="118"/>
      <c r="E559" s="118"/>
      <c r="F559" s="118"/>
      <c r="G559" s="118"/>
      <c r="H559" s="119"/>
      <c r="I559" s="119"/>
      <c r="J559" s="119"/>
      <c r="K559" s="119"/>
      <c r="L559" s="119"/>
      <c r="M559" s="119"/>
      <c r="N559" s="119"/>
    </row>
    <row r="560" spans="2:14">
      <c r="B560" s="118"/>
      <c r="C560" s="118"/>
      <c r="D560" s="118"/>
      <c r="E560" s="118"/>
      <c r="F560" s="118"/>
      <c r="G560" s="118"/>
      <c r="H560" s="119"/>
      <c r="I560" s="119"/>
      <c r="J560" s="119"/>
      <c r="K560" s="119"/>
      <c r="L560" s="119"/>
      <c r="M560" s="119"/>
      <c r="N560" s="119"/>
    </row>
    <row r="561" spans="2:14">
      <c r="B561" s="118"/>
      <c r="C561" s="118"/>
      <c r="D561" s="118"/>
      <c r="E561" s="118"/>
      <c r="F561" s="118"/>
      <c r="G561" s="118"/>
      <c r="H561" s="119"/>
      <c r="I561" s="119"/>
      <c r="J561" s="119"/>
      <c r="K561" s="119"/>
      <c r="L561" s="119"/>
      <c r="M561" s="119"/>
      <c r="N561" s="119"/>
    </row>
    <row r="562" spans="2:14">
      <c r="B562" s="118"/>
      <c r="C562" s="118"/>
      <c r="D562" s="118"/>
      <c r="E562" s="118"/>
      <c r="F562" s="118"/>
      <c r="G562" s="118"/>
      <c r="H562" s="119"/>
      <c r="I562" s="119"/>
      <c r="J562" s="119"/>
      <c r="K562" s="119"/>
      <c r="L562" s="119"/>
      <c r="M562" s="119"/>
      <c r="N562" s="119"/>
    </row>
    <row r="563" spans="2:14">
      <c r="B563" s="118"/>
      <c r="C563" s="118"/>
      <c r="D563" s="118"/>
      <c r="E563" s="118"/>
      <c r="F563" s="118"/>
      <c r="G563" s="118"/>
      <c r="H563" s="119"/>
      <c r="I563" s="119"/>
      <c r="J563" s="119"/>
      <c r="K563" s="119"/>
      <c r="L563" s="119"/>
      <c r="M563" s="119"/>
      <c r="N563" s="119"/>
    </row>
    <row r="564" spans="2:14">
      <c r="B564" s="118"/>
      <c r="C564" s="118"/>
      <c r="D564" s="118"/>
      <c r="E564" s="118"/>
      <c r="F564" s="118"/>
      <c r="G564" s="118"/>
      <c r="H564" s="119"/>
      <c r="I564" s="119"/>
      <c r="J564" s="119"/>
      <c r="K564" s="119"/>
      <c r="L564" s="119"/>
      <c r="M564" s="119"/>
      <c r="N564" s="119"/>
    </row>
    <row r="565" spans="2:14">
      <c r="B565" s="118"/>
      <c r="C565" s="118"/>
      <c r="D565" s="118"/>
      <c r="E565" s="118"/>
      <c r="F565" s="118"/>
      <c r="G565" s="118"/>
      <c r="H565" s="119"/>
      <c r="I565" s="119"/>
      <c r="J565" s="119"/>
      <c r="K565" s="119"/>
      <c r="L565" s="119"/>
      <c r="M565" s="119"/>
      <c r="N565" s="119"/>
    </row>
    <row r="566" spans="2:14">
      <c r="B566" s="118"/>
      <c r="C566" s="118"/>
      <c r="D566" s="118"/>
      <c r="E566" s="118"/>
      <c r="F566" s="118"/>
      <c r="G566" s="118"/>
      <c r="H566" s="119"/>
      <c r="I566" s="119"/>
      <c r="J566" s="119"/>
      <c r="K566" s="119"/>
      <c r="L566" s="119"/>
      <c r="M566" s="119"/>
      <c r="N566" s="119"/>
    </row>
    <row r="567" spans="2:14">
      <c r="B567" s="118"/>
      <c r="C567" s="118"/>
      <c r="D567" s="118"/>
      <c r="E567" s="118"/>
      <c r="F567" s="118"/>
      <c r="G567" s="118"/>
      <c r="H567" s="119"/>
      <c r="I567" s="119"/>
      <c r="J567" s="119"/>
      <c r="K567" s="119"/>
      <c r="L567" s="119"/>
      <c r="M567" s="119"/>
      <c r="N567" s="119"/>
    </row>
    <row r="568" spans="2:14">
      <c r="B568" s="118"/>
      <c r="C568" s="118"/>
      <c r="D568" s="118"/>
      <c r="E568" s="118"/>
      <c r="F568" s="118"/>
      <c r="G568" s="118"/>
      <c r="H568" s="119"/>
      <c r="I568" s="119"/>
      <c r="J568" s="119"/>
      <c r="K568" s="119"/>
      <c r="L568" s="119"/>
      <c r="M568" s="119"/>
      <c r="N568" s="119"/>
    </row>
    <row r="569" spans="2:14">
      <c r="B569" s="118"/>
      <c r="C569" s="118"/>
      <c r="D569" s="118"/>
      <c r="E569" s="118"/>
      <c r="F569" s="118"/>
      <c r="G569" s="118"/>
      <c r="H569" s="119"/>
      <c r="I569" s="119"/>
      <c r="J569" s="119"/>
      <c r="K569" s="119"/>
      <c r="L569" s="119"/>
      <c r="M569" s="119"/>
      <c r="N569" s="119"/>
    </row>
    <row r="570" spans="2:14">
      <c r="B570" s="118"/>
      <c r="C570" s="118"/>
      <c r="D570" s="118"/>
      <c r="E570" s="118"/>
      <c r="F570" s="118"/>
      <c r="G570" s="118"/>
      <c r="H570" s="119"/>
      <c r="I570" s="119"/>
      <c r="J570" s="119"/>
      <c r="K570" s="119"/>
      <c r="L570" s="119"/>
      <c r="M570" s="119"/>
      <c r="N570" s="119"/>
    </row>
    <row r="571" spans="2:14">
      <c r="B571" s="118"/>
      <c r="C571" s="118"/>
      <c r="D571" s="118"/>
      <c r="E571" s="118"/>
      <c r="F571" s="118"/>
      <c r="G571" s="118"/>
      <c r="H571" s="119"/>
      <c r="I571" s="119"/>
      <c r="J571" s="119"/>
      <c r="K571" s="119"/>
      <c r="L571" s="119"/>
      <c r="M571" s="119"/>
      <c r="N571" s="119"/>
    </row>
    <row r="572" spans="2:14">
      <c r="B572" s="118"/>
      <c r="C572" s="118"/>
      <c r="D572" s="118"/>
      <c r="E572" s="118"/>
      <c r="F572" s="118"/>
      <c r="G572" s="118"/>
      <c r="H572" s="119"/>
      <c r="I572" s="119"/>
      <c r="J572" s="119"/>
      <c r="K572" s="119"/>
      <c r="L572" s="119"/>
      <c r="M572" s="119"/>
      <c r="N572" s="119"/>
    </row>
    <row r="573" spans="2:14">
      <c r="B573" s="118"/>
      <c r="C573" s="118"/>
      <c r="D573" s="118"/>
      <c r="E573" s="118"/>
      <c r="F573" s="118"/>
      <c r="G573" s="118"/>
      <c r="H573" s="119"/>
      <c r="I573" s="119"/>
      <c r="J573" s="119"/>
      <c r="K573" s="119"/>
      <c r="L573" s="119"/>
      <c r="M573" s="119"/>
      <c r="N573" s="119"/>
    </row>
  </sheetData>
  <sheetProtection sheet="1" objects="1" scenarios="1"/>
  <mergeCells count="2">
    <mergeCell ref="B6:N6"/>
    <mergeCell ref="B7:N7"/>
  </mergeCells>
  <phoneticPr fontId="4" type="noConversion"/>
  <dataValidations count="1">
    <dataValidation allowBlank="1" showInputMessage="1" showErrorMessage="1" sqref="J9:J1048576 C5:C1048576 J1:J7 A1:A1048576 B1:B43 B45:B79 B81:B1048576 D1:I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38.140625" style="2" customWidth="1"/>
    <col min="4" max="4" width="5.42578125" style="2" bestFit="1" customWidth="1"/>
    <col min="5" max="5" width="9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1.28515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143</v>
      </c>
      <c r="C1" s="67" t="s" vm="1">
        <v>229</v>
      </c>
    </row>
    <row r="2" spans="2:15">
      <c r="B2" s="46" t="s">
        <v>142</v>
      </c>
      <c r="C2" s="67" t="s">
        <v>230</v>
      </c>
    </row>
    <row r="3" spans="2:15">
      <c r="B3" s="46" t="s">
        <v>144</v>
      </c>
      <c r="C3" s="67" t="s">
        <v>231</v>
      </c>
    </row>
    <row r="4" spans="2:15">
      <c r="B4" s="46" t="s">
        <v>145</v>
      </c>
      <c r="C4" s="67">
        <v>8801</v>
      </c>
    </row>
    <row r="6" spans="2:15" ht="26.25" customHeight="1">
      <c r="B6" s="154" t="s">
        <v>171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6"/>
    </row>
    <row r="7" spans="2:15" ht="26.25" customHeight="1">
      <c r="B7" s="154" t="s">
        <v>90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6"/>
    </row>
    <row r="8" spans="2:15" s="3" customFormat="1" ht="78.75">
      <c r="B8" s="21" t="s">
        <v>112</v>
      </c>
      <c r="C8" s="29" t="s">
        <v>44</v>
      </c>
      <c r="D8" s="29" t="s">
        <v>116</v>
      </c>
      <c r="E8" s="29" t="s">
        <v>114</v>
      </c>
      <c r="F8" s="29" t="s">
        <v>64</v>
      </c>
      <c r="G8" s="29" t="s">
        <v>14</v>
      </c>
      <c r="H8" s="29" t="s">
        <v>65</v>
      </c>
      <c r="I8" s="29" t="s">
        <v>100</v>
      </c>
      <c r="J8" s="29" t="s">
        <v>205</v>
      </c>
      <c r="K8" s="29" t="s">
        <v>204</v>
      </c>
      <c r="L8" s="29" t="s">
        <v>60</v>
      </c>
      <c r="M8" s="29" t="s">
        <v>57</v>
      </c>
      <c r="N8" s="29" t="s">
        <v>146</v>
      </c>
      <c r="O8" s="19" t="s">
        <v>148</v>
      </c>
    </row>
    <row r="9" spans="2:15" s="3" customFormat="1">
      <c r="B9" s="14"/>
      <c r="C9" s="15"/>
      <c r="D9" s="15"/>
      <c r="E9" s="15"/>
      <c r="F9" s="15"/>
      <c r="G9" s="15"/>
      <c r="H9" s="15"/>
      <c r="I9" s="15"/>
      <c r="J9" s="31" t="s">
        <v>212</v>
      </c>
      <c r="K9" s="31"/>
      <c r="L9" s="31" t="s">
        <v>208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8" t="s">
        <v>29</v>
      </c>
      <c r="C11" s="73"/>
      <c r="D11" s="73"/>
      <c r="E11" s="73"/>
      <c r="F11" s="73"/>
      <c r="G11" s="73"/>
      <c r="H11" s="73"/>
      <c r="I11" s="73"/>
      <c r="J11" s="83"/>
      <c r="K11" s="85"/>
      <c r="L11" s="83">
        <v>246423.49142609906</v>
      </c>
      <c r="M11" s="73"/>
      <c r="N11" s="84">
        <f>IFERROR(L11/$L$11,0)</f>
        <v>1</v>
      </c>
      <c r="O11" s="84">
        <f>L11/'סכום נכסי הקרן'!$C$42</f>
        <v>1.2552299995555277E-2</v>
      </c>
    </row>
    <row r="12" spans="2:15" s="4" customFormat="1" ht="18" customHeight="1">
      <c r="B12" s="92" t="s">
        <v>196</v>
      </c>
      <c r="C12" s="73"/>
      <c r="D12" s="73"/>
      <c r="E12" s="73"/>
      <c r="F12" s="73"/>
      <c r="G12" s="73"/>
      <c r="H12" s="73"/>
      <c r="I12" s="73"/>
      <c r="J12" s="83"/>
      <c r="K12" s="85"/>
      <c r="L12" s="83">
        <v>246423.49142609906</v>
      </c>
      <c r="M12" s="73"/>
      <c r="N12" s="84">
        <f t="shared" ref="N12:N25" si="0">IFERROR(L12/$L$11,0)</f>
        <v>1</v>
      </c>
      <c r="O12" s="84">
        <f>L12/'סכום נכסי הקרן'!$C$42</f>
        <v>1.2552299995555277E-2</v>
      </c>
    </row>
    <row r="13" spans="2:15">
      <c r="B13" s="89" t="s">
        <v>51</v>
      </c>
      <c r="C13" s="71"/>
      <c r="D13" s="71"/>
      <c r="E13" s="71"/>
      <c r="F13" s="71"/>
      <c r="G13" s="71"/>
      <c r="H13" s="71"/>
      <c r="I13" s="71"/>
      <c r="J13" s="80"/>
      <c r="K13" s="82"/>
      <c r="L13" s="80">
        <v>125312.47303580002</v>
      </c>
      <c r="M13" s="71"/>
      <c r="N13" s="81">
        <f t="shared" si="0"/>
        <v>0.50852486632095495</v>
      </c>
      <c r="O13" s="81">
        <f>L13/'סכום נכסי הקרן'!$C$42</f>
        <v>6.3831566772602705E-3</v>
      </c>
    </row>
    <row r="14" spans="2:15">
      <c r="B14" s="76" t="s">
        <v>1645</v>
      </c>
      <c r="C14" s="73" t="s">
        <v>1646</v>
      </c>
      <c r="D14" s="86" t="s">
        <v>26</v>
      </c>
      <c r="E14" s="73"/>
      <c r="F14" s="86" t="s">
        <v>1559</v>
      </c>
      <c r="G14" s="73" t="s">
        <v>633</v>
      </c>
      <c r="H14" s="73" t="s">
        <v>634</v>
      </c>
      <c r="I14" s="86" t="s">
        <v>131</v>
      </c>
      <c r="J14" s="83">
        <v>2414.9105980000004</v>
      </c>
      <c r="K14" s="85">
        <v>106693.59239999999</v>
      </c>
      <c r="L14" s="83">
        <v>10443.034544126001</v>
      </c>
      <c r="M14" s="84">
        <v>6.2227313000052719E-3</v>
      </c>
      <c r="N14" s="84">
        <f t="shared" si="0"/>
        <v>4.2378405093159738E-2</v>
      </c>
      <c r="O14" s="84">
        <f>L14/'סכום נכסי הקרן'!$C$42</f>
        <v>5.3194645406250867E-4</v>
      </c>
    </row>
    <row r="15" spans="2:15">
      <c r="B15" s="76" t="s">
        <v>1647</v>
      </c>
      <c r="C15" s="73" t="s">
        <v>1648</v>
      </c>
      <c r="D15" s="86" t="s">
        <v>26</v>
      </c>
      <c r="E15" s="73"/>
      <c r="F15" s="86" t="s">
        <v>1559</v>
      </c>
      <c r="G15" s="73" t="s">
        <v>644</v>
      </c>
      <c r="H15" s="73" t="s">
        <v>634</v>
      </c>
      <c r="I15" s="86" t="s">
        <v>129</v>
      </c>
      <c r="J15" s="83">
        <v>422.09688900000003</v>
      </c>
      <c r="K15" s="85">
        <v>1007522</v>
      </c>
      <c r="L15" s="83">
        <v>16262.390609562004</v>
      </c>
      <c r="M15" s="84">
        <v>2.9414853860868068E-3</v>
      </c>
      <c r="N15" s="84">
        <f t="shared" si="0"/>
        <v>6.5993670146658884E-2</v>
      </c>
      <c r="O15" s="84">
        <f>L15/'סכום נכסי הקרן'!$C$42</f>
        <v>8.2837234548858258E-4</v>
      </c>
    </row>
    <row r="16" spans="2:15">
      <c r="B16" s="76" t="s">
        <v>1649</v>
      </c>
      <c r="C16" s="73" t="s">
        <v>1650</v>
      </c>
      <c r="D16" s="86" t="s">
        <v>26</v>
      </c>
      <c r="E16" s="73"/>
      <c r="F16" s="86" t="s">
        <v>1559</v>
      </c>
      <c r="G16" s="73" t="s">
        <v>863</v>
      </c>
      <c r="H16" s="73" t="s">
        <v>634</v>
      </c>
      <c r="I16" s="86" t="s">
        <v>129</v>
      </c>
      <c r="J16" s="83">
        <v>9939.541841000002</v>
      </c>
      <c r="K16" s="85">
        <v>34912.99</v>
      </c>
      <c r="L16" s="83">
        <v>13270.011335587002</v>
      </c>
      <c r="M16" s="84">
        <v>1.1911896262664782E-3</v>
      </c>
      <c r="N16" s="84">
        <f t="shared" si="0"/>
        <v>5.385043146167174E-2</v>
      </c>
      <c r="O16" s="84">
        <f>L16/'סכום נכסי הקרן'!$C$42</f>
        <v>6.7594677059699189E-4</v>
      </c>
    </row>
    <row r="17" spans="2:15">
      <c r="B17" s="76" t="s">
        <v>1651</v>
      </c>
      <c r="C17" s="73" t="s">
        <v>1652</v>
      </c>
      <c r="D17" s="86" t="s">
        <v>26</v>
      </c>
      <c r="E17" s="73"/>
      <c r="F17" s="86" t="s">
        <v>1559</v>
      </c>
      <c r="G17" s="73" t="s">
        <v>1653</v>
      </c>
      <c r="H17" s="73" t="s">
        <v>634</v>
      </c>
      <c r="I17" s="86" t="s">
        <v>131</v>
      </c>
      <c r="J17" s="83">
        <v>2321.3099850000003</v>
      </c>
      <c r="K17" s="85">
        <v>236239</v>
      </c>
      <c r="L17" s="83">
        <v>22226.549856733003</v>
      </c>
      <c r="M17" s="84">
        <v>8.8785726083732419E-3</v>
      </c>
      <c r="N17" s="84">
        <f t="shared" si="0"/>
        <v>9.0196554427923167E-2</v>
      </c>
      <c r="O17" s="84">
        <f>L17/'סכום נכסי הקרן'!$C$42</f>
        <v>1.1321742097447213E-3</v>
      </c>
    </row>
    <row r="18" spans="2:15">
      <c r="B18" s="76" t="s">
        <v>1654</v>
      </c>
      <c r="C18" s="73" t="s">
        <v>1655</v>
      </c>
      <c r="D18" s="86" t="s">
        <v>26</v>
      </c>
      <c r="E18" s="73"/>
      <c r="F18" s="86" t="s">
        <v>1559</v>
      </c>
      <c r="G18" s="73" t="s">
        <v>1656</v>
      </c>
      <c r="H18" s="73" t="s">
        <v>634</v>
      </c>
      <c r="I18" s="86" t="s">
        <v>129</v>
      </c>
      <c r="J18" s="83">
        <v>5692.8208120000018</v>
      </c>
      <c r="K18" s="85">
        <v>122601.60000000001</v>
      </c>
      <c r="L18" s="83">
        <v>26689.566122387005</v>
      </c>
      <c r="M18" s="84">
        <v>9.7078205679009127E-3</v>
      </c>
      <c r="N18" s="84">
        <f t="shared" si="0"/>
        <v>0.10830771842379745</v>
      </c>
      <c r="O18" s="84">
        <f>L18/'סכום נכסי הקרן'!$C$42</f>
        <v>1.359510973489635E-3</v>
      </c>
    </row>
    <row r="19" spans="2:15">
      <c r="B19" s="76" t="s">
        <v>1657</v>
      </c>
      <c r="C19" s="73" t="s">
        <v>1658</v>
      </c>
      <c r="D19" s="86" t="s">
        <v>26</v>
      </c>
      <c r="E19" s="73"/>
      <c r="F19" s="86" t="s">
        <v>1559</v>
      </c>
      <c r="G19" s="73" t="s">
        <v>1656</v>
      </c>
      <c r="H19" s="73" t="s">
        <v>634</v>
      </c>
      <c r="I19" s="86" t="s">
        <v>132</v>
      </c>
      <c r="J19" s="83">
        <v>990742.99171800015</v>
      </c>
      <c r="K19" s="85">
        <v>131.5</v>
      </c>
      <c r="L19" s="83">
        <v>6094.4945845670009</v>
      </c>
      <c r="M19" s="84">
        <v>4.3887545645874895E-3</v>
      </c>
      <c r="N19" s="84">
        <f t="shared" si="0"/>
        <v>2.4731792205755283E-2</v>
      </c>
      <c r="O19" s="84">
        <f>L19/'סכום נכסי הקרן'!$C$42</f>
        <v>3.1044087519437605E-4</v>
      </c>
    </row>
    <row r="20" spans="2:15">
      <c r="B20" s="76" t="s">
        <v>1659</v>
      </c>
      <c r="C20" s="73" t="s">
        <v>1660</v>
      </c>
      <c r="D20" s="86" t="s">
        <v>26</v>
      </c>
      <c r="E20" s="73"/>
      <c r="F20" s="86" t="s">
        <v>1559</v>
      </c>
      <c r="G20" s="73" t="s">
        <v>503</v>
      </c>
      <c r="H20" s="73"/>
      <c r="I20" s="86" t="s">
        <v>132</v>
      </c>
      <c r="J20" s="83">
        <v>38830.985538000008</v>
      </c>
      <c r="K20" s="85">
        <v>16695.21</v>
      </c>
      <c r="L20" s="83">
        <v>30326.425982838005</v>
      </c>
      <c r="M20" s="84">
        <v>3.9631150308935943E-2</v>
      </c>
      <c r="N20" s="84">
        <f t="shared" si="0"/>
        <v>0.12306629456198871</v>
      </c>
      <c r="O20" s="84">
        <f>L20/'סכום נכסי הקרן'!$C$42</f>
        <v>1.5447650486834551E-3</v>
      </c>
    </row>
    <row r="21" spans="2:15">
      <c r="B21" s="72"/>
      <c r="C21" s="73"/>
      <c r="D21" s="73"/>
      <c r="E21" s="73"/>
      <c r="F21" s="73"/>
      <c r="G21" s="73"/>
      <c r="H21" s="73"/>
      <c r="I21" s="73"/>
      <c r="J21" s="83"/>
      <c r="K21" s="85"/>
      <c r="L21" s="73"/>
      <c r="M21" s="73"/>
      <c r="N21" s="84"/>
      <c r="O21" s="73"/>
    </row>
    <row r="22" spans="2:15">
      <c r="B22" s="89" t="s">
        <v>28</v>
      </c>
      <c r="C22" s="71"/>
      <c r="D22" s="71"/>
      <c r="E22" s="71"/>
      <c r="F22" s="71"/>
      <c r="G22" s="71"/>
      <c r="H22" s="71"/>
      <c r="I22" s="71"/>
      <c r="J22" s="80"/>
      <c r="K22" s="82"/>
      <c r="L22" s="80">
        <v>121111.01839029902</v>
      </c>
      <c r="M22" s="71"/>
      <c r="N22" s="81">
        <f t="shared" si="0"/>
        <v>0.49147513367904494</v>
      </c>
      <c r="O22" s="81">
        <f>L22/'סכום נכסי הקרן'!$C$42</f>
        <v>6.1691433182950043E-3</v>
      </c>
    </row>
    <row r="23" spans="2:15">
      <c r="B23" s="76" t="s">
        <v>1661</v>
      </c>
      <c r="C23" s="73" t="s">
        <v>1662</v>
      </c>
      <c r="D23" s="86" t="s">
        <v>26</v>
      </c>
      <c r="E23" s="73"/>
      <c r="F23" s="86" t="s">
        <v>1529</v>
      </c>
      <c r="G23" s="73" t="s">
        <v>503</v>
      </c>
      <c r="H23" s="73"/>
      <c r="I23" s="86" t="s">
        <v>129</v>
      </c>
      <c r="J23" s="83">
        <v>16969.519286000002</v>
      </c>
      <c r="K23" s="85">
        <v>20511</v>
      </c>
      <c r="L23" s="83">
        <v>13309.883616997002</v>
      </c>
      <c r="M23" s="84">
        <v>2.2272335253527634E-3</v>
      </c>
      <c r="N23" s="84">
        <f t="shared" si="0"/>
        <v>5.4012235359422123E-2</v>
      </c>
      <c r="O23" s="84">
        <f>L23/'סכום נכסי הקרן'!$C$42</f>
        <v>6.7797778166200483E-4</v>
      </c>
    </row>
    <row r="24" spans="2:15">
      <c r="B24" s="76" t="s">
        <v>1663</v>
      </c>
      <c r="C24" s="73" t="s">
        <v>1664</v>
      </c>
      <c r="D24" s="86" t="s">
        <v>26</v>
      </c>
      <c r="E24" s="73"/>
      <c r="F24" s="86" t="s">
        <v>1529</v>
      </c>
      <c r="G24" s="73" t="s">
        <v>503</v>
      </c>
      <c r="H24" s="73"/>
      <c r="I24" s="86" t="s">
        <v>129</v>
      </c>
      <c r="J24" s="83">
        <v>95419.458962000019</v>
      </c>
      <c r="K24" s="85">
        <v>3721</v>
      </c>
      <c r="L24" s="83">
        <v>13577.334051995002</v>
      </c>
      <c r="M24" s="84">
        <v>1.490419605965747E-3</v>
      </c>
      <c r="N24" s="84">
        <f t="shared" si="0"/>
        <v>5.5097563845964592E-2</v>
      </c>
      <c r="O24" s="84">
        <f>L24/'סכום נכסי הקרן'!$C$42</f>
        <v>6.9160115041880786E-4</v>
      </c>
    </row>
    <row r="25" spans="2:15">
      <c r="B25" s="76" t="s">
        <v>1665</v>
      </c>
      <c r="C25" s="73" t="s">
        <v>1666</v>
      </c>
      <c r="D25" s="86" t="s">
        <v>121</v>
      </c>
      <c r="E25" s="73"/>
      <c r="F25" s="86" t="s">
        <v>1529</v>
      </c>
      <c r="G25" s="73" t="s">
        <v>503</v>
      </c>
      <c r="H25" s="73"/>
      <c r="I25" s="86" t="s">
        <v>129</v>
      </c>
      <c r="J25" s="83">
        <v>207820.87048100002</v>
      </c>
      <c r="K25" s="85">
        <v>11856.42</v>
      </c>
      <c r="L25" s="83">
        <v>94223.800721307023</v>
      </c>
      <c r="M25" s="84">
        <v>2.0996561020874454E-3</v>
      </c>
      <c r="N25" s="84">
        <f t="shared" si="0"/>
        <v>0.38236533447365822</v>
      </c>
      <c r="O25" s="84">
        <f>L25/'סכום נכסי הקרן'!$C$42</f>
        <v>4.7995643862141918E-3</v>
      </c>
    </row>
    <row r="26" spans="2:15">
      <c r="B26" s="72"/>
      <c r="C26" s="73"/>
      <c r="D26" s="73"/>
      <c r="E26" s="73"/>
      <c r="F26" s="73"/>
      <c r="G26" s="73"/>
      <c r="H26" s="73"/>
      <c r="I26" s="73"/>
      <c r="J26" s="83"/>
      <c r="K26" s="85"/>
      <c r="L26" s="73"/>
      <c r="M26" s="73"/>
      <c r="N26" s="84"/>
      <c r="O26" s="73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126" t="s">
        <v>220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126" t="s">
        <v>109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126" t="s">
        <v>203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126" t="s">
        <v>211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</row>
    <row r="112" spans="2:15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</row>
    <row r="113" spans="2:15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</row>
    <row r="114" spans="2:15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</row>
    <row r="115" spans="2:15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</row>
    <row r="116" spans="2:15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</row>
    <row r="117" spans="2:15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</row>
    <row r="118" spans="2:15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</row>
    <row r="119" spans="2:15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</row>
    <row r="120" spans="2:15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</row>
    <row r="121" spans="2:15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</row>
    <row r="122" spans="2:15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</row>
    <row r="123" spans="2:15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</row>
    <row r="124" spans="2:15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</row>
    <row r="125" spans="2:15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</row>
    <row r="126" spans="2:15">
      <c r="B126" s="118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</row>
    <row r="127" spans="2:15">
      <c r="B127" s="118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</row>
    <row r="128" spans="2:15">
      <c r="B128" s="118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</row>
    <row r="129" spans="2:15">
      <c r="B129" s="118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</row>
    <row r="130" spans="2:15">
      <c r="B130" s="118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</row>
    <row r="131" spans="2:15">
      <c r="B131" s="118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</row>
    <row r="132" spans="2:15">
      <c r="B132" s="118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</row>
    <row r="133" spans="2:15">
      <c r="B133" s="118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</row>
    <row r="134" spans="2:15">
      <c r="B134" s="118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</row>
    <row r="135" spans="2:15">
      <c r="B135" s="118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</row>
    <row r="136" spans="2:15">
      <c r="B136" s="118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</row>
    <row r="137" spans="2:15">
      <c r="B137" s="118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</row>
    <row r="138" spans="2:15">
      <c r="B138" s="118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</row>
    <row r="139" spans="2:15">
      <c r="B139" s="118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</row>
    <row r="140" spans="2:15">
      <c r="B140" s="118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</row>
    <row r="141" spans="2:15">
      <c r="B141" s="118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</row>
    <row r="142" spans="2:15">
      <c r="B142" s="118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</row>
    <row r="143" spans="2:15">
      <c r="B143" s="118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</row>
    <row r="144" spans="2:15">
      <c r="B144" s="118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</row>
    <row r="145" spans="2:15">
      <c r="B145" s="118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</row>
    <row r="146" spans="2:15">
      <c r="B146" s="118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</row>
    <row r="147" spans="2:15">
      <c r="B147" s="118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</row>
    <row r="148" spans="2:15">
      <c r="B148" s="118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</row>
    <row r="149" spans="2:15">
      <c r="B149" s="118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</row>
    <row r="150" spans="2:15">
      <c r="B150" s="118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</row>
    <row r="151" spans="2:15">
      <c r="B151" s="118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</row>
    <row r="152" spans="2:15">
      <c r="B152" s="118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</row>
    <row r="153" spans="2:15">
      <c r="B153" s="118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</row>
    <row r="154" spans="2:15">
      <c r="B154" s="118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</row>
    <row r="155" spans="2:15">
      <c r="B155" s="118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</row>
    <row r="156" spans="2:15">
      <c r="B156" s="118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</row>
    <row r="157" spans="2:15">
      <c r="B157" s="118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</row>
    <row r="158" spans="2:15">
      <c r="B158" s="118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</row>
    <row r="159" spans="2:15">
      <c r="B159" s="118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</row>
    <row r="160" spans="2:15">
      <c r="B160" s="118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</row>
    <row r="161" spans="2:15">
      <c r="B161" s="118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</row>
    <row r="162" spans="2:15">
      <c r="B162" s="118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</row>
    <row r="163" spans="2:15">
      <c r="B163" s="118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</row>
    <row r="164" spans="2:15">
      <c r="B164" s="118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</row>
    <row r="165" spans="2:15">
      <c r="B165" s="118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</row>
    <row r="166" spans="2:15">
      <c r="B166" s="118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</row>
    <row r="167" spans="2:15">
      <c r="B167" s="118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</row>
    <row r="168" spans="2:15">
      <c r="B168" s="118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</row>
    <row r="169" spans="2:15">
      <c r="B169" s="118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</row>
    <row r="170" spans="2:15">
      <c r="B170" s="118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</row>
    <row r="171" spans="2:15">
      <c r="B171" s="118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</row>
    <row r="172" spans="2:15">
      <c r="B172" s="118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</row>
    <row r="173" spans="2:15">
      <c r="B173" s="118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</row>
    <row r="174" spans="2:15">
      <c r="B174" s="118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</row>
    <row r="175" spans="2:15">
      <c r="B175" s="118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</row>
    <row r="176" spans="2:15">
      <c r="B176" s="118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</row>
    <row r="177" spans="2:15">
      <c r="B177" s="118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</row>
    <row r="178" spans="2:15">
      <c r="B178" s="118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</row>
    <row r="179" spans="2:15">
      <c r="B179" s="118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</row>
    <row r="180" spans="2:15">
      <c r="B180" s="118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</row>
    <row r="181" spans="2:15">
      <c r="B181" s="118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</row>
    <row r="182" spans="2:15">
      <c r="B182" s="118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</row>
    <row r="183" spans="2:15">
      <c r="B183" s="118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</row>
    <row r="184" spans="2:15">
      <c r="B184" s="118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</row>
    <row r="185" spans="2:15">
      <c r="B185" s="118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</row>
    <row r="186" spans="2:15">
      <c r="B186" s="118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</row>
    <row r="187" spans="2:15">
      <c r="B187" s="118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</row>
    <row r="188" spans="2:15">
      <c r="B188" s="118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</row>
    <row r="189" spans="2:15">
      <c r="B189" s="118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</row>
    <row r="190" spans="2:15">
      <c r="B190" s="118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</row>
    <row r="191" spans="2:15">
      <c r="B191" s="118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</row>
    <row r="192" spans="2:15">
      <c r="B192" s="118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</row>
    <row r="193" spans="2:15">
      <c r="B193" s="118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</row>
    <row r="194" spans="2:15">
      <c r="B194" s="118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</row>
    <row r="195" spans="2:15">
      <c r="B195" s="118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</row>
    <row r="196" spans="2:15">
      <c r="B196" s="118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</row>
    <row r="197" spans="2:15">
      <c r="B197" s="118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</row>
    <row r="198" spans="2:15">
      <c r="B198" s="118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</row>
    <row r="199" spans="2:15">
      <c r="B199" s="118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</row>
    <row r="200" spans="2:15">
      <c r="B200" s="118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</row>
    <row r="201" spans="2:15">
      <c r="B201" s="118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</row>
    <row r="202" spans="2:15">
      <c r="B202" s="118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</row>
    <row r="203" spans="2:15">
      <c r="B203" s="118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</row>
    <row r="204" spans="2:15">
      <c r="B204" s="118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</row>
    <row r="205" spans="2:15">
      <c r="B205" s="118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</row>
    <row r="206" spans="2:15">
      <c r="B206" s="118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</row>
    <row r="207" spans="2:15">
      <c r="B207" s="118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</row>
    <row r="208" spans="2:15">
      <c r="B208" s="118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</row>
    <row r="209" spans="2:15">
      <c r="B209" s="118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</row>
    <row r="210" spans="2:15">
      <c r="B210" s="118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</row>
    <row r="211" spans="2:15">
      <c r="B211" s="118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</row>
    <row r="212" spans="2:15">
      <c r="B212" s="118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</row>
    <row r="213" spans="2:15">
      <c r="B213" s="118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</row>
    <row r="214" spans="2:15">
      <c r="B214" s="118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</row>
    <row r="215" spans="2:15">
      <c r="B215" s="118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</row>
    <row r="216" spans="2:15">
      <c r="B216" s="118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</row>
    <row r="217" spans="2:15">
      <c r="B217" s="118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</row>
    <row r="218" spans="2:15">
      <c r="B218" s="118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</row>
    <row r="219" spans="2:15">
      <c r="B219" s="118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</row>
    <row r="220" spans="2:15">
      <c r="B220" s="118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</row>
    <row r="221" spans="2:15">
      <c r="B221" s="118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</row>
    <row r="222" spans="2:15">
      <c r="B222" s="118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</row>
    <row r="223" spans="2:15">
      <c r="B223" s="118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</row>
    <row r="224" spans="2:15">
      <c r="B224" s="118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</row>
    <row r="225" spans="2:15">
      <c r="B225" s="118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</row>
    <row r="226" spans="2:15">
      <c r="B226" s="118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</row>
    <row r="227" spans="2:15">
      <c r="B227" s="118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</row>
    <row r="228" spans="2:15">
      <c r="B228" s="118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</row>
    <row r="229" spans="2:15">
      <c r="B229" s="118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</row>
    <row r="230" spans="2:15">
      <c r="B230" s="118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</row>
    <row r="231" spans="2:15">
      <c r="B231" s="118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</row>
    <row r="232" spans="2:15">
      <c r="B232" s="118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</row>
    <row r="233" spans="2:15">
      <c r="B233" s="118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</row>
    <row r="234" spans="2:15">
      <c r="B234" s="118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</row>
    <row r="235" spans="2:15">
      <c r="B235" s="118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</row>
    <row r="236" spans="2:15">
      <c r="B236" s="118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</row>
    <row r="237" spans="2:15">
      <c r="B237" s="118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</row>
    <row r="238" spans="2:15">
      <c r="B238" s="118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</row>
    <row r="239" spans="2:15">
      <c r="B239" s="118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</row>
    <row r="240" spans="2:15">
      <c r="B240" s="118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</row>
    <row r="241" spans="2:15">
      <c r="B241" s="118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</row>
    <row r="242" spans="2:15">
      <c r="B242" s="118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</row>
    <row r="243" spans="2:15">
      <c r="B243" s="118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</row>
    <row r="244" spans="2:15">
      <c r="B244" s="118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</row>
    <row r="245" spans="2:15">
      <c r="B245" s="118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</row>
    <row r="246" spans="2:15">
      <c r="B246" s="118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</row>
    <row r="247" spans="2:15">
      <c r="B247" s="118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</row>
    <row r="248" spans="2:15">
      <c r="B248" s="118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</row>
    <row r="249" spans="2:15">
      <c r="B249" s="118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</row>
    <row r="250" spans="2:15">
      <c r="B250" s="118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</row>
    <row r="251" spans="2:15">
      <c r="B251" s="118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</row>
    <row r="252" spans="2:15">
      <c r="B252" s="118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</row>
    <row r="253" spans="2:15">
      <c r="B253" s="118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</row>
    <row r="254" spans="2:15">
      <c r="B254" s="118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</row>
    <row r="255" spans="2:15">
      <c r="B255" s="118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</row>
    <row r="256" spans="2:15">
      <c r="B256" s="118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</row>
    <row r="257" spans="2:15">
      <c r="B257" s="118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</row>
    <row r="258" spans="2:15">
      <c r="B258" s="118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</row>
    <row r="259" spans="2:15">
      <c r="B259" s="118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</row>
    <row r="260" spans="2:15">
      <c r="B260" s="118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</row>
    <row r="261" spans="2:15">
      <c r="B261" s="118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</row>
    <row r="262" spans="2:15">
      <c r="B262" s="118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</row>
    <row r="263" spans="2:15">
      <c r="B263" s="118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</row>
    <row r="264" spans="2:15">
      <c r="B264" s="118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</row>
    <row r="265" spans="2:15">
      <c r="B265" s="118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</row>
    <row r="266" spans="2:15">
      <c r="B266" s="118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</row>
    <row r="267" spans="2:15">
      <c r="B267" s="118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</row>
    <row r="268" spans="2:15">
      <c r="B268" s="118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</row>
    <row r="269" spans="2:15">
      <c r="B269" s="118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</row>
    <row r="270" spans="2:15">
      <c r="B270" s="118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</row>
    <row r="271" spans="2:15">
      <c r="B271" s="118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</row>
    <row r="272" spans="2:15">
      <c r="B272" s="118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</row>
    <row r="273" spans="2:15">
      <c r="B273" s="118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</row>
    <row r="274" spans="2:15">
      <c r="B274" s="118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</row>
    <row r="275" spans="2:15">
      <c r="B275" s="118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</row>
    <row r="276" spans="2:15">
      <c r="B276" s="118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</row>
    <row r="277" spans="2:15">
      <c r="B277" s="118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</row>
    <row r="278" spans="2:15">
      <c r="B278" s="118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</row>
    <row r="279" spans="2:15">
      <c r="B279" s="118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</row>
    <row r="280" spans="2:15">
      <c r="B280" s="118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</row>
    <row r="281" spans="2:15">
      <c r="B281" s="118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</row>
    <row r="282" spans="2:15">
      <c r="B282" s="118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</row>
    <row r="283" spans="2:15">
      <c r="B283" s="118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</row>
    <row r="284" spans="2:15">
      <c r="B284" s="118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</row>
    <row r="285" spans="2:15">
      <c r="B285" s="118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</row>
    <row r="286" spans="2:15">
      <c r="B286" s="118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</row>
    <row r="287" spans="2:15">
      <c r="B287" s="118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</row>
    <row r="288" spans="2:15">
      <c r="B288" s="118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</row>
    <row r="289" spans="2:15">
      <c r="B289" s="118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</row>
    <row r="290" spans="2:15">
      <c r="B290" s="118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</row>
    <row r="291" spans="2:15">
      <c r="B291" s="118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</row>
    <row r="292" spans="2:15">
      <c r="B292" s="118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</row>
    <row r="293" spans="2:15">
      <c r="B293" s="118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</row>
    <row r="294" spans="2:15">
      <c r="B294" s="118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</row>
    <row r="295" spans="2:15">
      <c r="B295" s="118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</row>
    <row r="296" spans="2:15">
      <c r="B296" s="118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</row>
    <row r="297" spans="2:15">
      <c r="B297" s="118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</row>
    <row r="298" spans="2:15">
      <c r="B298" s="118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</row>
    <row r="299" spans="2:15">
      <c r="B299" s="118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</row>
    <row r="300" spans="2:15">
      <c r="B300" s="118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</row>
    <row r="301" spans="2:15">
      <c r="B301" s="118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</row>
    <row r="302" spans="2:15">
      <c r="B302" s="118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</row>
    <row r="303" spans="2:15">
      <c r="B303" s="118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</row>
    <row r="304" spans="2:15">
      <c r="B304" s="118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</row>
    <row r="305" spans="2:15">
      <c r="B305" s="118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</row>
    <row r="306" spans="2:15">
      <c r="B306" s="118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</row>
    <row r="307" spans="2:15">
      <c r="B307" s="118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</row>
    <row r="308" spans="2:15">
      <c r="B308" s="118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</row>
    <row r="309" spans="2:15">
      <c r="B309" s="118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</row>
    <row r="310" spans="2:15">
      <c r="B310" s="118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</row>
    <row r="311" spans="2:15">
      <c r="B311" s="118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</row>
    <row r="312" spans="2:15">
      <c r="B312" s="118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</row>
    <row r="313" spans="2:15">
      <c r="B313" s="118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</row>
    <row r="314" spans="2:15">
      <c r="B314" s="118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</row>
    <row r="315" spans="2:15">
      <c r="B315" s="118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</row>
    <row r="316" spans="2:15">
      <c r="B316" s="118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</row>
    <row r="317" spans="2:15">
      <c r="B317" s="118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</row>
    <row r="318" spans="2:15">
      <c r="B318" s="118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</row>
    <row r="319" spans="2:15">
      <c r="B319" s="118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</row>
    <row r="320" spans="2:15">
      <c r="B320" s="118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</row>
    <row r="321" spans="2:15">
      <c r="B321" s="118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</row>
    <row r="322" spans="2:15">
      <c r="B322" s="118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</row>
    <row r="323" spans="2:15">
      <c r="B323" s="118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</row>
    <row r="324" spans="2:15">
      <c r="B324" s="118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</row>
    <row r="325" spans="2:15">
      <c r="B325" s="129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</row>
    <row r="326" spans="2:15">
      <c r="B326" s="129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</row>
    <row r="327" spans="2:15">
      <c r="B327" s="130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</row>
    <row r="328" spans="2:15">
      <c r="B328" s="118"/>
      <c r="C328" s="118"/>
      <c r="D328" s="118"/>
      <c r="E328" s="118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</row>
    <row r="329" spans="2:15">
      <c r="B329" s="118"/>
      <c r="C329" s="118"/>
      <c r="D329" s="118"/>
      <c r="E329" s="118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</row>
    <row r="330" spans="2:15">
      <c r="B330" s="118"/>
      <c r="C330" s="118"/>
      <c r="D330" s="118"/>
      <c r="E330" s="118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</row>
    <row r="331" spans="2:15">
      <c r="B331" s="118"/>
      <c r="C331" s="118"/>
      <c r="D331" s="118"/>
      <c r="E331" s="118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</row>
    <row r="332" spans="2:15">
      <c r="B332" s="118"/>
      <c r="C332" s="118"/>
      <c r="D332" s="118"/>
      <c r="E332" s="118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</row>
    <row r="333" spans="2:15">
      <c r="B333" s="118"/>
      <c r="C333" s="118"/>
      <c r="D333" s="118"/>
      <c r="E333" s="118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</row>
    <row r="334" spans="2:15">
      <c r="B334" s="118"/>
      <c r="C334" s="118"/>
      <c r="D334" s="118"/>
      <c r="E334" s="118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</row>
    <row r="335" spans="2:15">
      <c r="B335" s="118"/>
      <c r="C335" s="118"/>
      <c r="D335" s="118"/>
      <c r="E335" s="118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</row>
    <row r="336" spans="2:15">
      <c r="B336" s="118"/>
      <c r="C336" s="118"/>
      <c r="D336" s="118"/>
      <c r="E336" s="118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</row>
    <row r="337" spans="2:15">
      <c r="B337" s="118"/>
      <c r="C337" s="118"/>
      <c r="D337" s="118"/>
      <c r="E337" s="118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</row>
    <row r="338" spans="2:15">
      <c r="B338" s="118"/>
      <c r="C338" s="118"/>
      <c r="D338" s="118"/>
      <c r="E338" s="118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</row>
    <row r="339" spans="2:15">
      <c r="B339" s="118"/>
      <c r="C339" s="118"/>
      <c r="D339" s="118"/>
      <c r="E339" s="118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</row>
    <row r="340" spans="2:15">
      <c r="B340" s="118"/>
      <c r="C340" s="118"/>
      <c r="D340" s="118"/>
      <c r="E340" s="118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</row>
    <row r="341" spans="2:15">
      <c r="B341" s="118"/>
      <c r="C341" s="118"/>
      <c r="D341" s="118"/>
      <c r="E341" s="118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</row>
    <row r="342" spans="2:15">
      <c r="B342" s="118"/>
      <c r="C342" s="118"/>
      <c r="D342" s="118"/>
      <c r="E342" s="118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</row>
    <row r="343" spans="2:15">
      <c r="B343" s="118"/>
      <c r="C343" s="118"/>
      <c r="D343" s="118"/>
      <c r="E343" s="118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</row>
    <row r="344" spans="2:15">
      <c r="B344" s="118"/>
      <c r="C344" s="118"/>
      <c r="D344" s="118"/>
      <c r="E344" s="118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</row>
    <row r="345" spans="2:15">
      <c r="B345" s="118"/>
      <c r="C345" s="118"/>
      <c r="D345" s="118"/>
      <c r="E345" s="118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</row>
    <row r="346" spans="2:15">
      <c r="B346" s="118"/>
      <c r="C346" s="118"/>
      <c r="D346" s="118"/>
      <c r="E346" s="118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</row>
    <row r="347" spans="2:15">
      <c r="B347" s="118"/>
      <c r="C347" s="118"/>
      <c r="D347" s="118"/>
      <c r="E347" s="118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</row>
    <row r="348" spans="2:15">
      <c r="B348" s="118"/>
      <c r="C348" s="118"/>
      <c r="D348" s="118"/>
      <c r="E348" s="118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</row>
    <row r="349" spans="2:15">
      <c r="B349" s="118"/>
      <c r="C349" s="118"/>
      <c r="D349" s="118"/>
      <c r="E349" s="118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</row>
    <row r="350" spans="2:15">
      <c r="B350" s="118"/>
      <c r="C350" s="118"/>
      <c r="D350" s="118"/>
      <c r="E350" s="118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</row>
    <row r="351" spans="2:15">
      <c r="B351" s="118"/>
      <c r="C351" s="118"/>
      <c r="D351" s="118"/>
      <c r="E351" s="118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</row>
    <row r="352" spans="2:15">
      <c r="B352" s="118"/>
      <c r="C352" s="118"/>
      <c r="D352" s="118"/>
      <c r="E352" s="118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</row>
    <row r="353" spans="2:15">
      <c r="B353" s="118"/>
      <c r="C353" s="118"/>
      <c r="D353" s="118"/>
      <c r="E353" s="118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</row>
    <row r="354" spans="2:15">
      <c r="B354" s="118"/>
      <c r="C354" s="118"/>
      <c r="D354" s="118"/>
      <c r="E354" s="118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</row>
    <row r="355" spans="2:15">
      <c r="B355" s="118"/>
      <c r="C355" s="118"/>
      <c r="D355" s="118"/>
      <c r="E355" s="118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</row>
    <row r="356" spans="2:15">
      <c r="B356" s="118"/>
      <c r="C356" s="118"/>
      <c r="D356" s="118"/>
      <c r="E356" s="118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</row>
    <row r="357" spans="2:15">
      <c r="B357" s="118"/>
      <c r="C357" s="118"/>
      <c r="D357" s="118"/>
      <c r="E357" s="118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</row>
    <row r="358" spans="2:15">
      <c r="B358" s="118"/>
      <c r="C358" s="118"/>
      <c r="D358" s="118"/>
      <c r="E358" s="118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</row>
    <row r="359" spans="2:15">
      <c r="B359" s="118"/>
      <c r="C359" s="118"/>
      <c r="D359" s="118"/>
      <c r="E359" s="118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</row>
    <row r="360" spans="2:15">
      <c r="B360" s="118"/>
      <c r="C360" s="118"/>
      <c r="D360" s="118"/>
      <c r="E360" s="118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</row>
    <row r="361" spans="2:15">
      <c r="B361" s="118"/>
      <c r="C361" s="118"/>
      <c r="D361" s="118"/>
      <c r="E361" s="118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</row>
    <row r="362" spans="2:15">
      <c r="B362" s="118"/>
      <c r="C362" s="118"/>
      <c r="D362" s="118"/>
      <c r="E362" s="118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</row>
    <row r="363" spans="2:15">
      <c r="B363" s="118"/>
      <c r="C363" s="118"/>
      <c r="D363" s="118"/>
      <c r="E363" s="118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</row>
    <row r="364" spans="2:15">
      <c r="B364" s="118"/>
      <c r="C364" s="118"/>
      <c r="D364" s="118"/>
      <c r="E364" s="118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</row>
    <row r="365" spans="2:15">
      <c r="B365" s="118"/>
      <c r="C365" s="118"/>
      <c r="D365" s="118"/>
      <c r="E365" s="118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</row>
    <row r="366" spans="2:15">
      <c r="B366" s="118"/>
      <c r="C366" s="118"/>
      <c r="D366" s="118"/>
      <c r="E366" s="118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</row>
    <row r="367" spans="2:15">
      <c r="B367" s="118"/>
      <c r="C367" s="118"/>
      <c r="D367" s="118"/>
      <c r="E367" s="118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</row>
    <row r="368" spans="2:15">
      <c r="B368" s="118"/>
      <c r="C368" s="118"/>
      <c r="D368" s="118"/>
      <c r="E368" s="118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</row>
    <row r="369" spans="2:15">
      <c r="B369" s="118"/>
      <c r="C369" s="118"/>
      <c r="D369" s="118"/>
      <c r="E369" s="118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</row>
    <row r="370" spans="2:15">
      <c r="B370" s="118"/>
      <c r="C370" s="118"/>
      <c r="D370" s="118"/>
      <c r="E370" s="118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</row>
    <row r="371" spans="2:15">
      <c r="B371" s="118"/>
      <c r="C371" s="118"/>
      <c r="D371" s="118"/>
      <c r="E371" s="118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</row>
    <row r="372" spans="2:15">
      <c r="B372" s="118"/>
      <c r="C372" s="118"/>
      <c r="D372" s="118"/>
      <c r="E372" s="118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</row>
    <row r="373" spans="2:15">
      <c r="B373" s="118"/>
      <c r="C373" s="118"/>
      <c r="D373" s="118"/>
      <c r="E373" s="118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</row>
    <row r="374" spans="2:15">
      <c r="B374" s="118"/>
      <c r="C374" s="118"/>
      <c r="D374" s="118"/>
      <c r="E374" s="118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</row>
    <row r="375" spans="2:15">
      <c r="B375" s="118"/>
      <c r="C375" s="118"/>
      <c r="D375" s="118"/>
      <c r="E375" s="118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</row>
    <row r="376" spans="2:15">
      <c r="B376" s="118"/>
      <c r="C376" s="118"/>
      <c r="D376" s="118"/>
      <c r="E376" s="118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</row>
    <row r="377" spans="2:15">
      <c r="B377" s="118"/>
      <c r="C377" s="118"/>
      <c r="D377" s="118"/>
      <c r="E377" s="118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</row>
    <row r="378" spans="2:15">
      <c r="B378" s="118"/>
      <c r="C378" s="118"/>
      <c r="D378" s="118"/>
      <c r="E378" s="118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</row>
    <row r="379" spans="2:15">
      <c r="B379" s="118"/>
      <c r="C379" s="118"/>
      <c r="D379" s="118"/>
      <c r="E379" s="118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</row>
    <row r="380" spans="2:15">
      <c r="B380" s="118"/>
      <c r="C380" s="118"/>
      <c r="D380" s="118"/>
      <c r="E380" s="118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</row>
    <row r="381" spans="2:15">
      <c r="B381" s="118"/>
      <c r="C381" s="118"/>
      <c r="D381" s="118"/>
      <c r="E381" s="118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</row>
    <row r="382" spans="2:15">
      <c r="B382" s="118"/>
      <c r="C382" s="118"/>
      <c r="D382" s="118"/>
      <c r="E382" s="118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</row>
    <row r="383" spans="2:15">
      <c r="B383" s="118"/>
      <c r="C383" s="118"/>
      <c r="D383" s="118"/>
      <c r="E383" s="118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</row>
    <row r="384" spans="2:15">
      <c r="B384" s="118"/>
      <c r="C384" s="118"/>
      <c r="D384" s="118"/>
      <c r="E384" s="118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</row>
    <row r="385" spans="2:15">
      <c r="B385" s="118"/>
      <c r="C385" s="118"/>
      <c r="D385" s="118"/>
      <c r="E385" s="118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</row>
    <row r="386" spans="2:15">
      <c r="B386" s="118"/>
      <c r="C386" s="118"/>
      <c r="D386" s="118"/>
      <c r="E386" s="118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</row>
    <row r="387" spans="2:15">
      <c r="B387" s="118"/>
      <c r="C387" s="118"/>
      <c r="D387" s="118"/>
      <c r="E387" s="118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</row>
    <row r="388" spans="2:15">
      <c r="B388" s="118"/>
      <c r="C388" s="118"/>
      <c r="D388" s="118"/>
      <c r="E388" s="118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</row>
    <row r="389" spans="2:15">
      <c r="B389" s="118"/>
      <c r="C389" s="118"/>
      <c r="D389" s="118"/>
      <c r="E389" s="118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</row>
    <row r="390" spans="2:15">
      <c r="B390" s="118"/>
      <c r="C390" s="118"/>
      <c r="D390" s="118"/>
      <c r="E390" s="118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</row>
    <row r="391" spans="2:15">
      <c r="B391" s="118"/>
      <c r="C391" s="118"/>
      <c r="D391" s="118"/>
      <c r="E391" s="118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</row>
    <row r="392" spans="2:15">
      <c r="B392" s="118"/>
      <c r="C392" s="118"/>
      <c r="D392" s="118"/>
      <c r="E392" s="118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</row>
    <row r="393" spans="2:15">
      <c r="B393" s="118"/>
      <c r="C393" s="118"/>
      <c r="D393" s="118"/>
      <c r="E393" s="118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</row>
    <row r="394" spans="2:15">
      <c r="B394" s="118"/>
      <c r="C394" s="118"/>
      <c r="D394" s="118"/>
      <c r="E394" s="118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</row>
    <row r="395" spans="2:15">
      <c r="B395" s="118"/>
      <c r="C395" s="118"/>
      <c r="D395" s="118"/>
      <c r="E395" s="118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</row>
    <row r="396" spans="2:15">
      <c r="B396" s="118"/>
      <c r="C396" s="118"/>
      <c r="D396" s="118"/>
      <c r="E396" s="118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</row>
    <row r="397" spans="2:15">
      <c r="B397" s="118"/>
      <c r="C397" s="118"/>
      <c r="D397" s="118"/>
      <c r="E397" s="118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</row>
    <row r="398" spans="2:15">
      <c r="B398" s="118"/>
      <c r="C398" s="118"/>
      <c r="D398" s="118"/>
      <c r="E398" s="118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</row>
    <row r="399" spans="2:15">
      <c r="B399" s="118"/>
      <c r="C399" s="118"/>
      <c r="D399" s="118"/>
      <c r="E399" s="118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</row>
    <row r="400" spans="2:15">
      <c r="B400" s="118"/>
      <c r="C400" s="118"/>
      <c r="D400" s="118"/>
      <c r="E400" s="118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</row>
    <row r="401" spans="2:15">
      <c r="B401" s="118"/>
      <c r="C401" s="118"/>
      <c r="D401" s="118"/>
      <c r="E401" s="118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</row>
    <row r="402" spans="2:15">
      <c r="B402" s="118"/>
      <c r="C402" s="118"/>
      <c r="D402" s="118"/>
      <c r="E402" s="118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</row>
    <row r="403" spans="2:15">
      <c r="B403" s="118"/>
      <c r="C403" s="118"/>
      <c r="D403" s="118"/>
      <c r="E403" s="118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</row>
    <row r="404" spans="2:15">
      <c r="B404" s="118"/>
      <c r="C404" s="118"/>
      <c r="D404" s="118"/>
      <c r="E404" s="118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</row>
    <row r="405" spans="2:15">
      <c r="B405" s="118"/>
      <c r="C405" s="118"/>
      <c r="D405" s="118"/>
      <c r="E405" s="118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</row>
    <row r="406" spans="2:15">
      <c r="B406" s="118"/>
      <c r="C406" s="118"/>
      <c r="D406" s="118"/>
      <c r="E406" s="118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</row>
    <row r="407" spans="2:15">
      <c r="B407" s="118"/>
      <c r="C407" s="118"/>
      <c r="D407" s="118"/>
      <c r="E407" s="118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</row>
    <row r="408" spans="2:15">
      <c r="B408" s="118"/>
      <c r="C408" s="118"/>
      <c r="D408" s="118"/>
      <c r="E408" s="118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</row>
    <row r="409" spans="2:15">
      <c r="B409" s="118"/>
      <c r="C409" s="118"/>
      <c r="D409" s="118"/>
      <c r="E409" s="118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</row>
    <row r="410" spans="2:15">
      <c r="B410" s="118"/>
      <c r="C410" s="118"/>
      <c r="D410" s="118"/>
      <c r="E410" s="118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</row>
    <row r="411" spans="2:15">
      <c r="B411" s="118"/>
      <c r="C411" s="118"/>
      <c r="D411" s="118"/>
      <c r="E411" s="118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</row>
    <row r="412" spans="2:15">
      <c r="B412" s="118"/>
      <c r="C412" s="118"/>
      <c r="D412" s="118"/>
      <c r="E412" s="118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</row>
    <row r="413" spans="2:15">
      <c r="B413" s="118"/>
      <c r="C413" s="118"/>
      <c r="D413" s="118"/>
      <c r="E413" s="118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</row>
    <row r="414" spans="2:15">
      <c r="B414" s="118"/>
      <c r="C414" s="118"/>
      <c r="D414" s="118"/>
      <c r="E414" s="118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</row>
    <row r="415" spans="2:15">
      <c r="B415" s="118"/>
      <c r="C415" s="118"/>
      <c r="D415" s="118"/>
      <c r="E415" s="118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</row>
    <row r="416" spans="2:15">
      <c r="B416" s="118"/>
      <c r="C416" s="118"/>
      <c r="D416" s="118"/>
      <c r="E416" s="118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</row>
    <row r="417" spans="2:15">
      <c r="B417" s="118"/>
      <c r="C417" s="118"/>
      <c r="D417" s="118"/>
      <c r="E417" s="118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</row>
    <row r="418" spans="2:15">
      <c r="B418" s="118"/>
      <c r="C418" s="118"/>
      <c r="D418" s="118"/>
      <c r="E418" s="118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</row>
    <row r="419" spans="2:15">
      <c r="B419" s="118"/>
      <c r="C419" s="118"/>
      <c r="D419" s="118"/>
      <c r="E419" s="118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</row>
    <row r="420" spans="2:15">
      <c r="B420" s="118"/>
      <c r="C420" s="118"/>
      <c r="D420" s="118"/>
      <c r="E420" s="118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</row>
    <row r="421" spans="2:15">
      <c r="B421" s="118"/>
      <c r="C421" s="118"/>
      <c r="D421" s="118"/>
      <c r="E421" s="118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</row>
    <row r="422" spans="2:15">
      <c r="B422" s="118"/>
      <c r="C422" s="118"/>
      <c r="D422" s="118"/>
      <c r="E422" s="118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</row>
    <row r="423" spans="2:15">
      <c r="B423" s="118"/>
      <c r="C423" s="118"/>
      <c r="D423" s="118"/>
      <c r="E423" s="118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</row>
    <row r="424" spans="2:15">
      <c r="B424" s="118"/>
      <c r="C424" s="118"/>
      <c r="D424" s="118"/>
      <c r="E424" s="118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</row>
    <row r="425" spans="2:15">
      <c r="B425" s="118"/>
      <c r="C425" s="118"/>
      <c r="D425" s="118"/>
      <c r="E425" s="118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</row>
    <row r="426" spans="2:15">
      <c r="B426" s="118"/>
      <c r="C426" s="118"/>
      <c r="D426" s="118"/>
      <c r="E426" s="118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</row>
    <row r="427" spans="2:15">
      <c r="B427" s="118"/>
      <c r="C427" s="118"/>
      <c r="D427" s="118"/>
      <c r="E427" s="118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</row>
    <row r="428" spans="2:15">
      <c r="B428" s="118"/>
      <c r="C428" s="118"/>
      <c r="D428" s="118"/>
      <c r="E428" s="118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</row>
    <row r="429" spans="2:15">
      <c r="B429" s="118"/>
      <c r="C429" s="118"/>
      <c r="D429" s="118"/>
      <c r="E429" s="118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</row>
    <row r="430" spans="2:15">
      <c r="B430" s="118"/>
      <c r="C430" s="118"/>
      <c r="D430" s="118"/>
      <c r="E430" s="118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</row>
    <row r="431" spans="2:15">
      <c r="B431" s="118"/>
      <c r="C431" s="118"/>
      <c r="D431" s="118"/>
      <c r="E431" s="118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</row>
    <row r="432" spans="2:15">
      <c r="B432" s="118"/>
      <c r="C432" s="118"/>
      <c r="D432" s="118"/>
      <c r="E432" s="118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</row>
    <row r="433" spans="2:15">
      <c r="B433" s="118"/>
      <c r="C433" s="118"/>
      <c r="D433" s="118"/>
      <c r="E433" s="118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</row>
    <row r="434" spans="2:15">
      <c r="B434" s="118"/>
      <c r="C434" s="118"/>
      <c r="D434" s="118"/>
      <c r="E434" s="118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</row>
    <row r="435" spans="2:15">
      <c r="B435" s="118"/>
      <c r="C435" s="118"/>
      <c r="D435" s="118"/>
      <c r="E435" s="118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</row>
    <row r="436" spans="2:15">
      <c r="B436" s="118"/>
      <c r="C436" s="118"/>
      <c r="D436" s="118"/>
      <c r="E436" s="118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</row>
    <row r="437" spans="2:15">
      <c r="B437" s="118"/>
      <c r="C437" s="118"/>
      <c r="D437" s="118"/>
      <c r="E437" s="118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</row>
    <row r="438" spans="2:15">
      <c r="B438" s="118"/>
      <c r="C438" s="118"/>
      <c r="D438" s="118"/>
      <c r="E438" s="118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</row>
    <row r="439" spans="2:15">
      <c r="B439" s="118"/>
      <c r="C439" s="118"/>
      <c r="D439" s="118"/>
      <c r="E439" s="118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</row>
    <row r="440" spans="2:15">
      <c r="B440" s="118"/>
      <c r="C440" s="118"/>
      <c r="D440" s="118"/>
      <c r="E440" s="118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</row>
    <row r="441" spans="2:15">
      <c r="B441" s="118"/>
      <c r="C441" s="118"/>
      <c r="D441" s="118"/>
      <c r="E441" s="118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</row>
    <row r="442" spans="2:15">
      <c r="B442" s="118"/>
      <c r="C442" s="118"/>
      <c r="D442" s="118"/>
      <c r="E442" s="118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</row>
    <row r="443" spans="2:15">
      <c r="B443" s="118"/>
      <c r="C443" s="118"/>
      <c r="D443" s="118"/>
      <c r="E443" s="118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</row>
    <row r="444" spans="2:15">
      <c r="B444" s="118"/>
      <c r="C444" s="118"/>
      <c r="D444" s="118"/>
      <c r="E444" s="118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</row>
    <row r="445" spans="2:15">
      <c r="B445" s="118"/>
      <c r="C445" s="118"/>
      <c r="D445" s="118"/>
      <c r="E445" s="118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</row>
    <row r="446" spans="2:15">
      <c r="B446" s="118"/>
      <c r="C446" s="118"/>
      <c r="D446" s="118"/>
      <c r="E446" s="118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</row>
    <row r="447" spans="2:15">
      <c r="B447" s="118"/>
      <c r="C447" s="118"/>
      <c r="D447" s="118"/>
      <c r="E447" s="118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</row>
    <row r="448" spans="2:15">
      <c r="B448" s="118"/>
      <c r="C448" s="118"/>
      <c r="D448" s="118"/>
      <c r="E448" s="118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</row>
    <row r="449" spans="2:15">
      <c r="B449" s="118"/>
      <c r="C449" s="118"/>
      <c r="D449" s="118"/>
      <c r="E449" s="118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</row>
    <row r="450" spans="2:15">
      <c r="B450" s="118"/>
      <c r="C450" s="118"/>
      <c r="D450" s="118"/>
      <c r="E450" s="118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</row>
    <row r="451" spans="2:15">
      <c r="B451" s="118"/>
      <c r="C451" s="118"/>
      <c r="D451" s="118"/>
      <c r="E451" s="118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</row>
    <row r="452" spans="2:15">
      <c r="B452" s="118"/>
      <c r="C452" s="118"/>
      <c r="D452" s="118"/>
      <c r="E452" s="118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</row>
    <row r="453" spans="2:15">
      <c r="B453" s="118"/>
      <c r="C453" s="118"/>
      <c r="D453" s="118"/>
      <c r="E453" s="118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</row>
    <row r="454" spans="2:15">
      <c r="B454" s="118"/>
      <c r="C454" s="118"/>
      <c r="D454" s="118"/>
      <c r="E454" s="118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</row>
    <row r="455" spans="2:15">
      <c r="B455" s="118"/>
      <c r="C455" s="118"/>
      <c r="D455" s="118"/>
      <c r="E455" s="118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</row>
    <row r="456" spans="2:15">
      <c r="B456" s="118"/>
      <c r="C456" s="118"/>
      <c r="D456" s="118"/>
      <c r="E456" s="118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</row>
    <row r="457" spans="2:15">
      <c r="B457" s="118"/>
      <c r="C457" s="118"/>
      <c r="D457" s="118"/>
      <c r="E457" s="118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</row>
    <row r="458" spans="2:15">
      <c r="B458" s="118"/>
      <c r="C458" s="118"/>
      <c r="D458" s="118"/>
      <c r="E458" s="118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</row>
    <row r="459" spans="2:15">
      <c r="B459" s="118"/>
      <c r="C459" s="118"/>
      <c r="D459" s="118"/>
      <c r="E459" s="118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</row>
    <row r="460" spans="2:15">
      <c r="B460" s="118"/>
      <c r="C460" s="118"/>
      <c r="D460" s="118"/>
      <c r="E460" s="118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</row>
    <row r="461" spans="2:15">
      <c r="B461" s="118"/>
      <c r="C461" s="118"/>
      <c r="D461" s="118"/>
      <c r="E461" s="118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</row>
    <row r="462" spans="2:15">
      <c r="B462" s="118"/>
      <c r="C462" s="118"/>
      <c r="D462" s="118"/>
      <c r="E462" s="118"/>
      <c r="F462" s="119"/>
      <c r="G462" s="119"/>
      <c r="H462" s="119"/>
      <c r="I462" s="119"/>
      <c r="J462" s="119"/>
      <c r="K462" s="119"/>
      <c r="L462" s="119"/>
      <c r="M462" s="119"/>
      <c r="N462" s="119"/>
      <c r="O462" s="119"/>
    </row>
    <row r="463" spans="2:15">
      <c r="B463" s="118"/>
      <c r="C463" s="118"/>
      <c r="D463" s="118"/>
      <c r="E463" s="118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</row>
    <row r="464" spans="2:15">
      <c r="B464" s="118"/>
      <c r="C464" s="118"/>
      <c r="D464" s="118"/>
      <c r="E464" s="118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</row>
    <row r="465" spans="2:15">
      <c r="B465" s="118"/>
      <c r="C465" s="118"/>
      <c r="D465" s="118"/>
      <c r="E465" s="118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</row>
    <row r="466" spans="2:15">
      <c r="B466" s="118"/>
      <c r="C466" s="118"/>
      <c r="D466" s="118"/>
      <c r="E466" s="118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</row>
    <row r="467" spans="2:15">
      <c r="B467" s="118"/>
      <c r="C467" s="118"/>
      <c r="D467" s="118"/>
      <c r="E467" s="118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</row>
    <row r="468" spans="2:15">
      <c r="B468" s="118"/>
      <c r="C468" s="118"/>
      <c r="D468" s="118"/>
      <c r="E468" s="118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</row>
    <row r="469" spans="2:15">
      <c r="B469" s="118"/>
      <c r="C469" s="118"/>
      <c r="D469" s="118"/>
      <c r="E469" s="118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</row>
    <row r="470" spans="2:15">
      <c r="B470" s="118"/>
      <c r="C470" s="118"/>
      <c r="D470" s="118"/>
      <c r="E470" s="118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</row>
    <row r="471" spans="2:15">
      <c r="B471" s="118"/>
      <c r="C471" s="118"/>
      <c r="D471" s="118"/>
      <c r="E471" s="118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</row>
    <row r="472" spans="2:15">
      <c r="B472" s="118"/>
      <c r="C472" s="118"/>
      <c r="D472" s="118"/>
      <c r="E472" s="118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</row>
    <row r="473" spans="2:15">
      <c r="B473" s="118"/>
      <c r="C473" s="118"/>
      <c r="D473" s="118"/>
      <c r="E473" s="118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</row>
    <row r="474" spans="2:15">
      <c r="B474" s="118"/>
      <c r="C474" s="118"/>
      <c r="D474" s="118"/>
      <c r="E474" s="118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</row>
    <row r="475" spans="2:15">
      <c r="B475" s="118"/>
      <c r="C475" s="118"/>
      <c r="D475" s="118"/>
      <c r="E475" s="118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</row>
    <row r="476" spans="2:15">
      <c r="B476" s="118"/>
      <c r="C476" s="118"/>
      <c r="D476" s="118"/>
      <c r="E476" s="118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</row>
    <row r="477" spans="2:15">
      <c r="B477" s="118"/>
      <c r="C477" s="118"/>
      <c r="D477" s="118"/>
      <c r="E477" s="118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</row>
    <row r="478" spans="2:15">
      <c r="B478" s="118"/>
      <c r="C478" s="118"/>
      <c r="D478" s="118"/>
      <c r="E478" s="118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</row>
    <row r="479" spans="2:15">
      <c r="B479" s="118"/>
      <c r="C479" s="118"/>
      <c r="D479" s="118"/>
      <c r="E479" s="118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</row>
    <row r="480" spans="2:15">
      <c r="B480" s="118"/>
      <c r="C480" s="118"/>
      <c r="D480" s="118"/>
      <c r="E480" s="118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</row>
    <row r="481" spans="2:15">
      <c r="B481" s="118"/>
      <c r="C481" s="118"/>
      <c r="D481" s="118"/>
      <c r="E481" s="118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</row>
    <row r="482" spans="2:15">
      <c r="B482" s="118"/>
      <c r="C482" s="118"/>
      <c r="D482" s="118"/>
      <c r="E482" s="118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</row>
    <row r="483" spans="2:15">
      <c r="B483" s="118"/>
      <c r="C483" s="118"/>
      <c r="D483" s="118"/>
      <c r="E483" s="118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</row>
    <row r="484" spans="2:15">
      <c r="B484" s="118"/>
      <c r="C484" s="118"/>
      <c r="D484" s="118"/>
      <c r="E484" s="118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</row>
    <row r="485" spans="2:15">
      <c r="B485" s="118"/>
      <c r="C485" s="118"/>
      <c r="D485" s="118"/>
      <c r="E485" s="118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</row>
    <row r="486" spans="2:15">
      <c r="B486" s="118"/>
      <c r="C486" s="118"/>
      <c r="D486" s="118"/>
      <c r="E486" s="118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</row>
    <row r="487" spans="2:15">
      <c r="B487" s="118"/>
      <c r="C487" s="118"/>
      <c r="D487" s="118"/>
      <c r="E487" s="118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</row>
    <row r="488" spans="2:15">
      <c r="B488" s="118"/>
      <c r="C488" s="118"/>
      <c r="D488" s="118"/>
      <c r="E488" s="118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</row>
    <row r="489" spans="2:15">
      <c r="B489" s="118"/>
      <c r="C489" s="118"/>
      <c r="D489" s="118"/>
      <c r="E489" s="118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</row>
    <row r="490" spans="2:15">
      <c r="B490" s="118"/>
      <c r="C490" s="118"/>
      <c r="D490" s="118"/>
      <c r="E490" s="118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</row>
    <row r="491" spans="2:15">
      <c r="B491" s="118"/>
      <c r="C491" s="118"/>
      <c r="D491" s="118"/>
      <c r="E491" s="118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</row>
    <row r="492" spans="2:15">
      <c r="B492" s="118"/>
      <c r="C492" s="118"/>
      <c r="D492" s="118"/>
      <c r="E492" s="118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</row>
    <row r="493" spans="2:15">
      <c r="B493" s="118"/>
      <c r="C493" s="118"/>
      <c r="D493" s="118"/>
      <c r="E493" s="118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</row>
    <row r="494" spans="2:15">
      <c r="B494" s="118"/>
      <c r="C494" s="118"/>
      <c r="D494" s="118"/>
      <c r="E494" s="118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</row>
    <row r="495" spans="2:15">
      <c r="B495" s="118"/>
      <c r="C495" s="118"/>
      <c r="D495" s="118"/>
      <c r="E495" s="118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</row>
    <row r="496" spans="2:15">
      <c r="B496" s="118"/>
      <c r="C496" s="118"/>
      <c r="D496" s="118"/>
      <c r="E496" s="118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</row>
    <row r="497" spans="2:15">
      <c r="B497" s="118"/>
      <c r="C497" s="118"/>
      <c r="D497" s="118"/>
      <c r="E497" s="118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</row>
    <row r="498" spans="2:15">
      <c r="B498" s="118"/>
      <c r="C498" s="118"/>
      <c r="D498" s="118"/>
      <c r="E498" s="118"/>
      <c r="F498" s="119"/>
      <c r="G498" s="119"/>
      <c r="H498" s="119"/>
      <c r="I498" s="119"/>
      <c r="J498" s="119"/>
      <c r="K498" s="119"/>
      <c r="L498" s="119"/>
      <c r="M498" s="119"/>
      <c r="N498" s="119"/>
      <c r="O498" s="119"/>
    </row>
    <row r="499" spans="2:15">
      <c r="B499" s="118"/>
      <c r="C499" s="118"/>
      <c r="D499" s="118"/>
      <c r="E499" s="118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</row>
    <row r="500" spans="2:15">
      <c r="B500" s="118"/>
      <c r="C500" s="118"/>
      <c r="D500" s="118"/>
      <c r="E500" s="118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</row>
    <row r="501" spans="2:15">
      <c r="B501" s="118"/>
      <c r="C501" s="118"/>
      <c r="D501" s="118"/>
      <c r="E501" s="118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</row>
    <row r="502" spans="2:15">
      <c r="B502" s="118"/>
      <c r="C502" s="118"/>
      <c r="D502" s="118"/>
      <c r="E502" s="118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</row>
    <row r="503" spans="2:15">
      <c r="B503" s="118"/>
      <c r="C503" s="118"/>
      <c r="D503" s="118"/>
      <c r="E503" s="118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</row>
    <row r="504" spans="2:15">
      <c r="B504" s="118"/>
      <c r="C504" s="118"/>
      <c r="D504" s="118"/>
      <c r="E504" s="118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</row>
    <row r="505" spans="2:15">
      <c r="B505" s="118"/>
      <c r="C505" s="118"/>
      <c r="D505" s="118"/>
      <c r="E505" s="118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</row>
    <row r="506" spans="2:15">
      <c r="B506" s="118"/>
      <c r="C506" s="118"/>
      <c r="D506" s="118"/>
      <c r="E506" s="118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</row>
    <row r="507" spans="2:15">
      <c r="B507" s="118"/>
      <c r="C507" s="118"/>
      <c r="D507" s="118"/>
      <c r="E507" s="118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</row>
    <row r="508" spans="2:15">
      <c r="B508" s="118"/>
      <c r="C508" s="118"/>
      <c r="D508" s="118"/>
      <c r="E508" s="118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</row>
    <row r="509" spans="2:15">
      <c r="B509" s="118"/>
      <c r="C509" s="118"/>
      <c r="D509" s="118"/>
      <c r="E509" s="118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</row>
    <row r="510" spans="2:15">
      <c r="B510" s="118"/>
      <c r="C510" s="118"/>
      <c r="D510" s="118"/>
      <c r="E510" s="118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</row>
    <row r="511" spans="2:15">
      <c r="B511" s="118"/>
      <c r="C511" s="118"/>
      <c r="D511" s="118"/>
      <c r="E511" s="118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</row>
    <row r="512" spans="2:15">
      <c r="B512" s="118"/>
      <c r="C512" s="118"/>
      <c r="D512" s="118"/>
      <c r="E512" s="118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</row>
    <row r="513" spans="2:15">
      <c r="B513" s="118"/>
      <c r="C513" s="118"/>
      <c r="D513" s="118"/>
      <c r="E513" s="118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</row>
    <row r="514" spans="2:15">
      <c r="B514" s="118"/>
      <c r="C514" s="118"/>
      <c r="D514" s="118"/>
      <c r="E514" s="118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</row>
    <row r="515" spans="2:15">
      <c r="B515" s="118"/>
      <c r="C515" s="118"/>
      <c r="D515" s="118"/>
      <c r="E515" s="118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</row>
    <row r="516" spans="2:15">
      <c r="B516" s="118"/>
      <c r="C516" s="118"/>
      <c r="D516" s="118"/>
      <c r="E516" s="118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</row>
    <row r="517" spans="2:15">
      <c r="B517" s="118"/>
      <c r="C517" s="118"/>
      <c r="D517" s="118"/>
      <c r="E517" s="118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</row>
    <row r="518" spans="2:15">
      <c r="B518" s="118"/>
      <c r="C518" s="118"/>
      <c r="D518" s="118"/>
      <c r="E518" s="118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</row>
    <row r="519" spans="2:15">
      <c r="B519" s="118"/>
      <c r="C519" s="118"/>
      <c r="D519" s="118"/>
      <c r="E519" s="118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</row>
    <row r="520" spans="2:15">
      <c r="B520" s="118"/>
      <c r="C520" s="118"/>
      <c r="D520" s="118"/>
      <c r="E520" s="118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</row>
    <row r="521" spans="2:15">
      <c r="B521" s="118"/>
      <c r="C521" s="118"/>
      <c r="D521" s="118"/>
      <c r="E521" s="118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</row>
    <row r="522" spans="2:15">
      <c r="B522" s="118"/>
      <c r="C522" s="118"/>
      <c r="D522" s="118"/>
      <c r="E522" s="118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</row>
    <row r="523" spans="2:15">
      <c r="B523" s="118"/>
      <c r="C523" s="118"/>
      <c r="D523" s="118"/>
      <c r="E523" s="118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</row>
    <row r="524" spans="2:15">
      <c r="B524" s="118"/>
      <c r="C524" s="118"/>
      <c r="D524" s="118"/>
      <c r="E524" s="118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</row>
    <row r="525" spans="2:15">
      <c r="B525" s="118"/>
      <c r="C525" s="118"/>
      <c r="D525" s="118"/>
      <c r="E525" s="118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</row>
  </sheetData>
  <sheetProtection sheet="1" objects="1" scenarios="1"/>
  <mergeCells count="2">
    <mergeCell ref="B6:O6"/>
    <mergeCell ref="B7:O7"/>
  </mergeCells>
  <phoneticPr fontId="4" type="noConversion"/>
  <dataValidations count="1">
    <dataValidation allowBlank="1" showInputMessage="1" showErrorMessage="1" sqref="A1:A1048576 B39:B1048576 C5:C1048576 B1:B28 B30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41.42578125" style="2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3.140625" style="1" bestFit="1" customWidth="1"/>
    <col min="8" max="8" width="6.42578125" style="1" bestFit="1" customWidth="1"/>
    <col min="9" max="9" width="7.28515625" style="1" bestFit="1" customWidth="1"/>
    <col min="10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143</v>
      </c>
      <c r="C1" s="67" t="s" vm="1">
        <v>229</v>
      </c>
    </row>
    <row r="2" spans="2:12">
      <c r="B2" s="46" t="s">
        <v>142</v>
      </c>
      <c r="C2" s="67" t="s">
        <v>230</v>
      </c>
    </row>
    <row r="3" spans="2:12">
      <c r="B3" s="46" t="s">
        <v>144</v>
      </c>
      <c r="C3" s="67" t="s">
        <v>231</v>
      </c>
    </row>
    <row r="4" spans="2:12">
      <c r="B4" s="46" t="s">
        <v>145</v>
      </c>
      <c r="C4" s="67">
        <v>8801</v>
      </c>
    </row>
    <row r="6" spans="2:12" ht="26.25" customHeight="1">
      <c r="B6" s="154" t="s">
        <v>171</v>
      </c>
      <c r="C6" s="155"/>
      <c r="D6" s="155"/>
      <c r="E6" s="155"/>
      <c r="F6" s="155"/>
      <c r="G6" s="155"/>
      <c r="H6" s="155"/>
      <c r="I6" s="155"/>
      <c r="J6" s="155"/>
      <c r="K6" s="155"/>
      <c r="L6" s="156"/>
    </row>
    <row r="7" spans="2:12" ht="26.25" customHeight="1">
      <c r="B7" s="154" t="s">
        <v>91</v>
      </c>
      <c r="C7" s="155"/>
      <c r="D7" s="155"/>
      <c r="E7" s="155"/>
      <c r="F7" s="155"/>
      <c r="G7" s="155"/>
      <c r="H7" s="155"/>
      <c r="I7" s="155"/>
      <c r="J7" s="155"/>
      <c r="K7" s="155"/>
      <c r="L7" s="156"/>
    </row>
    <row r="8" spans="2:12" s="3" customFormat="1" ht="78.75">
      <c r="B8" s="21" t="s">
        <v>113</v>
      </c>
      <c r="C8" s="29" t="s">
        <v>44</v>
      </c>
      <c r="D8" s="29" t="s">
        <v>116</v>
      </c>
      <c r="E8" s="29" t="s">
        <v>64</v>
      </c>
      <c r="F8" s="29" t="s">
        <v>100</v>
      </c>
      <c r="G8" s="29" t="s">
        <v>205</v>
      </c>
      <c r="H8" s="29" t="s">
        <v>204</v>
      </c>
      <c r="I8" s="29" t="s">
        <v>60</v>
      </c>
      <c r="J8" s="29" t="s">
        <v>57</v>
      </c>
      <c r="K8" s="29" t="s">
        <v>146</v>
      </c>
      <c r="L8" s="65" t="s">
        <v>148</v>
      </c>
    </row>
    <row r="9" spans="2:12" s="3" customFormat="1" ht="25.5">
      <c r="B9" s="14"/>
      <c r="C9" s="15"/>
      <c r="D9" s="15"/>
      <c r="E9" s="15"/>
      <c r="F9" s="15"/>
      <c r="G9" s="15" t="s">
        <v>212</v>
      </c>
      <c r="H9" s="15"/>
      <c r="I9" s="15" t="s">
        <v>208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88" t="s">
        <v>47</v>
      </c>
      <c r="C11" s="73"/>
      <c r="D11" s="73"/>
      <c r="E11" s="73"/>
      <c r="F11" s="73"/>
      <c r="G11" s="83"/>
      <c r="H11" s="85"/>
      <c r="I11" s="83">
        <v>168.93664991799997</v>
      </c>
      <c r="J11" s="73"/>
      <c r="K11" s="84">
        <f>IFERROR(I11/$I$11,0)</f>
        <v>1</v>
      </c>
      <c r="L11" s="84">
        <f>I11/'סכום נכסי הקרן'!$C$42</f>
        <v>8.6052814922102207E-6</v>
      </c>
    </row>
    <row r="12" spans="2:12" s="4" customFormat="1" ht="18" customHeight="1">
      <c r="B12" s="92" t="s">
        <v>24</v>
      </c>
      <c r="C12" s="73"/>
      <c r="D12" s="73"/>
      <c r="E12" s="73"/>
      <c r="F12" s="73"/>
      <c r="G12" s="83"/>
      <c r="H12" s="85"/>
      <c r="I12" s="83">
        <v>124.94318001300002</v>
      </c>
      <c r="J12" s="73"/>
      <c r="K12" s="84">
        <f t="shared" ref="K12:K20" si="0">IFERROR(I12/$I$11,0)</f>
        <v>0.73958599317345342</v>
      </c>
      <c r="L12" s="84">
        <f>I12/'סכום נכסי הקרן'!$C$42</f>
        <v>6.3643456589534334E-6</v>
      </c>
    </row>
    <row r="13" spans="2:12">
      <c r="B13" s="89" t="s">
        <v>1667</v>
      </c>
      <c r="C13" s="71"/>
      <c r="D13" s="71"/>
      <c r="E13" s="71"/>
      <c r="F13" s="71"/>
      <c r="G13" s="80"/>
      <c r="H13" s="82"/>
      <c r="I13" s="80">
        <v>124.94318001300002</v>
      </c>
      <c r="J13" s="71"/>
      <c r="K13" s="81">
        <f t="shared" si="0"/>
        <v>0.73958599317345342</v>
      </c>
      <c r="L13" s="81">
        <f>I13/'סכום נכסי הקרן'!$C$42</f>
        <v>6.3643456589534334E-6</v>
      </c>
    </row>
    <row r="14" spans="2:12">
      <c r="B14" s="76" t="s">
        <v>1668</v>
      </c>
      <c r="C14" s="73" t="s">
        <v>1669</v>
      </c>
      <c r="D14" s="86" t="s">
        <v>117</v>
      </c>
      <c r="E14" s="86" t="s">
        <v>295</v>
      </c>
      <c r="F14" s="86" t="s">
        <v>130</v>
      </c>
      <c r="G14" s="83">
        <v>1142172.3531080002</v>
      </c>
      <c r="H14" s="85">
        <v>8.1999999999999993</v>
      </c>
      <c r="I14" s="83">
        <v>93.658132955000013</v>
      </c>
      <c r="J14" s="84">
        <v>1.3080141605041624E-2</v>
      </c>
      <c r="K14" s="84">
        <f t="shared" si="0"/>
        <v>0.55439795331836317</v>
      </c>
      <c r="L14" s="84">
        <f>I14/'סכום נכסי הקרן'!$C$42</f>
        <v>4.7707504470097363E-6</v>
      </c>
    </row>
    <row r="15" spans="2:12">
      <c r="B15" s="76" t="s">
        <v>1670</v>
      </c>
      <c r="C15" s="73" t="s">
        <v>1671</v>
      </c>
      <c r="D15" s="86" t="s">
        <v>117</v>
      </c>
      <c r="E15" s="86" t="s">
        <v>155</v>
      </c>
      <c r="F15" s="86" t="s">
        <v>130</v>
      </c>
      <c r="G15" s="83">
        <v>306716.14762500004</v>
      </c>
      <c r="H15" s="85">
        <v>10.199999999999999</v>
      </c>
      <c r="I15" s="83">
        <v>31.285047058000007</v>
      </c>
      <c r="J15" s="84">
        <v>2.0454086669078973E-2</v>
      </c>
      <c r="K15" s="84">
        <f t="shared" si="0"/>
        <v>0.18518803985509025</v>
      </c>
      <c r="L15" s="84">
        <f>I15/'סכום נכסי הקרן'!$C$42</f>
        <v>1.5935952119436967E-6</v>
      </c>
    </row>
    <row r="16" spans="2:12">
      <c r="B16" s="72"/>
      <c r="C16" s="73"/>
      <c r="D16" s="73"/>
      <c r="E16" s="73"/>
      <c r="F16" s="73"/>
      <c r="G16" s="83"/>
      <c r="H16" s="85"/>
      <c r="I16" s="73"/>
      <c r="J16" s="73"/>
      <c r="K16" s="84"/>
      <c r="L16" s="73"/>
    </row>
    <row r="17" spans="2:12">
      <c r="B17" s="92" t="s">
        <v>39</v>
      </c>
      <c r="C17" s="73"/>
      <c r="D17" s="73"/>
      <c r="E17" s="73"/>
      <c r="F17" s="73"/>
      <c r="G17" s="83"/>
      <c r="H17" s="85"/>
      <c r="I17" s="83">
        <v>43.993469905000005</v>
      </c>
      <c r="J17" s="73"/>
      <c r="K17" s="84">
        <f t="shared" si="0"/>
        <v>0.26041400682654686</v>
      </c>
      <c r="L17" s="84">
        <f>I17/'סכום נכסי הקרן'!$C$42</f>
        <v>2.2409358332567898E-6</v>
      </c>
    </row>
    <row r="18" spans="2:12">
      <c r="B18" s="89" t="s">
        <v>1672</v>
      </c>
      <c r="C18" s="71"/>
      <c r="D18" s="71"/>
      <c r="E18" s="71"/>
      <c r="F18" s="71"/>
      <c r="G18" s="80"/>
      <c r="H18" s="82"/>
      <c r="I18" s="80">
        <v>43.993469905000005</v>
      </c>
      <c r="J18" s="71"/>
      <c r="K18" s="81">
        <f t="shared" si="0"/>
        <v>0.26041400682654686</v>
      </c>
      <c r="L18" s="81">
        <f>I18/'סכום נכסי הקרן'!$C$42</f>
        <v>2.2409358332567898E-6</v>
      </c>
    </row>
    <row r="19" spans="2:12">
      <c r="B19" s="76" t="s">
        <v>1673</v>
      </c>
      <c r="C19" s="73" t="s">
        <v>1674</v>
      </c>
      <c r="D19" s="86" t="s">
        <v>1345</v>
      </c>
      <c r="E19" s="86" t="s">
        <v>708</v>
      </c>
      <c r="F19" s="86" t="s">
        <v>129</v>
      </c>
      <c r="G19" s="83">
        <v>46296.777000000009</v>
      </c>
      <c r="H19" s="85">
        <v>23</v>
      </c>
      <c r="I19" s="83">
        <v>40.718941307000009</v>
      </c>
      <c r="J19" s="84">
        <v>1.386131047904192E-3</v>
      </c>
      <c r="K19" s="84">
        <f t="shared" si="0"/>
        <v>0.24103083213005908</v>
      </c>
      <c r="L19" s="84">
        <f>I19/'סכום נכסי הקרן'!$C$42</f>
        <v>2.0741381587808258E-6</v>
      </c>
    </row>
    <row r="20" spans="2:12">
      <c r="B20" s="76" t="s">
        <v>1675</v>
      </c>
      <c r="C20" s="73" t="s">
        <v>1676</v>
      </c>
      <c r="D20" s="86" t="s">
        <v>1367</v>
      </c>
      <c r="E20" s="86" t="s">
        <v>775</v>
      </c>
      <c r="F20" s="86" t="s">
        <v>129</v>
      </c>
      <c r="G20" s="83">
        <v>12232.997387000001</v>
      </c>
      <c r="H20" s="85">
        <v>7</v>
      </c>
      <c r="I20" s="83">
        <v>3.2745285980000003</v>
      </c>
      <c r="J20" s="84">
        <v>4.8351768328063247E-4</v>
      </c>
      <c r="K20" s="84">
        <f t="shared" si="0"/>
        <v>1.9383174696487832E-2</v>
      </c>
      <c r="L20" s="84">
        <f>I20/'סכום נכסי הקרן'!$C$42</f>
        <v>1.6679767447596422E-7</v>
      </c>
    </row>
    <row r="21" spans="2:12">
      <c r="B21" s="72"/>
      <c r="C21" s="73"/>
      <c r="D21" s="73"/>
      <c r="E21" s="73"/>
      <c r="F21" s="73"/>
      <c r="G21" s="83"/>
      <c r="H21" s="85"/>
      <c r="I21" s="73"/>
      <c r="J21" s="73"/>
      <c r="K21" s="84"/>
      <c r="L21" s="73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126" t="s">
        <v>220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126" t="s">
        <v>109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126" t="s">
        <v>203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126" t="s">
        <v>211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118"/>
      <c r="C121" s="118"/>
      <c r="D121" s="119"/>
      <c r="E121" s="119"/>
      <c r="F121" s="119"/>
      <c r="G121" s="119"/>
      <c r="H121" s="119"/>
      <c r="I121" s="119"/>
      <c r="J121" s="119"/>
      <c r="K121" s="119"/>
      <c r="L121" s="119"/>
    </row>
    <row r="122" spans="2:12">
      <c r="B122" s="118"/>
      <c r="C122" s="118"/>
      <c r="D122" s="119"/>
      <c r="E122" s="119"/>
      <c r="F122" s="119"/>
      <c r="G122" s="119"/>
      <c r="H122" s="119"/>
      <c r="I122" s="119"/>
      <c r="J122" s="119"/>
      <c r="K122" s="119"/>
      <c r="L122" s="119"/>
    </row>
    <row r="123" spans="2:12">
      <c r="B123" s="118"/>
      <c r="C123" s="118"/>
      <c r="D123" s="119"/>
      <c r="E123" s="119"/>
      <c r="F123" s="119"/>
      <c r="G123" s="119"/>
      <c r="H123" s="119"/>
      <c r="I123" s="119"/>
      <c r="J123" s="119"/>
      <c r="K123" s="119"/>
      <c r="L123" s="119"/>
    </row>
    <row r="124" spans="2:12">
      <c r="B124" s="118"/>
      <c r="C124" s="118"/>
      <c r="D124" s="119"/>
      <c r="E124" s="119"/>
      <c r="F124" s="119"/>
      <c r="G124" s="119"/>
      <c r="H124" s="119"/>
      <c r="I124" s="119"/>
      <c r="J124" s="119"/>
      <c r="K124" s="119"/>
      <c r="L124" s="119"/>
    </row>
    <row r="125" spans="2:12">
      <c r="B125" s="118"/>
      <c r="C125" s="118"/>
      <c r="D125" s="119"/>
      <c r="E125" s="119"/>
      <c r="F125" s="119"/>
      <c r="G125" s="119"/>
      <c r="H125" s="119"/>
      <c r="I125" s="119"/>
      <c r="J125" s="119"/>
      <c r="K125" s="119"/>
      <c r="L125" s="119"/>
    </row>
    <row r="126" spans="2:12">
      <c r="B126" s="118"/>
      <c r="C126" s="118"/>
      <c r="D126" s="119"/>
      <c r="E126" s="119"/>
      <c r="F126" s="119"/>
      <c r="G126" s="119"/>
      <c r="H126" s="119"/>
      <c r="I126" s="119"/>
      <c r="J126" s="119"/>
      <c r="K126" s="119"/>
      <c r="L126" s="119"/>
    </row>
    <row r="127" spans="2:12">
      <c r="B127" s="118"/>
      <c r="C127" s="118"/>
      <c r="D127" s="119"/>
      <c r="E127" s="119"/>
      <c r="F127" s="119"/>
      <c r="G127" s="119"/>
      <c r="H127" s="119"/>
      <c r="I127" s="119"/>
      <c r="J127" s="119"/>
      <c r="K127" s="119"/>
      <c r="L127" s="119"/>
    </row>
    <row r="128" spans="2:12">
      <c r="B128" s="118"/>
      <c r="C128" s="118"/>
      <c r="D128" s="119"/>
      <c r="E128" s="119"/>
      <c r="F128" s="119"/>
      <c r="G128" s="119"/>
      <c r="H128" s="119"/>
      <c r="I128" s="119"/>
      <c r="J128" s="119"/>
      <c r="K128" s="119"/>
      <c r="L128" s="119"/>
    </row>
    <row r="129" spans="2:12">
      <c r="B129" s="118"/>
      <c r="C129" s="118"/>
      <c r="D129" s="119"/>
      <c r="E129" s="119"/>
      <c r="F129" s="119"/>
      <c r="G129" s="119"/>
      <c r="H129" s="119"/>
      <c r="I129" s="119"/>
      <c r="J129" s="119"/>
      <c r="K129" s="119"/>
      <c r="L129" s="119"/>
    </row>
    <row r="130" spans="2:12">
      <c r="B130" s="118"/>
      <c r="C130" s="118"/>
      <c r="D130" s="119"/>
      <c r="E130" s="119"/>
      <c r="F130" s="119"/>
      <c r="G130" s="119"/>
      <c r="H130" s="119"/>
      <c r="I130" s="119"/>
      <c r="J130" s="119"/>
      <c r="K130" s="119"/>
      <c r="L130" s="119"/>
    </row>
    <row r="131" spans="2:12">
      <c r="B131" s="118"/>
      <c r="C131" s="118"/>
      <c r="D131" s="119"/>
      <c r="E131" s="119"/>
      <c r="F131" s="119"/>
      <c r="G131" s="119"/>
      <c r="H131" s="119"/>
      <c r="I131" s="119"/>
      <c r="J131" s="119"/>
      <c r="K131" s="119"/>
      <c r="L131" s="119"/>
    </row>
    <row r="132" spans="2:12">
      <c r="B132" s="118"/>
      <c r="C132" s="118"/>
      <c r="D132" s="119"/>
      <c r="E132" s="119"/>
      <c r="F132" s="119"/>
      <c r="G132" s="119"/>
      <c r="H132" s="119"/>
      <c r="I132" s="119"/>
      <c r="J132" s="119"/>
      <c r="K132" s="119"/>
      <c r="L132" s="119"/>
    </row>
    <row r="133" spans="2:12">
      <c r="B133" s="118"/>
      <c r="C133" s="118"/>
      <c r="D133" s="119"/>
      <c r="E133" s="119"/>
      <c r="F133" s="119"/>
      <c r="G133" s="119"/>
      <c r="H133" s="119"/>
      <c r="I133" s="119"/>
      <c r="J133" s="119"/>
      <c r="K133" s="119"/>
      <c r="L133" s="119"/>
    </row>
    <row r="134" spans="2:12">
      <c r="B134" s="118"/>
      <c r="C134" s="118"/>
      <c r="D134" s="119"/>
      <c r="E134" s="119"/>
      <c r="F134" s="119"/>
      <c r="G134" s="119"/>
      <c r="H134" s="119"/>
      <c r="I134" s="119"/>
      <c r="J134" s="119"/>
      <c r="K134" s="119"/>
      <c r="L134" s="119"/>
    </row>
    <row r="135" spans="2:12">
      <c r="B135" s="118"/>
      <c r="C135" s="118"/>
      <c r="D135" s="119"/>
      <c r="E135" s="119"/>
      <c r="F135" s="119"/>
      <c r="G135" s="119"/>
      <c r="H135" s="119"/>
      <c r="I135" s="119"/>
      <c r="J135" s="119"/>
      <c r="K135" s="119"/>
      <c r="L135" s="119"/>
    </row>
    <row r="136" spans="2:12">
      <c r="B136" s="118"/>
      <c r="C136" s="118"/>
      <c r="D136" s="119"/>
      <c r="E136" s="119"/>
      <c r="F136" s="119"/>
      <c r="G136" s="119"/>
      <c r="H136" s="119"/>
      <c r="I136" s="119"/>
      <c r="J136" s="119"/>
      <c r="K136" s="119"/>
      <c r="L136" s="119"/>
    </row>
    <row r="137" spans="2:12">
      <c r="B137" s="118"/>
      <c r="C137" s="118"/>
      <c r="D137" s="119"/>
      <c r="E137" s="119"/>
      <c r="F137" s="119"/>
      <c r="G137" s="119"/>
      <c r="H137" s="119"/>
      <c r="I137" s="119"/>
      <c r="J137" s="119"/>
      <c r="K137" s="119"/>
      <c r="L137" s="119"/>
    </row>
    <row r="138" spans="2:12">
      <c r="B138" s="118"/>
      <c r="C138" s="118"/>
      <c r="D138" s="119"/>
      <c r="E138" s="119"/>
      <c r="F138" s="119"/>
      <c r="G138" s="119"/>
      <c r="H138" s="119"/>
      <c r="I138" s="119"/>
      <c r="J138" s="119"/>
      <c r="K138" s="119"/>
      <c r="L138" s="119"/>
    </row>
    <row r="139" spans="2:12">
      <c r="B139" s="118"/>
      <c r="C139" s="118"/>
      <c r="D139" s="119"/>
      <c r="E139" s="119"/>
      <c r="F139" s="119"/>
      <c r="G139" s="119"/>
      <c r="H139" s="119"/>
      <c r="I139" s="119"/>
      <c r="J139" s="119"/>
      <c r="K139" s="119"/>
      <c r="L139" s="119"/>
    </row>
    <row r="140" spans="2:12">
      <c r="B140" s="118"/>
      <c r="C140" s="118"/>
      <c r="D140" s="119"/>
      <c r="E140" s="119"/>
      <c r="F140" s="119"/>
      <c r="G140" s="119"/>
      <c r="H140" s="119"/>
      <c r="I140" s="119"/>
      <c r="J140" s="119"/>
      <c r="K140" s="119"/>
      <c r="L140" s="119"/>
    </row>
    <row r="141" spans="2:12">
      <c r="B141" s="118"/>
      <c r="C141" s="118"/>
      <c r="D141" s="119"/>
      <c r="E141" s="119"/>
      <c r="F141" s="119"/>
      <c r="G141" s="119"/>
      <c r="H141" s="119"/>
      <c r="I141" s="119"/>
      <c r="J141" s="119"/>
      <c r="K141" s="119"/>
      <c r="L141" s="119"/>
    </row>
    <row r="142" spans="2:12">
      <c r="B142" s="118"/>
      <c r="C142" s="118"/>
      <c r="D142" s="119"/>
      <c r="E142" s="119"/>
      <c r="F142" s="119"/>
      <c r="G142" s="119"/>
      <c r="H142" s="119"/>
      <c r="I142" s="119"/>
      <c r="J142" s="119"/>
      <c r="K142" s="119"/>
      <c r="L142" s="119"/>
    </row>
    <row r="143" spans="2:12">
      <c r="B143" s="118"/>
      <c r="C143" s="118"/>
      <c r="D143" s="119"/>
      <c r="E143" s="119"/>
      <c r="F143" s="119"/>
      <c r="G143" s="119"/>
      <c r="H143" s="119"/>
      <c r="I143" s="119"/>
      <c r="J143" s="119"/>
      <c r="K143" s="119"/>
      <c r="L143" s="119"/>
    </row>
    <row r="144" spans="2:12">
      <c r="B144" s="118"/>
      <c r="C144" s="118"/>
      <c r="D144" s="119"/>
      <c r="E144" s="119"/>
      <c r="F144" s="119"/>
      <c r="G144" s="119"/>
      <c r="H144" s="119"/>
      <c r="I144" s="119"/>
      <c r="J144" s="119"/>
      <c r="K144" s="119"/>
      <c r="L144" s="119"/>
    </row>
    <row r="145" spans="2:12">
      <c r="B145" s="118"/>
      <c r="C145" s="118"/>
      <c r="D145" s="119"/>
      <c r="E145" s="119"/>
      <c r="F145" s="119"/>
      <c r="G145" s="119"/>
      <c r="H145" s="119"/>
      <c r="I145" s="119"/>
      <c r="J145" s="119"/>
      <c r="K145" s="119"/>
      <c r="L145" s="119"/>
    </row>
    <row r="146" spans="2:12">
      <c r="B146" s="118"/>
      <c r="C146" s="118"/>
      <c r="D146" s="119"/>
      <c r="E146" s="119"/>
      <c r="F146" s="119"/>
      <c r="G146" s="119"/>
      <c r="H146" s="119"/>
      <c r="I146" s="119"/>
      <c r="J146" s="119"/>
      <c r="K146" s="119"/>
      <c r="L146" s="119"/>
    </row>
    <row r="147" spans="2:12">
      <c r="B147" s="118"/>
      <c r="C147" s="118"/>
      <c r="D147" s="119"/>
      <c r="E147" s="119"/>
      <c r="F147" s="119"/>
      <c r="G147" s="119"/>
      <c r="H147" s="119"/>
      <c r="I147" s="119"/>
      <c r="J147" s="119"/>
      <c r="K147" s="119"/>
      <c r="L147" s="119"/>
    </row>
    <row r="148" spans="2:12">
      <c r="B148" s="118"/>
      <c r="C148" s="118"/>
      <c r="D148" s="119"/>
      <c r="E148" s="119"/>
      <c r="F148" s="119"/>
      <c r="G148" s="119"/>
      <c r="H148" s="119"/>
      <c r="I148" s="119"/>
      <c r="J148" s="119"/>
      <c r="K148" s="119"/>
      <c r="L148" s="119"/>
    </row>
    <row r="149" spans="2:12">
      <c r="B149" s="118"/>
      <c r="C149" s="118"/>
      <c r="D149" s="119"/>
      <c r="E149" s="119"/>
      <c r="F149" s="119"/>
      <c r="G149" s="119"/>
      <c r="H149" s="119"/>
      <c r="I149" s="119"/>
      <c r="J149" s="119"/>
      <c r="K149" s="119"/>
      <c r="L149" s="119"/>
    </row>
    <row r="150" spans="2:12">
      <c r="B150" s="118"/>
      <c r="C150" s="118"/>
      <c r="D150" s="119"/>
      <c r="E150" s="119"/>
      <c r="F150" s="119"/>
      <c r="G150" s="119"/>
      <c r="H150" s="119"/>
      <c r="I150" s="119"/>
      <c r="J150" s="119"/>
      <c r="K150" s="119"/>
      <c r="L150" s="119"/>
    </row>
    <row r="151" spans="2:12">
      <c r="B151" s="118"/>
      <c r="C151" s="118"/>
      <c r="D151" s="119"/>
      <c r="E151" s="119"/>
      <c r="F151" s="119"/>
      <c r="G151" s="119"/>
      <c r="H151" s="119"/>
      <c r="I151" s="119"/>
      <c r="J151" s="119"/>
      <c r="K151" s="119"/>
      <c r="L151" s="119"/>
    </row>
    <row r="152" spans="2:12">
      <c r="B152" s="118"/>
      <c r="C152" s="118"/>
      <c r="D152" s="119"/>
      <c r="E152" s="119"/>
      <c r="F152" s="119"/>
      <c r="G152" s="119"/>
      <c r="H152" s="119"/>
      <c r="I152" s="119"/>
      <c r="J152" s="119"/>
      <c r="K152" s="119"/>
      <c r="L152" s="119"/>
    </row>
    <row r="153" spans="2:12">
      <c r="B153" s="118"/>
      <c r="C153" s="118"/>
      <c r="D153" s="119"/>
      <c r="E153" s="119"/>
      <c r="F153" s="119"/>
      <c r="G153" s="119"/>
      <c r="H153" s="119"/>
      <c r="I153" s="119"/>
      <c r="J153" s="119"/>
      <c r="K153" s="119"/>
      <c r="L153" s="119"/>
    </row>
    <row r="154" spans="2:12">
      <c r="B154" s="118"/>
      <c r="C154" s="118"/>
      <c r="D154" s="119"/>
      <c r="E154" s="119"/>
      <c r="F154" s="119"/>
      <c r="G154" s="119"/>
      <c r="H154" s="119"/>
      <c r="I154" s="119"/>
      <c r="J154" s="119"/>
      <c r="K154" s="119"/>
      <c r="L154" s="119"/>
    </row>
    <row r="155" spans="2:12">
      <c r="B155" s="118"/>
      <c r="C155" s="118"/>
      <c r="D155" s="119"/>
      <c r="E155" s="119"/>
      <c r="F155" s="119"/>
      <c r="G155" s="119"/>
      <c r="H155" s="119"/>
      <c r="I155" s="119"/>
      <c r="J155" s="119"/>
      <c r="K155" s="119"/>
      <c r="L155" s="119"/>
    </row>
    <row r="156" spans="2:12">
      <c r="B156" s="118"/>
      <c r="C156" s="118"/>
      <c r="D156" s="119"/>
      <c r="E156" s="119"/>
      <c r="F156" s="119"/>
      <c r="G156" s="119"/>
      <c r="H156" s="119"/>
      <c r="I156" s="119"/>
      <c r="J156" s="119"/>
      <c r="K156" s="119"/>
      <c r="L156" s="119"/>
    </row>
    <row r="157" spans="2:12">
      <c r="B157" s="118"/>
      <c r="C157" s="118"/>
      <c r="D157" s="119"/>
      <c r="E157" s="119"/>
      <c r="F157" s="119"/>
      <c r="G157" s="119"/>
      <c r="H157" s="119"/>
      <c r="I157" s="119"/>
      <c r="J157" s="119"/>
      <c r="K157" s="119"/>
      <c r="L157" s="119"/>
    </row>
    <row r="158" spans="2:12">
      <c r="B158" s="118"/>
      <c r="C158" s="118"/>
      <c r="D158" s="119"/>
      <c r="E158" s="119"/>
      <c r="F158" s="119"/>
      <c r="G158" s="119"/>
      <c r="H158" s="119"/>
      <c r="I158" s="119"/>
      <c r="J158" s="119"/>
      <c r="K158" s="119"/>
      <c r="L158" s="119"/>
    </row>
    <row r="159" spans="2:12">
      <c r="B159" s="118"/>
      <c r="C159" s="118"/>
      <c r="D159" s="119"/>
      <c r="E159" s="119"/>
      <c r="F159" s="119"/>
      <c r="G159" s="119"/>
      <c r="H159" s="119"/>
      <c r="I159" s="119"/>
      <c r="J159" s="119"/>
      <c r="K159" s="119"/>
      <c r="L159" s="119"/>
    </row>
    <row r="160" spans="2:12">
      <c r="B160" s="118"/>
      <c r="C160" s="118"/>
      <c r="D160" s="119"/>
      <c r="E160" s="119"/>
      <c r="F160" s="119"/>
      <c r="G160" s="119"/>
      <c r="H160" s="119"/>
      <c r="I160" s="119"/>
      <c r="J160" s="119"/>
      <c r="K160" s="119"/>
      <c r="L160" s="119"/>
    </row>
    <row r="161" spans="2:12">
      <c r="B161" s="118"/>
      <c r="C161" s="118"/>
      <c r="D161" s="119"/>
      <c r="E161" s="119"/>
      <c r="F161" s="119"/>
      <c r="G161" s="119"/>
      <c r="H161" s="119"/>
      <c r="I161" s="119"/>
      <c r="J161" s="119"/>
      <c r="K161" s="119"/>
      <c r="L161" s="119"/>
    </row>
    <row r="162" spans="2:12">
      <c r="B162" s="118"/>
      <c r="C162" s="118"/>
      <c r="D162" s="119"/>
      <c r="E162" s="119"/>
      <c r="F162" s="119"/>
      <c r="G162" s="119"/>
      <c r="H162" s="119"/>
      <c r="I162" s="119"/>
      <c r="J162" s="119"/>
      <c r="K162" s="119"/>
      <c r="L162" s="119"/>
    </row>
    <row r="163" spans="2:12">
      <c r="B163" s="118"/>
      <c r="C163" s="118"/>
      <c r="D163" s="119"/>
      <c r="E163" s="119"/>
      <c r="F163" s="119"/>
      <c r="G163" s="119"/>
      <c r="H163" s="119"/>
      <c r="I163" s="119"/>
      <c r="J163" s="119"/>
      <c r="K163" s="119"/>
      <c r="L163" s="119"/>
    </row>
    <row r="164" spans="2:12">
      <c r="B164" s="118"/>
      <c r="C164" s="118"/>
      <c r="D164" s="119"/>
      <c r="E164" s="119"/>
      <c r="F164" s="119"/>
      <c r="G164" s="119"/>
      <c r="H164" s="119"/>
      <c r="I164" s="119"/>
      <c r="J164" s="119"/>
      <c r="K164" s="119"/>
      <c r="L164" s="119"/>
    </row>
    <row r="165" spans="2:12">
      <c r="B165" s="118"/>
      <c r="C165" s="118"/>
      <c r="D165" s="119"/>
      <c r="E165" s="119"/>
      <c r="F165" s="119"/>
      <c r="G165" s="119"/>
      <c r="H165" s="119"/>
      <c r="I165" s="119"/>
      <c r="J165" s="119"/>
      <c r="K165" s="119"/>
      <c r="L165" s="119"/>
    </row>
    <row r="166" spans="2:12">
      <c r="B166" s="118"/>
      <c r="C166" s="118"/>
      <c r="D166" s="119"/>
      <c r="E166" s="119"/>
      <c r="F166" s="119"/>
      <c r="G166" s="119"/>
      <c r="H166" s="119"/>
      <c r="I166" s="119"/>
      <c r="J166" s="119"/>
      <c r="K166" s="119"/>
      <c r="L166" s="119"/>
    </row>
    <row r="167" spans="2:12">
      <c r="B167" s="118"/>
      <c r="C167" s="118"/>
      <c r="D167" s="119"/>
      <c r="E167" s="119"/>
      <c r="F167" s="119"/>
      <c r="G167" s="119"/>
      <c r="H167" s="119"/>
      <c r="I167" s="119"/>
      <c r="J167" s="119"/>
      <c r="K167" s="119"/>
      <c r="L167" s="119"/>
    </row>
    <row r="168" spans="2:12">
      <c r="B168" s="118"/>
      <c r="C168" s="118"/>
      <c r="D168" s="119"/>
      <c r="E168" s="119"/>
      <c r="F168" s="119"/>
      <c r="G168" s="119"/>
      <c r="H168" s="119"/>
      <c r="I168" s="119"/>
      <c r="J168" s="119"/>
      <c r="K168" s="119"/>
      <c r="L168" s="119"/>
    </row>
    <row r="169" spans="2:12">
      <c r="B169" s="118"/>
      <c r="C169" s="118"/>
      <c r="D169" s="119"/>
      <c r="E169" s="119"/>
      <c r="F169" s="119"/>
      <c r="G169" s="119"/>
      <c r="H169" s="119"/>
      <c r="I169" s="119"/>
      <c r="J169" s="119"/>
      <c r="K169" s="119"/>
      <c r="L169" s="119"/>
    </row>
    <row r="170" spans="2:12">
      <c r="B170" s="118"/>
      <c r="C170" s="118"/>
      <c r="D170" s="119"/>
      <c r="E170" s="119"/>
      <c r="F170" s="119"/>
      <c r="G170" s="119"/>
      <c r="H170" s="119"/>
      <c r="I170" s="119"/>
      <c r="J170" s="119"/>
      <c r="K170" s="119"/>
      <c r="L170" s="119"/>
    </row>
    <row r="171" spans="2:12">
      <c r="B171" s="118"/>
      <c r="C171" s="118"/>
      <c r="D171" s="119"/>
      <c r="E171" s="119"/>
      <c r="F171" s="119"/>
      <c r="G171" s="119"/>
      <c r="H171" s="119"/>
      <c r="I171" s="119"/>
      <c r="J171" s="119"/>
      <c r="K171" s="119"/>
      <c r="L171" s="119"/>
    </row>
    <row r="172" spans="2:12">
      <c r="B172" s="118"/>
      <c r="C172" s="118"/>
      <c r="D172" s="119"/>
      <c r="E172" s="119"/>
      <c r="F172" s="119"/>
      <c r="G172" s="119"/>
      <c r="H172" s="119"/>
      <c r="I172" s="119"/>
      <c r="J172" s="119"/>
      <c r="K172" s="119"/>
      <c r="L172" s="119"/>
    </row>
    <row r="173" spans="2:12">
      <c r="B173" s="118"/>
      <c r="C173" s="118"/>
      <c r="D173" s="119"/>
      <c r="E173" s="119"/>
      <c r="F173" s="119"/>
      <c r="G173" s="119"/>
      <c r="H173" s="119"/>
      <c r="I173" s="119"/>
      <c r="J173" s="119"/>
      <c r="K173" s="119"/>
      <c r="L173" s="119"/>
    </row>
    <row r="174" spans="2:12">
      <c r="B174" s="118"/>
      <c r="C174" s="118"/>
      <c r="D174" s="119"/>
      <c r="E174" s="119"/>
      <c r="F174" s="119"/>
      <c r="G174" s="119"/>
      <c r="H174" s="119"/>
      <c r="I174" s="119"/>
      <c r="J174" s="119"/>
      <c r="K174" s="119"/>
      <c r="L174" s="119"/>
    </row>
    <row r="175" spans="2:12">
      <c r="B175" s="118"/>
      <c r="C175" s="118"/>
      <c r="D175" s="119"/>
      <c r="E175" s="119"/>
      <c r="F175" s="119"/>
      <c r="G175" s="119"/>
      <c r="H175" s="119"/>
      <c r="I175" s="119"/>
      <c r="J175" s="119"/>
      <c r="K175" s="119"/>
      <c r="L175" s="119"/>
    </row>
    <row r="176" spans="2:12">
      <c r="B176" s="118"/>
      <c r="C176" s="118"/>
      <c r="D176" s="119"/>
      <c r="E176" s="119"/>
      <c r="F176" s="119"/>
      <c r="G176" s="119"/>
      <c r="H176" s="119"/>
      <c r="I176" s="119"/>
      <c r="J176" s="119"/>
      <c r="K176" s="119"/>
      <c r="L176" s="119"/>
    </row>
    <row r="177" spans="2:12">
      <c r="B177" s="118"/>
      <c r="C177" s="118"/>
      <c r="D177" s="119"/>
      <c r="E177" s="119"/>
      <c r="F177" s="119"/>
      <c r="G177" s="119"/>
      <c r="H177" s="119"/>
      <c r="I177" s="119"/>
      <c r="J177" s="119"/>
      <c r="K177" s="119"/>
      <c r="L177" s="119"/>
    </row>
    <row r="178" spans="2:12">
      <c r="B178" s="118"/>
      <c r="C178" s="118"/>
      <c r="D178" s="119"/>
      <c r="E178" s="119"/>
      <c r="F178" s="119"/>
      <c r="G178" s="119"/>
      <c r="H178" s="119"/>
      <c r="I178" s="119"/>
      <c r="J178" s="119"/>
      <c r="K178" s="119"/>
      <c r="L178" s="119"/>
    </row>
    <row r="179" spans="2:12">
      <c r="B179" s="118"/>
      <c r="C179" s="118"/>
      <c r="D179" s="119"/>
      <c r="E179" s="119"/>
      <c r="F179" s="119"/>
      <c r="G179" s="119"/>
      <c r="H179" s="119"/>
      <c r="I179" s="119"/>
      <c r="J179" s="119"/>
      <c r="K179" s="119"/>
      <c r="L179" s="119"/>
    </row>
    <row r="180" spans="2:12">
      <c r="B180" s="118"/>
      <c r="C180" s="118"/>
      <c r="D180" s="119"/>
      <c r="E180" s="119"/>
      <c r="F180" s="119"/>
      <c r="G180" s="119"/>
      <c r="H180" s="119"/>
      <c r="I180" s="119"/>
      <c r="J180" s="119"/>
      <c r="K180" s="119"/>
      <c r="L180" s="119"/>
    </row>
    <row r="181" spans="2:12">
      <c r="B181" s="118"/>
      <c r="C181" s="118"/>
      <c r="D181" s="119"/>
      <c r="E181" s="119"/>
      <c r="F181" s="119"/>
      <c r="G181" s="119"/>
      <c r="H181" s="119"/>
      <c r="I181" s="119"/>
      <c r="J181" s="119"/>
      <c r="K181" s="119"/>
      <c r="L181" s="119"/>
    </row>
    <row r="182" spans="2:12">
      <c r="B182" s="118"/>
      <c r="C182" s="118"/>
      <c r="D182" s="119"/>
      <c r="E182" s="119"/>
      <c r="F182" s="119"/>
      <c r="G182" s="119"/>
      <c r="H182" s="119"/>
      <c r="I182" s="119"/>
      <c r="J182" s="119"/>
      <c r="K182" s="119"/>
      <c r="L182" s="119"/>
    </row>
    <row r="183" spans="2:12">
      <c r="B183" s="118"/>
      <c r="C183" s="118"/>
      <c r="D183" s="119"/>
      <c r="E183" s="119"/>
      <c r="F183" s="119"/>
      <c r="G183" s="119"/>
      <c r="H183" s="119"/>
      <c r="I183" s="119"/>
      <c r="J183" s="119"/>
      <c r="K183" s="119"/>
      <c r="L183" s="119"/>
    </row>
    <row r="184" spans="2:12">
      <c r="B184" s="118"/>
      <c r="C184" s="118"/>
      <c r="D184" s="119"/>
      <c r="E184" s="119"/>
      <c r="F184" s="119"/>
      <c r="G184" s="119"/>
      <c r="H184" s="119"/>
      <c r="I184" s="119"/>
      <c r="J184" s="119"/>
      <c r="K184" s="119"/>
      <c r="L184" s="119"/>
    </row>
    <row r="185" spans="2:12">
      <c r="B185" s="118"/>
      <c r="C185" s="118"/>
      <c r="D185" s="119"/>
      <c r="E185" s="119"/>
      <c r="F185" s="119"/>
      <c r="G185" s="119"/>
      <c r="H185" s="119"/>
      <c r="I185" s="119"/>
      <c r="J185" s="119"/>
      <c r="K185" s="119"/>
      <c r="L185" s="119"/>
    </row>
    <row r="186" spans="2:12">
      <c r="B186" s="118"/>
      <c r="C186" s="118"/>
      <c r="D186" s="119"/>
      <c r="E186" s="119"/>
      <c r="F186" s="119"/>
      <c r="G186" s="119"/>
      <c r="H186" s="119"/>
      <c r="I186" s="119"/>
      <c r="J186" s="119"/>
      <c r="K186" s="119"/>
      <c r="L186" s="119"/>
    </row>
    <row r="187" spans="2:12">
      <c r="B187" s="118"/>
      <c r="C187" s="118"/>
      <c r="D187" s="119"/>
      <c r="E187" s="119"/>
      <c r="F187" s="119"/>
      <c r="G187" s="119"/>
      <c r="H187" s="119"/>
      <c r="I187" s="119"/>
      <c r="J187" s="119"/>
      <c r="K187" s="119"/>
      <c r="L187" s="119"/>
    </row>
    <row r="188" spans="2:12">
      <c r="B188" s="118"/>
      <c r="C188" s="118"/>
      <c r="D188" s="119"/>
      <c r="E188" s="119"/>
      <c r="F188" s="119"/>
      <c r="G188" s="119"/>
      <c r="H188" s="119"/>
      <c r="I188" s="119"/>
      <c r="J188" s="119"/>
      <c r="K188" s="119"/>
      <c r="L188" s="119"/>
    </row>
    <row r="189" spans="2:12">
      <c r="B189" s="118"/>
      <c r="C189" s="118"/>
      <c r="D189" s="119"/>
      <c r="E189" s="119"/>
      <c r="F189" s="119"/>
      <c r="G189" s="119"/>
      <c r="H189" s="119"/>
      <c r="I189" s="119"/>
      <c r="J189" s="119"/>
      <c r="K189" s="119"/>
      <c r="L189" s="119"/>
    </row>
    <row r="190" spans="2:12">
      <c r="B190" s="118"/>
      <c r="C190" s="118"/>
      <c r="D190" s="119"/>
      <c r="E190" s="119"/>
      <c r="F190" s="119"/>
      <c r="G190" s="119"/>
      <c r="H190" s="119"/>
      <c r="I190" s="119"/>
      <c r="J190" s="119"/>
      <c r="K190" s="119"/>
      <c r="L190" s="119"/>
    </row>
    <row r="191" spans="2:12">
      <c r="B191" s="118"/>
      <c r="C191" s="118"/>
      <c r="D191" s="119"/>
      <c r="E191" s="119"/>
      <c r="F191" s="119"/>
      <c r="G191" s="119"/>
      <c r="H191" s="119"/>
      <c r="I191" s="119"/>
      <c r="J191" s="119"/>
      <c r="K191" s="119"/>
      <c r="L191" s="119"/>
    </row>
    <row r="192" spans="2:12">
      <c r="B192" s="118"/>
      <c r="C192" s="118"/>
      <c r="D192" s="119"/>
      <c r="E192" s="119"/>
      <c r="F192" s="119"/>
      <c r="G192" s="119"/>
      <c r="H192" s="119"/>
      <c r="I192" s="119"/>
      <c r="J192" s="119"/>
      <c r="K192" s="119"/>
      <c r="L192" s="119"/>
    </row>
    <row r="193" spans="2:12">
      <c r="B193" s="118"/>
      <c r="C193" s="118"/>
      <c r="D193" s="119"/>
      <c r="E193" s="119"/>
      <c r="F193" s="119"/>
      <c r="G193" s="119"/>
      <c r="H193" s="119"/>
      <c r="I193" s="119"/>
      <c r="J193" s="119"/>
      <c r="K193" s="119"/>
      <c r="L193" s="119"/>
    </row>
    <row r="194" spans="2:12">
      <c r="B194" s="118"/>
      <c r="C194" s="118"/>
      <c r="D194" s="119"/>
      <c r="E194" s="119"/>
      <c r="F194" s="119"/>
      <c r="G194" s="119"/>
      <c r="H194" s="119"/>
      <c r="I194" s="119"/>
      <c r="J194" s="119"/>
      <c r="K194" s="119"/>
      <c r="L194" s="119"/>
    </row>
    <row r="195" spans="2:12">
      <c r="B195" s="118"/>
      <c r="C195" s="118"/>
      <c r="D195" s="119"/>
      <c r="E195" s="119"/>
      <c r="F195" s="119"/>
      <c r="G195" s="119"/>
      <c r="H195" s="119"/>
      <c r="I195" s="119"/>
      <c r="J195" s="119"/>
      <c r="K195" s="119"/>
      <c r="L195" s="119"/>
    </row>
    <row r="196" spans="2:12">
      <c r="B196" s="118"/>
      <c r="C196" s="118"/>
      <c r="D196" s="119"/>
      <c r="E196" s="119"/>
      <c r="F196" s="119"/>
      <c r="G196" s="119"/>
      <c r="H196" s="119"/>
      <c r="I196" s="119"/>
      <c r="J196" s="119"/>
      <c r="K196" s="119"/>
      <c r="L196" s="119"/>
    </row>
    <row r="197" spans="2:12">
      <c r="B197" s="118"/>
      <c r="C197" s="118"/>
      <c r="D197" s="119"/>
      <c r="E197" s="119"/>
      <c r="F197" s="119"/>
      <c r="G197" s="119"/>
      <c r="H197" s="119"/>
      <c r="I197" s="119"/>
      <c r="J197" s="119"/>
      <c r="K197" s="119"/>
      <c r="L197" s="119"/>
    </row>
    <row r="198" spans="2:12">
      <c r="B198" s="118"/>
      <c r="C198" s="118"/>
      <c r="D198" s="119"/>
      <c r="E198" s="119"/>
      <c r="F198" s="119"/>
      <c r="G198" s="119"/>
      <c r="H198" s="119"/>
      <c r="I198" s="119"/>
      <c r="J198" s="119"/>
      <c r="K198" s="119"/>
      <c r="L198" s="119"/>
    </row>
    <row r="199" spans="2:12">
      <c r="B199" s="118"/>
      <c r="C199" s="118"/>
      <c r="D199" s="119"/>
      <c r="E199" s="119"/>
      <c r="F199" s="119"/>
      <c r="G199" s="119"/>
      <c r="H199" s="119"/>
      <c r="I199" s="119"/>
      <c r="J199" s="119"/>
      <c r="K199" s="119"/>
      <c r="L199" s="119"/>
    </row>
    <row r="200" spans="2:12">
      <c r="B200" s="118"/>
      <c r="C200" s="118"/>
      <c r="D200" s="119"/>
      <c r="E200" s="119"/>
      <c r="F200" s="119"/>
      <c r="G200" s="119"/>
      <c r="H200" s="119"/>
      <c r="I200" s="119"/>
      <c r="J200" s="119"/>
      <c r="K200" s="119"/>
      <c r="L200" s="119"/>
    </row>
    <row r="201" spans="2:12">
      <c r="B201" s="118"/>
      <c r="C201" s="118"/>
      <c r="D201" s="119"/>
      <c r="E201" s="119"/>
      <c r="F201" s="119"/>
      <c r="G201" s="119"/>
      <c r="H201" s="119"/>
      <c r="I201" s="119"/>
      <c r="J201" s="119"/>
      <c r="K201" s="119"/>
      <c r="L201" s="119"/>
    </row>
    <row r="202" spans="2:12">
      <c r="B202" s="118"/>
      <c r="C202" s="118"/>
      <c r="D202" s="119"/>
      <c r="E202" s="119"/>
      <c r="F202" s="119"/>
      <c r="G202" s="119"/>
      <c r="H202" s="119"/>
      <c r="I202" s="119"/>
      <c r="J202" s="119"/>
      <c r="K202" s="119"/>
      <c r="L202" s="119"/>
    </row>
    <row r="203" spans="2:12">
      <c r="B203" s="118"/>
      <c r="C203" s="118"/>
      <c r="D203" s="119"/>
      <c r="E203" s="119"/>
      <c r="F203" s="119"/>
      <c r="G203" s="119"/>
      <c r="H203" s="119"/>
      <c r="I203" s="119"/>
      <c r="J203" s="119"/>
      <c r="K203" s="119"/>
      <c r="L203" s="119"/>
    </row>
    <row r="204" spans="2:12">
      <c r="B204" s="118"/>
      <c r="C204" s="118"/>
      <c r="D204" s="119"/>
      <c r="E204" s="119"/>
      <c r="F204" s="119"/>
      <c r="G204" s="119"/>
      <c r="H204" s="119"/>
      <c r="I204" s="119"/>
      <c r="J204" s="119"/>
      <c r="K204" s="119"/>
      <c r="L204" s="119"/>
    </row>
    <row r="205" spans="2:12">
      <c r="B205" s="118"/>
      <c r="C205" s="118"/>
      <c r="D205" s="119"/>
      <c r="E205" s="119"/>
      <c r="F205" s="119"/>
      <c r="G205" s="119"/>
      <c r="H205" s="119"/>
      <c r="I205" s="119"/>
      <c r="J205" s="119"/>
      <c r="K205" s="119"/>
      <c r="L205" s="119"/>
    </row>
    <row r="206" spans="2:12">
      <c r="B206" s="118"/>
      <c r="C206" s="118"/>
      <c r="D206" s="119"/>
      <c r="E206" s="119"/>
      <c r="F206" s="119"/>
      <c r="G206" s="119"/>
      <c r="H206" s="119"/>
      <c r="I206" s="119"/>
      <c r="J206" s="119"/>
      <c r="K206" s="119"/>
      <c r="L206" s="119"/>
    </row>
    <row r="207" spans="2:12">
      <c r="B207" s="118"/>
      <c r="C207" s="118"/>
      <c r="D207" s="119"/>
      <c r="E207" s="119"/>
      <c r="F207" s="119"/>
      <c r="G207" s="119"/>
      <c r="H207" s="119"/>
      <c r="I207" s="119"/>
      <c r="J207" s="119"/>
      <c r="K207" s="119"/>
      <c r="L207" s="119"/>
    </row>
    <row r="208" spans="2:12">
      <c r="B208" s="118"/>
      <c r="C208" s="118"/>
      <c r="D208" s="119"/>
      <c r="E208" s="119"/>
      <c r="F208" s="119"/>
      <c r="G208" s="119"/>
      <c r="H208" s="119"/>
      <c r="I208" s="119"/>
      <c r="J208" s="119"/>
      <c r="K208" s="119"/>
      <c r="L208" s="119"/>
    </row>
    <row r="209" spans="2:12">
      <c r="B209" s="118"/>
      <c r="C209" s="118"/>
      <c r="D209" s="119"/>
      <c r="E209" s="119"/>
      <c r="F209" s="119"/>
      <c r="G209" s="119"/>
      <c r="H209" s="119"/>
      <c r="I209" s="119"/>
      <c r="J209" s="119"/>
      <c r="K209" s="119"/>
      <c r="L209" s="119"/>
    </row>
    <row r="210" spans="2:12">
      <c r="B210" s="118"/>
      <c r="C210" s="118"/>
      <c r="D210" s="119"/>
      <c r="E210" s="119"/>
      <c r="F210" s="119"/>
      <c r="G210" s="119"/>
      <c r="H210" s="119"/>
      <c r="I210" s="119"/>
      <c r="J210" s="119"/>
      <c r="K210" s="119"/>
      <c r="L210" s="119"/>
    </row>
    <row r="211" spans="2:12">
      <c r="B211" s="118"/>
      <c r="C211" s="118"/>
      <c r="D211" s="119"/>
      <c r="E211" s="119"/>
      <c r="F211" s="119"/>
      <c r="G211" s="119"/>
      <c r="H211" s="119"/>
      <c r="I211" s="119"/>
      <c r="J211" s="119"/>
      <c r="K211" s="119"/>
      <c r="L211" s="119"/>
    </row>
    <row r="212" spans="2:12">
      <c r="B212" s="118"/>
      <c r="C212" s="118"/>
      <c r="D212" s="119"/>
      <c r="E212" s="119"/>
      <c r="F212" s="119"/>
      <c r="G212" s="119"/>
      <c r="H212" s="119"/>
      <c r="I212" s="119"/>
      <c r="J212" s="119"/>
      <c r="K212" s="119"/>
      <c r="L212" s="119"/>
    </row>
    <row r="213" spans="2:12">
      <c r="B213" s="118"/>
      <c r="C213" s="118"/>
      <c r="D213" s="119"/>
      <c r="E213" s="119"/>
      <c r="F213" s="119"/>
      <c r="G213" s="119"/>
      <c r="H213" s="119"/>
      <c r="I213" s="119"/>
      <c r="J213" s="119"/>
      <c r="K213" s="119"/>
      <c r="L213" s="119"/>
    </row>
    <row r="214" spans="2:12">
      <c r="B214" s="118"/>
      <c r="C214" s="118"/>
      <c r="D214" s="119"/>
      <c r="E214" s="119"/>
      <c r="F214" s="119"/>
      <c r="G214" s="119"/>
      <c r="H214" s="119"/>
      <c r="I214" s="119"/>
      <c r="J214" s="119"/>
      <c r="K214" s="119"/>
      <c r="L214" s="119"/>
    </row>
    <row r="215" spans="2:12">
      <c r="B215" s="118"/>
      <c r="C215" s="118"/>
      <c r="D215" s="119"/>
      <c r="E215" s="119"/>
      <c r="F215" s="119"/>
      <c r="G215" s="119"/>
      <c r="H215" s="119"/>
      <c r="I215" s="119"/>
      <c r="J215" s="119"/>
      <c r="K215" s="119"/>
      <c r="L215" s="119"/>
    </row>
    <row r="216" spans="2:12">
      <c r="B216" s="118"/>
      <c r="C216" s="118"/>
      <c r="D216" s="119"/>
      <c r="E216" s="119"/>
      <c r="F216" s="119"/>
      <c r="G216" s="119"/>
      <c r="H216" s="119"/>
      <c r="I216" s="119"/>
      <c r="J216" s="119"/>
      <c r="K216" s="119"/>
      <c r="L216" s="119"/>
    </row>
    <row r="217" spans="2:12">
      <c r="B217" s="118"/>
      <c r="C217" s="118"/>
      <c r="D217" s="119"/>
      <c r="E217" s="119"/>
      <c r="F217" s="119"/>
      <c r="G217" s="119"/>
      <c r="H217" s="119"/>
      <c r="I217" s="119"/>
      <c r="J217" s="119"/>
      <c r="K217" s="119"/>
      <c r="L217" s="119"/>
    </row>
    <row r="218" spans="2:12">
      <c r="B218" s="118"/>
      <c r="C218" s="118"/>
      <c r="D218" s="119"/>
      <c r="E218" s="119"/>
      <c r="F218" s="119"/>
      <c r="G218" s="119"/>
      <c r="H218" s="119"/>
      <c r="I218" s="119"/>
      <c r="J218" s="119"/>
      <c r="K218" s="119"/>
      <c r="L218" s="119"/>
    </row>
    <row r="219" spans="2:12">
      <c r="B219" s="118"/>
      <c r="C219" s="118"/>
      <c r="D219" s="119"/>
      <c r="E219" s="119"/>
      <c r="F219" s="119"/>
      <c r="G219" s="119"/>
      <c r="H219" s="119"/>
      <c r="I219" s="119"/>
      <c r="J219" s="119"/>
      <c r="K219" s="119"/>
      <c r="L219" s="119"/>
    </row>
    <row r="220" spans="2:12">
      <c r="B220" s="118"/>
      <c r="C220" s="118"/>
      <c r="D220" s="119"/>
      <c r="E220" s="119"/>
      <c r="F220" s="119"/>
      <c r="G220" s="119"/>
      <c r="H220" s="119"/>
      <c r="I220" s="119"/>
      <c r="J220" s="119"/>
      <c r="K220" s="119"/>
      <c r="L220" s="119"/>
    </row>
    <row r="221" spans="2:12">
      <c r="B221" s="118"/>
      <c r="C221" s="118"/>
      <c r="D221" s="119"/>
      <c r="E221" s="119"/>
      <c r="F221" s="119"/>
      <c r="G221" s="119"/>
      <c r="H221" s="119"/>
      <c r="I221" s="119"/>
      <c r="J221" s="119"/>
      <c r="K221" s="119"/>
      <c r="L221" s="119"/>
    </row>
    <row r="222" spans="2:12">
      <c r="B222" s="118"/>
      <c r="C222" s="118"/>
      <c r="D222" s="119"/>
      <c r="E222" s="119"/>
      <c r="F222" s="119"/>
      <c r="G222" s="119"/>
      <c r="H222" s="119"/>
      <c r="I222" s="119"/>
      <c r="J222" s="119"/>
      <c r="K222" s="119"/>
      <c r="L222" s="119"/>
    </row>
    <row r="223" spans="2:12">
      <c r="B223" s="118"/>
      <c r="C223" s="118"/>
      <c r="D223" s="119"/>
      <c r="E223" s="119"/>
      <c r="F223" s="119"/>
      <c r="G223" s="119"/>
      <c r="H223" s="119"/>
      <c r="I223" s="119"/>
      <c r="J223" s="119"/>
      <c r="K223" s="119"/>
      <c r="L223" s="119"/>
    </row>
    <row r="224" spans="2:12">
      <c r="B224" s="118"/>
      <c r="C224" s="118"/>
      <c r="D224" s="119"/>
      <c r="E224" s="119"/>
      <c r="F224" s="119"/>
      <c r="G224" s="119"/>
      <c r="H224" s="119"/>
      <c r="I224" s="119"/>
      <c r="J224" s="119"/>
      <c r="K224" s="119"/>
      <c r="L224" s="119"/>
    </row>
    <row r="225" spans="2:12">
      <c r="B225" s="118"/>
      <c r="C225" s="118"/>
      <c r="D225" s="119"/>
      <c r="E225" s="119"/>
      <c r="F225" s="119"/>
      <c r="G225" s="119"/>
      <c r="H225" s="119"/>
      <c r="I225" s="119"/>
      <c r="J225" s="119"/>
      <c r="K225" s="119"/>
      <c r="L225" s="119"/>
    </row>
    <row r="226" spans="2:12">
      <c r="B226" s="118"/>
      <c r="C226" s="118"/>
      <c r="D226" s="119"/>
      <c r="E226" s="119"/>
      <c r="F226" s="119"/>
      <c r="G226" s="119"/>
      <c r="H226" s="119"/>
      <c r="I226" s="119"/>
      <c r="J226" s="119"/>
      <c r="K226" s="119"/>
      <c r="L226" s="119"/>
    </row>
    <row r="227" spans="2:12">
      <c r="B227" s="118"/>
      <c r="C227" s="118"/>
      <c r="D227" s="119"/>
      <c r="E227" s="119"/>
      <c r="F227" s="119"/>
      <c r="G227" s="119"/>
      <c r="H227" s="119"/>
      <c r="I227" s="119"/>
      <c r="J227" s="119"/>
      <c r="K227" s="119"/>
      <c r="L227" s="119"/>
    </row>
    <row r="228" spans="2:12">
      <c r="B228" s="118"/>
      <c r="C228" s="118"/>
      <c r="D228" s="119"/>
      <c r="E228" s="119"/>
      <c r="F228" s="119"/>
      <c r="G228" s="119"/>
      <c r="H228" s="119"/>
      <c r="I228" s="119"/>
      <c r="J228" s="119"/>
      <c r="K228" s="119"/>
      <c r="L228" s="119"/>
    </row>
    <row r="229" spans="2:12">
      <c r="B229" s="118"/>
      <c r="C229" s="118"/>
      <c r="D229" s="119"/>
      <c r="E229" s="119"/>
      <c r="F229" s="119"/>
      <c r="G229" s="119"/>
      <c r="H229" s="119"/>
      <c r="I229" s="119"/>
      <c r="J229" s="119"/>
      <c r="K229" s="119"/>
      <c r="L229" s="119"/>
    </row>
    <row r="230" spans="2:12">
      <c r="B230" s="118"/>
      <c r="C230" s="118"/>
      <c r="D230" s="119"/>
      <c r="E230" s="119"/>
      <c r="F230" s="119"/>
      <c r="G230" s="119"/>
      <c r="H230" s="119"/>
      <c r="I230" s="119"/>
      <c r="J230" s="119"/>
      <c r="K230" s="119"/>
      <c r="L230" s="119"/>
    </row>
    <row r="231" spans="2:12">
      <c r="B231" s="118"/>
      <c r="C231" s="118"/>
      <c r="D231" s="119"/>
      <c r="E231" s="119"/>
      <c r="F231" s="119"/>
      <c r="G231" s="119"/>
      <c r="H231" s="119"/>
      <c r="I231" s="119"/>
      <c r="J231" s="119"/>
      <c r="K231" s="119"/>
      <c r="L231" s="119"/>
    </row>
    <row r="232" spans="2:12">
      <c r="B232" s="118"/>
      <c r="C232" s="118"/>
      <c r="D232" s="119"/>
      <c r="E232" s="119"/>
      <c r="F232" s="119"/>
      <c r="G232" s="119"/>
      <c r="H232" s="119"/>
      <c r="I232" s="119"/>
      <c r="J232" s="119"/>
      <c r="K232" s="119"/>
      <c r="L232" s="119"/>
    </row>
    <row r="233" spans="2:12">
      <c r="B233" s="118"/>
      <c r="C233" s="118"/>
      <c r="D233" s="119"/>
      <c r="E233" s="119"/>
      <c r="F233" s="119"/>
      <c r="G233" s="119"/>
      <c r="H233" s="119"/>
      <c r="I233" s="119"/>
      <c r="J233" s="119"/>
      <c r="K233" s="119"/>
      <c r="L233" s="119"/>
    </row>
    <row r="234" spans="2:12">
      <c r="B234" s="118"/>
      <c r="C234" s="118"/>
      <c r="D234" s="119"/>
      <c r="E234" s="119"/>
      <c r="F234" s="119"/>
      <c r="G234" s="119"/>
      <c r="H234" s="119"/>
      <c r="I234" s="119"/>
      <c r="J234" s="119"/>
      <c r="K234" s="119"/>
      <c r="L234" s="119"/>
    </row>
    <row r="235" spans="2:12">
      <c r="B235" s="118"/>
      <c r="C235" s="118"/>
      <c r="D235" s="119"/>
      <c r="E235" s="119"/>
      <c r="F235" s="119"/>
      <c r="G235" s="119"/>
      <c r="H235" s="119"/>
      <c r="I235" s="119"/>
      <c r="J235" s="119"/>
      <c r="K235" s="119"/>
      <c r="L235" s="119"/>
    </row>
    <row r="236" spans="2:12">
      <c r="B236" s="118"/>
      <c r="C236" s="118"/>
      <c r="D236" s="119"/>
      <c r="E236" s="119"/>
      <c r="F236" s="119"/>
      <c r="G236" s="119"/>
      <c r="H236" s="119"/>
      <c r="I236" s="119"/>
      <c r="J236" s="119"/>
      <c r="K236" s="119"/>
      <c r="L236" s="119"/>
    </row>
    <row r="237" spans="2:12">
      <c r="B237" s="118"/>
      <c r="C237" s="118"/>
      <c r="D237" s="119"/>
      <c r="E237" s="119"/>
      <c r="F237" s="119"/>
      <c r="G237" s="119"/>
      <c r="H237" s="119"/>
      <c r="I237" s="119"/>
      <c r="J237" s="119"/>
      <c r="K237" s="119"/>
      <c r="L237" s="119"/>
    </row>
    <row r="238" spans="2:12">
      <c r="B238" s="118"/>
      <c r="C238" s="118"/>
      <c r="D238" s="119"/>
      <c r="E238" s="119"/>
      <c r="F238" s="119"/>
      <c r="G238" s="119"/>
      <c r="H238" s="119"/>
      <c r="I238" s="119"/>
      <c r="J238" s="119"/>
      <c r="K238" s="119"/>
      <c r="L238" s="119"/>
    </row>
    <row r="239" spans="2:12">
      <c r="B239" s="118"/>
      <c r="C239" s="118"/>
      <c r="D239" s="119"/>
      <c r="E239" s="119"/>
      <c r="F239" s="119"/>
      <c r="G239" s="119"/>
      <c r="H239" s="119"/>
      <c r="I239" s="119"/>
      <c r="J239" s="119"/>
      <c r="K239" s="119"/>
      <c r="L239" s="119"/>
    </row>
    <row r="240" spans="2:12">
      <c r="B240" s="118"/>
      <c r="C240" s="118"/>
      <c r="D240" s="119"/>
      <c r="E240" s="119"/>
      <c r="F240" s="119"/>
      <c r="G240" s="119"/>
      <c r="H240" s="119"/>
      <c r="I240" s="119"/>
      <c r="J240" s="119"/>
      <c r="K240" s="119"/>
      <c r="L240" s="119"/>
    </row>
    <row r="241" spans="2:12">
      <c r="B241" s="118"/>
      <c r="C241" s="118"/>
      <c r="D241" s="119"/>
      <c r="E241" s="119"/>
      <c r="F241" s="119"/>
      <c r="G241" s="119"/>
      <c r="H241" s="119"/>
      <c r="I241" s="119"/>
      <c r="J241" s="119"/>
      <c r="K241" s="119"/>
      <c r="L241" s="119"/>
    </row>
    <row r="242" spans="2:12">
      <c r="B242" s="118"/>
      <c r="C242" s="118"/>
      <c r="D242" s="119"/>
      <c r="E242" s="119"/>
      <c r="F242" s="119"/>
      <c r="G242" s="119"/>
      <c r="H242" s="119"/>
      <c r="I242" s="119"/>
      <c r="J242" s="119"/>
      <c r="K242" s="119"/>
      <c r="L242" s="119"/>
    </row>
    <row r="243" spans="2:12">
      <c r="B243" s="118"/>
      <c r="C243" s="118"/>
      <c r="D243" s="119"/>
      <c r="E243" s="119"/>
      <c r="F243" s="119"/>
      <c r="G243" s="119"/>
      <c r="H243" s="119"/>
      <c r="I243" s="119"/>
      <c r="J243" s="119"/>
      <c r="K243" s="119"/>
      <c r="L243" s="119"/>
    </row>
    <row r="244" spans="2:12">
      <c r="B244" s="118"/>
      <c r="C244" s="118"/>
      <c r="D244" s="119"/>
      <c r="E244" s="119"/>
      <c r="F244" s="119"/>
      <c r="G244" s="119"/>
      <c r="H244" s="119"/>
      <c r="I244" s="119"/>
      <c r="J244" s="119"/>
      <c r="K244" s="119"/>
      <c r="L244" s="119"/>
    </row>
    <row r="245" spans="2:12">
      <c r="B245" s="118"/>
      <c r="C245" s="118"/>
      <c r="D245" s="119"/>
      <c r="E245" s="119"/>
      <c r="F245" s="119"/>
      <c r="G245" s="119"/>
      <c r="H245" s="119"/>
      <c r="I245" s="119"/>
      <c r="J245" s="119"/>
      <c r="K245" s="119"/>
      <c r="L245" s="119"/>
    </row>
    <row r="246" spans="2:12">
      <c r="B246" s="118"/>
      <c r="C246" s="118"/>
      <c r="D246" s="119"/>
      <c r="E246" s="119"/>
      <c r="F246" s="119"/>
      <c r="G246" s="119"/>
      <c r="H246" s="119"/>
      <c r="I246" s="119"/>
      <c r="J246" s="119"/>
      <c r="K246" s="119"/>
      <c r="L246" s="119"/>
    </row>
    <row r="247" spans="2:12">
      <c r="B247" s="118"/>
      <c r="C247" s="118"/>
      <c r="D247" s="119"/>
      <c r="E247" s="119"/>
      <c r="F247" s="119"/>
      <c r="G247" s="119"/>
      <c r="H247" s="119"/>
      <c r="I247" s="119"/>
      <c r="J247" s="119"/>
      <c r="K247" s="119"/>
      <c r="L247" s="119"/>
    </row>
    <row r="248" spans="2:12">
      <c r="B248" s="118"/>
      <c r="C248" s="118"/>
      <c r="D248" s="119"/>
      <c r="E248" s="119"/>
      <c r="F248" s="119"/>
      <c r="G248" s="119"/>
      <c r="H248" s="119"/>
      <c r="I248" s="119"/>
      <c r="J248" s="119"/>
      <c r="K248" s="119"/>
      <c r="L248" s="119"/>
    </row>
    <row r="249" spans="2:12">
      <c r="B249" s="118"/>
      <c r="C249" s="118"/>
      <c r="D249" s="119"/>
      <c r="E249" s="119"/>
      <c r="F249" s="119"/>
      <c r="G249" s="119"/>
      <c r="H249" s="119"/>
      <c r="I249" s="119"/>
      <c r="J249" s="119"/>
      <c r="K249" s="119"/>
      <c r="L249" s="119"/>
    </row>
    <row r="250" spans="2:12">
      <c r="B250" s="118"/>
      <c r="C250" s="118"/>
      <c r="D250" s="119"/>
      <c r="E250" s="119"/>
      <c r="F250" s="119"/>
      <c r="G250" s="119"/>
      <c r="H250" s="119"/>
      <c r="I250" s="119"/>
      <c r="J250" s="119"/>
      <c r="K250" s="119"/>
      <c r="L250" s="119"/>
    </row>
    <row r="251" spans="2:12">
      <c r="B251" s="118"/>
      <c r="C251" s="118"/>
      <c r="D251" s="119"/>
      <c r="E251" s="119"/>
      <c r="F251" s="119"/>
      <c r="G251" s="119"/>
      <c r="H251" s="119"/>
      <c r="I251" s="119"/>
      <c r="J251" s="119"/>
      <c r="K251" s="119"/>
      <c r="L251" s="119"/>
    </row>
    <row r="252" spans="2:12">
      <c r="B252" s="118"/>
      <c r="C252" s="118"/>
      <c r="D252" s="119"/>
      <c r="E252" s="119"/>
      <c r="F252" s="119"/>
      <c r="G252" s="119"/>
      <c r="H252" s="119"/>
      <c r="I252" s="119"/>
      <c r="J252" s="119"/>
      <c r="K252" s="119"/>
      <c r="L252" s="119"/>
    </row>
    <row r="253" spans="2:12">
      <c r="B253" s="118"/>
      <c r="C253" s="118"/>
      <c r="D253" s="119"/>
      <c r="E253" s="119"/>
      <c r="F253" s="119"/>
      <c r="G253" s="119"/>
      <c r="H253" s="119"/>
      <c r="I253" s="119"/>
      <c r="J253" s="119"/>
      <c r="K253" s="119"/>
      <c r="L253" s="119"/>
    </row>
    <row r="254" spans="2:12">
      <c r="B254" s="118"/>
      <c r="C254" s="118"/>
      <c r="D254" s="119"/>
      <c r="E254" s="119"/>
      <c r="F254" s="119"/>
      <c r="G254" s="119"/>
      <c r="H254" s="119"/>
      <c r="I254" s="119"/>
      <c r="J254" s="119"/>
      <c r="K254" s="119"/>
      <c r="L254" s="119"/>
    </row>
    <row r="255" spans="2:12">
      <c r="B255" s="118"/>
      <c r="C255" s="118"/>
      <c r="D255" s="119"/>
      <c r="E255" s="119"/>
      <c r="F255" s="119"/>
      <c r="G255" s="119"/>
      <c r="H255" s="119"/>
      <c r="I255" s="119"/>
      <c r="J255" s="119"/>
      <c r="K255" s="119"/>
      <c r="L255" s="119"/>
    </row>
    <row r="256" spans="2:12">
      <c r="B256" s="118"/>
      <c r="C256" s="118"/>
      <c r="D256" s="119"/>
      <c r="E256" s="119"/>
      <c r="F256" s="119"/>
      <c r="G256" s="119"/>
      <c r="H256" s="119"/>
      <c r="I256" s="119"/>
      <c r="J256" s="119"/>
      <c r="K256" s="119"/>
      <c r="L256" s="119"/>
    </row>
    <row r="257" spans="2:12">
      <c r="B257" s="118"/>
      <c r="C257" s="118"/>
      <c r="D257" s="119"/>
      <c r="E257" s="119"/>
      <c r="F257" s="119"/>
      <c r="G257" s="119"/>
      <c r="H257" s="119"/>
      <c r="I257" s="119"/>
      <c r="J257" s="119"/>
      <c r="K257" s="119"/>
      <c r="L257" s="119"/>
    </row>
    <row r="258" spans="2:12">
      <c r="B258" s="118"/>
      <c r="C258" s="118"/>
      <c r="D258" s="119"/>
      <c r="E258" s="119"/>
      <c r="F258" s="119"/>
      <c r="G258" s="119"/>
      <c r="H258" s="119"/>
      <c r="I258" s="119"/>
      <c r="J258" s="119"/>
      <c r="K258" s="119"/>
      <c r="L258" s="119"/>
    </row>
    <row r="259" spans="2:12">
      <c r="B259" s="118"/>
      <c r="C259" s="118"/>
      <c r="D259" s="119"/>
      <c r="E259" s="119"/>
      <c r="F259" s="119"/>
      <c r="G259" s="119"/>
      <c r="H259" s="119"/>
      <c r="I259" s="119"/>
      <c r="J259" s="119"/>
      <c r="K259" s="119"/>
      <c r="L259" s="119"/>
    </row>
    <row r="260" spans="2:12">
      <c r="B260" s="118"/>
      <c r="C260" s="118"/>
      <c r="D260" s="119"/>
      <c r="E260" s="119"/>
      <c r="F260" s="119"/>
      <c r="G260" s="119"/>
      <c r="H260" s="119"/>
      <c r="I260" s="119"/>
      <c r="J260" s="119"/>
      <c r="K260" s="119"/>
      <c r="L260" s="119"/>
    </row>
    <row r="261" spans="2:12">
      <c r="B261" s="118"/>
      <c r="C261" s="118"/>
      <c r="D261" s="119"/>
      <c r="E261" s="119"/>
      <c r="F261" s="119"/>
      <c r="G261" s="119"/>
      <c r="H261" s="119"/>
      <c r="I261" s="119"/>
      <c r="J261" s="119"/>
      <c r="K261" s="119"/>
      <c r="L261" s="119"/>
    </row>
    <row r="262" spans="2:12">
      <c r="B262" s="118"/>
      <c r="C262" s="118"/>
      <c r="D262" s="119"/>
      <c r="E262" s="119"/>
      <c r="F262" s="119"/>
      <c r="G262" s="119"/>
      <c r="H262" s="119"/>
      <c r="I262" s="119"/>
      <c r="J262" s="119"/>
      <c r="K262" s="119"/>
      <c r="L262" s="119"/>
    </row>
    <row r="263" spans="2:12">
      <c r="B263" s="118"/>
      <c r="C263" s="118"/>
      <c r="D263" s="119"/>
      <c r="E263" s="119"/>
      <c r="F263" s="119"/>
      <c r="G263" s="119"/>
      <c r="H263" s="119"/>
      <c r="I263" s="119"/>
      <c r="J263" s="119"/>
      <c r="K263" s="119"/>
      <c r="L263" s="119"/>
    </row>
    <row r="264" spans="2:12">
      <c r="B264" s="118"/>
      <c r="C264" s="118"/>
      <c r="D264" s="119"/>
      <c r="E264" s="119"/>
      <c r="F264" s="119"/>
      <c r="G264" s="119"/>
      <c r="H264" s="119"/>
      <c r="I264" s="119"/>
      <c r="J264" s="119"/>
      <c r="K264" s="119"/>
      <c r="L264" s="119"/>
    </row>
    <row r="265" spans="2:12">
      <c r="B265" s="118"/>
      <c r="C265" s="118"/>
      <c r="D265" s="119"/>
      <c r="E265" s="119"/>
      <c r="F265" s="119"/>
      <c r="G265" s="119"/>
      <c r="H265" s="119"/>
      <c r="I265" s="119"/>
      <c r="J265" s="119"/>
      <c r="K265" s="119"/>
      <c r="L265" s="119"/>
    </row>
    <row r="266" spans="2:12">
      <c r="B266" s="118"/>
      <c r="C266" s="118"/>
      <c r="D266" s="119"/>
      <c r="E266" s="119"/>
      <c r="F266" s="119"/>
      <c r="G266" s="119"/>
      <c r="H266" s="119"/>
      <c r="I266" s="119"/>
      <c r="J266" s="119"/>
      <c r="K266" s="119"/>
      <c r="L266" s="119"/>
    </row>
    <row r="267" spans="2:12">
      <c r="B267" s="118"/>
      <c r="C267" s="118"/>
      <c r="D267" s="119"/>
      <c r="E267" s="119"/>
      <c r="F267" s="119"/>
      <c r="G267" s="119"/>
      <c r="H267" s="119"/>
      <c r="I267" s="119"/>
      <c r="J267" s="119"/>
      <c r="K267" s="119"/>
      <c r="L267" s="119"/>
    </row>
    <row r="268" spans="2:12">
      <c r="B268" s="118"/>
      <c r="C268" s="118"/>
      <c r="D268" s="119"/>
      <c r="E268" s="119"/>
      <c r="F268" s="119"/>
      <c r="G268" s="119"/>
      <c r="H268" s="119"/>
      <c r="I268" s="119"/>
      <c r="J268" s="119"/>
      <c r="K268" s="119"/>
      <c r="L268" s="119"/>
    </row>
    <row r="269" spans="2:12">
      <c r="B269" s="118"/>
      <c r="C269" s="118"/>
      <c r="D269" s="119"/>
      <c r="E269" s="119"/>
      <c r="F269" s="119"/>
      <c r="G269" s="119"/>
      <c r="H269" s="119"/>
      <c r="I269" s="119"/>
      <c r="J269" s="119"/>
      <c r="K269" s="119"/>
      <c r="L269" s="119"/>
    </row>
    <row r="270" spans="2:12">
      <c r="B270" s="118"/>
      <c r="C270" s="118"/>
      <c r="D270" s="119"/>
      <c r="E270" s="119"/>
      <c r="F270" s="119"/>
      <c r="G270" s="119"/>
      <c r="H270" s="119"/>
      <c r="I270" s="119"/>
      <c r="J270" s="119"/>
      <c r="K270" s="119"/>
      <c r="L270" s="119"/>
    </row>
    <row r="271" spans="2:12">
      <c r="B271" s="118"/>
      <c r="C271" s="118"/>
      <c r="D271" s="119"/>
      <c r="E271" s="119"/>
      <c r="F271" s="119"/>
      <c r="G271" s="119"/>
      <c r="H271" s="119"/>
      <c r="I271" s="119"/>
      <c r="J271" s="119"/>
      <c r="K271" s="119"/>
      <c r="L271" s="119"/>
    </row>
    <row r="272" spans="2:12">
      <c r="B272" s="118"/>
      <c r="C272" s="118"/>
      <c r="D272" s="119"/>
      <c r="E272" s="119"/>
      <c r="F272" s="119"/>
      <c r="G272" s="119"/>
      <c r="H272" s="119"/>
      <c r="I272" s="119"/>
      <c r="J272" s="119"/>
      <c r="K272" s="119"/>
      <c r="L272" s="119"/>
    </row>
    <row r="273" spans="2:12">
      <c r="B273" s="118"/>
      <c r="C273" s="118"/>
      <c r="D273" s="119"/>
      <c r="E273" s="119"/>
      <c r="F273" s="119"/>
      <c r="G273" s="119"/>
      <c r="H273" s="119"/>
      <c r="I273" s="119"/>
      <c r="J273" s="119"/>
      <c r="K273" s="119"/>
      <c r="L273" s="119"/>
    </row>
    <row r="274" spans="2:12">
      <c r="B274" s="118"/>
      <c r="C274" s="118"/>
      <c r="D274" s="119"/>
      <c r="E274" s="119"/>
      <c r="F274" s="119"/>
      <c r="G274" s="119"/>
      <c r="H274" s="119"/>
      <c r="I274" s="119"/>
      <c r="J274" s="119"/>
      <c r="K274" s="119"/>
      <c r="L274" s="119"/>
    </row>
    <row r="275" spans="2:12">
      <c r="B275" s="118"/>
      <c r="C275" s="118"/>
      <c r="D275" s="119"/>
      <c r="E275" s="119"/>
      <c r="F275" s="119"/>
      <c r="G275" s="119"/>
      <c r="H275" s="119"/>
      <c r="I275" s="119"/>
      <c r="J275" s="119"/>
      <c r="K275" s="119"/>
      <c r="L275" s="119"/>
    </row>
    <row r="276" spans="2:12">
      <c r="B276" s="118"/>
      <c r="C276" s="118"/>
      <c r="D276" s="119"/>
      <c r="E276" s="119"/>
      <c r="F276" s="119"/>
      <c r="G276" s="119"/>
      <c r="H276" s="119"/>
      <c r="I276" s="119"/>
      <c r="J276" s="119"/>
      <c r="K276" s="119"/>
      <c r="L276" s="119"/>
    </row>
    <row r="277" spans="2:12">
      <c r="B277" s="118"/>
      <c r="C277" s="118"/>
      <c r="D277" s="119"/>
      <c r="E277" s="119"/>
      <c r="F277" s="119"/>
      <c r="G277" s="119"/>
      <c r="H277" s="119"/>
      <c r="I277" s="119"/>
      <c r="J277" s="119"/>
      <c r="K277" s="119"/>
      <c r="L277" s="119"/>
    </row>
    <row r="278" spans="2:12">
      <c r="B278" s="118"/>
      <c r="C278" s="118"/>
      <c r="D278" s="119"/>
      <c r="E278" s="119"/>
      <c r="F278" s="119"/>
      <c r="G278" s="119"/>
      <c r="H278" s="119"/>
      <c r="I278" s="119"/>
      <c r="J278" s="119"/>
      <c r="K278" s="119"/>
      <c r="L278" s="119"/>
    </row>
    <row r="279" spans="2:12">
      <c r="B279" s="118"/>
      <c r="C279" s="118"/>
      <c r="D279" s="119"/>
      <c r="E279" s="119"/>
      <c r="F279" s="119"/>
      <c r="G279" s="119"/>
      <c r="H279" s="119"/>
      <c r="I279" s="119"/>
      <c r="J279" s="119"/>
      <c r="K279" s="119"/>
      <c r="L279" s="119"/>
    </row>
    <row r="280" spans="2:12">
      <c r="B280" s="118"/>
      <c r="C280" s="118"/>
      <c r="D280" s="119"/>
      <c r="E280" s="119"/>
      <c r="F280" s="119"/>
      <c r="G280" s="119"/>
      <c r="H280" s="119"/>
      <c r="I280" s="119"/>
      <c r="J280" s="119"/>
      <c r="K280" s="119"/>
      <c r="L280" s="119"/>
    </row>
    <row r="281" spans="2:12">
      <c r="B281" s="118"/>
      <c r="C281" s="118"/>
      <c r="D281" s="119"/>
      <c r="E281" s="119"/>
      <c r="F281" s="119"/>
      <c r="G281" s="119"/>
      <c r="H281" s="119"/>
      <c r="I281" s="119"/>
      <c r="J281" s="119"/>
      <c r="K281" s="119"/>
      <c r="L281" s="119"/>
    </row>
    <row r="282" spans="2:12">
      <c r="B282" s="118"/>
      <c r="C282" s="118"/>
      <c r="D282" s="119"/>
      <c r="E282" s="119"/>
      <c r="F282" s="119"/>
      <c r="G282" s="119"/>
      <c r="H282" s="119"/>
      <c r="I282" s="119"/>
      <c r="J282" s="119"/>
      <c r="K282" s="119"/>
      <c r="L282" s="119"/>
    </row>
    <row r="283" spans="2:12">
      <c r="B283" s="118"/>
      <c r="C283" s="118"/>
      <c r="D283" s="119"/>
      <c r="E283" s="119"/>
      <c r="F283" s="119"/>
      <c r="G283" s="119"/>
      <c r="H283" s="119"/>
      <c r="I283" s="119"/>
      <c r="J283" s="119"/>
      <c r="K283" s="119"/>
      <c r="L283" s="119"/>
    </row>
    <row r="284" spans="2:12">
      <c r="B284" s="118"/>
      <c r="C284" s="118"/>
      <c r="D284" s="119"/>
      <c r="E284" s="119"/>
      <c r="F284" s="119"/>
      <c r="G284" s="119"/>
      <c r="H284" s="119"/>
      <c r="I284" s="119"/>
      <c r="J284" s="119"/>
      <c r="K284" s="119"/>
      <c r="L284" s="119"/>
    </row>
    <row r="285" spans="2:12">
      <c r="B285" s="118"/>
      <c r="C285" s="118"/>
      <c r="D285" s="119"/>
      <c r="E285" s="119"/>
      <c r="F285" s="119"/>
      <c r="G285" s="119"/>
      <c r="H285" s="119"/>
      <c r="I285" s="119"/>
      <c r="J285" s="119"/>
      <c r="K285" s="119"/>
      <c r="L285" s="119"/>
    </row>
    <row r="286" spans="2:12">
      <c r="B286" s="118"/>
      <c r="C286" s="118"/>
      <c r="D286" s="119"/>
      <c r="E286" s="119"/>
      <c r="F286" s="119"/>
      <c r="G286" s="119"/>
      <c r="H286" s="119"/>
      <c r="I286" s="119"/>
      <c r="J286" s="119"/>
      <c r="K286" s="119"/>
      <c r="L286" s="119"/>
    </row>
    <row r="287" spans="2:12">
      <c r="B287" s="118"/>
      <c r="C287" s="118"/>
      <c r="D287" s="119"/>
      <c r="E287" s="119"/>
      <c r="F287" s="119"/>
      <c r="G287" s="119"/>
      <c r="H287" s="119"/>
      <c r="I287" s="119"/>
      <c r="J287" s="119"/>
      <c r="K287" s="119"/>
      <c r="L287" s="119"/>
    </row>
    <row r="288" spans="2:12">
      <c r="B288" s="118"/>
      <c r="C288" s="118"/>
      <c r="D288" s="119"/>
      <c r="E288" s="119"/>
      <c r="F288" s="119"/>
      <c r="G288" s="119"/>
      <c r="H288" s="119"/>
      <c r="I288" s="119"/>
      <c r="J288" s="119"/>
      <c r="K288" s="119"/>
      <c r="L288" s="119"/>
    </row>
    <row r="289" spans="2:12">
      <c r="B289" s="118"/>
      <c r="C289" s="118"/>
      <c r="D289" s="119"/>
      <c r="E289" s="119"/>
      <c r="F289" s="119"/>
      <c r="G289" s="119"/>
      <c r="H289" s="119"/>
      <c r="I289" s="119"/>
      <c r="J289" s="119"/>
      <c r="K289" s="119"/>
      <c r="L289" s="119"/>
    </row>
    <row r="290" spans="2:12">
      <c r="B290" s="118"/>
      <c r="C290" s="118"/>
      <c r="D290" s="119"/>
      <c r="E290" s="119"/>
      <c r="F290" s="119"/>
      <c r="G290" s="119"/>
      <c r="H290" s="119"/>
      <c r="I290" s="119"/>
      <c r="J290" s="119"/>
      <c r="K290" s="119"/>
      <c r="L290" s="119"/>
    </row>
    <row r="291" spans="2:12">
      <c r="B291" s="118"/>
      <c r="C291" s="118"/>
      <c r="D291" s="119"/>
      <c r="E291" s="119"/>
      <c r="F291" s="119"/>
      <c r="G291" s="119"/>
      <c r="H291" s="119"/>
      <c r="I291" s="119"/>
      <c r="J291" s="119"/>
      <c r="K291" s="119"/>
      <c r="L291" s="119"/>
    </row>
    <row r="292" spans="2:12">
      <c r="B292" s="118"/>
      <c r="C292" s="118"/>
      <c r="D292" s="119"/>
      <c r="E292" s="119"/>
      <c r="F292" s="119"/>
      <c r="G292" s="119"/>
      <c r="H292" s="119"/>
      <c r="I292" s="119"/>
      <c r="J292" s="119"/>
      <c r="K292" s="119"/>
      <c r="L292" s="119"/>
    </row>
    <row r="293" spans="2:12">
      <c r="B293" s="118"/>
      <c r="C293" s="118"/>
      <c r="D293" s="119"/>
      <c r="E293" s="119"/>
      <c r="F293" s="119"/>
      <c r="G293" s="119"/>
      <c r="H293" s="119"/>
      <c r="I293" s="119"/>
      <c r="J293" s="119"/>
      <c r="K293" s="119"/>
      <c r="L293" s="119"/>
    </row>
    <row r="294" spans="2:12">
      <c r="B294" s="118"/>
      <c r="C294" s="118"/>
      <c r="D294" s="119"/>
      <c r="E294" s="119"/>
      <c r="F294" s="119"/>
      <c r="G294" s="119"/>
      <c r="H294" s="119"/>
      <c r="I294" s="119"/>
      <c r="J294" s="119"/>
      <c r="K294" s="119"/>
      <c r="L294" s="119"/>
    </row>
    <row r="295" spans="2:12">
      <c r="B295" s="118"/>
      <c r="C295" s="118"/>
      <c r="D295" s="119"/>
      <c r="E295" s="119"/>
      <c r="F295" s="119"/>
      <c r="G295" s="119"/>
      <c r="H295" s="119"/>
      <c r="I295" s="119"/>
      <c r="J295" s="119"/>
      <c r="K295" s="119"/>
      <c r="L295" s="119"/>
    </row>
    <row r="296" spans="2:12">
      <c r="B296" s="118"/>
      <c r="C296" s="118"/>
      <c r="D296" s="119"/>
      <c r="E296" s="119"/>
      <c r="F296" s="119"/>
      <c r="G296" s="119"/>
      <c r="H296" s="119"/>
      <c r="I296" s="119"/>
      <c r="J296" s="119"/>
      <c r="K296" s="119"/>
      <c r="L296" s="119"/>
    </row>
    <row r="297" spans="2:12">
      <c r="B297" s="118"/>
      <c r="C297" s="118"/>
      <c r="D297" s="119"/>
      <c r="E297" s="119"/>
      <c r="F297" s="119"/>
      <c r="G297" s="119"/>
      <c r="H297" s="119"/>
      <c r="I297" s="119"/>
      <c r="J297" s="119"/>
      <c r="K297" s="119"/>
      <c r="L297" s="119"/>
    </row>
    <row r="298" spans="2:12">
      <c r="B298" s="118"/>
      <c r="C298" s="118"/>
      <c r="D298" s="119"/>
      <c r="E298" s="119"/>
      <c r="F298" s="119"/>
      <c r="G298" s="119"/>
      <c r="H298" s="119"/>
      <c r="I298" s="119"/>
      <c r="J298" s="119"/>
      <c r="K298" s="119"/>
      <c r="L298" s="119"/>
    </row>
    <row r="299" spans="2:12">
      <c r="B299" s="118"/>
      <c r="C299" s="118"/>
      <c r="D299" s="119"/>
      <c r="E299" s="119"/>
      <c r="F299" s="119"/>
      <c r="G299" s="119"/>
      <c r="H299" s="119"/>
      <c r="I299" s="119"/>
      <c r="J299" s="119"/>
      <c r="K299" s="119"/>
      <c r="L299" s="119"/>
    </row>
    <row r="300" spans="2:12">
      <c r="B300" s="118"/>
      <c r="C300" s="118"/>
      <c r="D300" s="119"/>
      <c r="E300" s="119"/>
      <c r="F300" s="119"/>
      <c r="G300" s="119"/>
      <c r="H300" s="119"/>
      <c r="I300" s="119"/>
      <c r="J300" s="119"/>
      <c r="K300" s="119"/>
      <c r="L300" s="119"/>
    </row>
    <row r="301" spans="2:12">
      <c r="B301" s="118"/>
      <c r="C301" s="118"/>
      <c r="D301" s="119"/>
      <c r="E301" s="119"/>
      <c r="F301" s="119"/>
      <c r="G301" s="119"/>
      <c r="H301" s="119"/>
      <c r="I301" s="119"/>
      <c r="J301" s="119"/>
      <c r="K301" s="119"/>
      <c r="L301" s="119"/>
    </row>
    <row r="302" spans="2:12">
      <c r="B302" s="118"/>
      <c r="C302" s="118"/>
      <c r="D302" s="119"/>
      <c r="E302" s="119"/>
      <c r="F302" s="119"/>
      <c r="G302" s="119"/>
      <c r="H302" s="119"/>
      <c r="I302" s="119"/>
      <c r="J302" s="119"/>
      <c r="K302" s="119"/>
      <c r="L302" s="119"/>
    </row>
    <row r="303" spans="2:12">
      <c r="B303" s="118"/>
      <c r="C303" s="118"/>
      <c r="D303" s="119"/>
      <c r="E303" s="119"/>
      <c r="F303" s="119"/>
      <c r="G303" s="119"/>
      <c r="H303" s="119"/>
      <c r="I303" s="119"/>
      <c r="J303" s="119"/>
      <c r="K303" s="119"/>
      <c r="L303" s="119"/>
    </row>
    <row r="304" spans="2:12">
      <c r="B304" s="118"/>
      <c r="C304" s="118"/>
      <c r="D304" s="119"/>
      <c r="E304" s="119"/>
      <c r="F304" s="119"/>
      <c r="G304" s="119"/>
      <c r="H304" s="119"/>
      <c r="I304" s="119"/>
      <c r="J304" s="119"/>
      <c r="K304" s="119"/>
      <c r="L304" s="119"/>
    </row>
    <row r="305" spans="2:12">
      <c r="B305" s="118"/>
      <c r="C305" s="118"/>
      <c r="D305" s="119"/>
      <c r="E305" s="119"/>
      <c r="F305" s="119"/>
      <c r="G305" s="119"/>
      <c r="H305" s="119"/>
      <c r="I305" s="119"/>
      <c r="J305" s="119"/>
      <c r="K305" s="119"/>
      <c r="L305" s="119"/>
    </row>
    <row r="306" spans="2:12">
      <c r="B306" s="118"/>
      <c r="C306" s="118"/>
      <c r="D306" s="119"/>
      <c r="E306" s="119"/>
      <c r="F306" s="119"/>
      <c r="G306" s="119"/>
      <c r="H306" s="119"/>
      <c r="I306" s="119"/>
      <c r="J306" s="119"/>
      <c r="K306" s="119"/>
      <c r="L306" s="119"/>
    </row>
    <row r="307" spans="2:12">
      <c r="B307" s="118"/>
      <c r="C307" s="118"/>
      <c r="D307" s="119"/>
      <c r="E307" s="119"/>
      <c r="F307" s="119"/>
      <c r="G307" s="119"/>
      <c r="H307" s="119"/>
      <c r="I307" s="119"/>
      <c r="J307" s="119"/>
      <c r="K307" s="119"/>
      <c r="L307" s="119"/>
    </row>
    <row r="308" spans="2:12">
      <c r="B308" s="118"/>
      <c r="C308" s="118"/>
      <c r="D308" s="119"/>
      <c r="E308" s="119"/>
      <c r="F308" s="119"/>
      <c r="G308" s="119"/>
      <c r="H308" s="119"/>
      <c r="I308" s="119"/>
      <c r="J308" s="119"/>
      <c r="K308" s="119"/>
      <c r="L308" s="119"/>
    </row>
    <row r="309" spans="2:12">
      <c r="B309" s="118"/>
      <c r="C309" s="118"/>
      <c r="D309" s="119"/>
      <c r="E309" s="119"/>
      <c r="F309" s="119"/>
      <c r="G309" s="119"/>
      <c r="H309" s="119"/>
      <c r="I309" s="119"/>
      <c r="J309" s="119"/>
      <c r="K309" s="119"/>
      <c r="L309" s="119"/>
    </row>
    <row r="310" spans="2:12">
      <c r="B310" s="118"/>
      <c r="C310" s="118"/>
      <c r="D310" s="119"/>
      <c r="E310" s="119"/>
      <c r="F310" s="119"/>
      <c r="G310" s="119"/>
      <c r="H310" s="119"/>
      <c r="I310" s="119"/>
      <c r="J310" s="119"/>
      <c r="K310" s="119"/>
      <c r="L310" s="119"/>
    </row>
    <row r="311" spans="2:12">
      <c r="B311" s="118"/>
      <c r="C311" s="118"/>
      <c r="D311" s="119"/>
      <c r="E311" s="119"/>
      <c r="F311" s="119"/>
      <c r="G311" s="119"/>
      <c r="H311" s="119"/>
      <c r="I311" s="119"/>
      <c r="J311" s="119"/>
      <c r="K311" s="119"/>
      <c r="L311" s="119"/>
    </row>
    <row r="312" spans="2:12">
      <c r="B312" s="118"/>
      <c r="C312" s="118"/>
      <c r="D312" s="119"/>
      <c r="E312" s="119"/>
      <c r="F312" s="119"/>
      <c r="G312" s="119"/>
      <c r="H312" s="119"/>
      <c r="I312" s="119"/>
      <c r="J312" s="119"/>
      <c r="K312" s="119"/>
      <c r="L312" s="119"/>
    </row>
    <row r="313" spans="2:12">
      <c r="B313" s="118"/>
      <c r="C313" s="118"/>
      <c r="D313" s="119"/>
      <c r="E313" s="119"/>
      <c r="F313" s="119"/>
      <c r="G313" s="119"/>
      <c r="H313" s="119"/>
      <c r="I313" s="119"/>
      <c r="J313" s="119"/>
      <c r="K313" s="119"/>
      <c r="L313" s="119"/>
    </row>
    <row r="314" spans="2:12">
      <c r="B314" s="118"/>
      <c r="C314" s="118"/>
      <c r="D314" s="119"/>
      <c r="E314" s="119"/>
      <c r="F314" s="119"/>
      <c r="G314" s="119"/>
      <c r="H314" s="119"/>
      <c r="I314" s="119"/>
      <c r="J314" s="119"/>
      <c r="K314" s="119"/>
      <c r="L314" s="119"/>
    </row>
    <row r="315" spans="2:12">
      <c r="B315" s="118"/>
      <c r="C315" s="118"/>
      <c r="D315" s="119"/>
      <c r="E315" s="119"/>
      <c r="F315" s="119"/>
      <c r="G315" s="119"/>
      <c r="H315" s="119"/>
      <c r="I315" s="119"/>
      <c r="J315" s="119"/>
      <c r="K315" s="119"/>
      <c r="L315" s="119"/>
    </row>
    <row r="316" spans="2:12">
      <c r="B316" s="118"/>
      <c r="C316" s="118"/>
      <c r="D316" s="119"/>
      <c r="E316" s="119"/>
      <c r="F316" s="119"/>
      <c r="G316" s="119"/>
      <c r="H316" s="119"/>
      <c r="I316" s="119"/>
      <c r="J316" s="119"/>
      <c r="K316" s="119"/>
      <c r="L316" s="119"/>
    </row>
    <row r="317" spans="2:12">
      <c r="B317" s="118"/>
      <c r="C317" s="118"/>
      <c r="D317" s="119"/>
      <c r="E317" s="119"/>
      <c r="F317" s="119"/>
      <c r="G317" s="119"/>
      <c r="H317" s="119"/>
      <c r="I317" s="119"/>
      <c r="J317" s="119"/>
      <c r="K317" s="119"/>
      <c r="L317" s="119"/>
    </row>
    <row r="318" spans="2:12">
      <c r="B318" s="118"/>
      <c r="C318" s="118"/>
      <c r="D318" s="119"/>
      <c r="E318" s="119"/>
      <c r="F318" s="119"/>
      <c r="G318" s="119"/>
      <c r="H318" s="119"/>
      <c r="I318" s="119"/>
      <c r="J318" s="119"/>
      <c r="K318" s="119"/>
      <c r="L318" s="119"/>
    </row>
    <row r="319" spans="2:12">
      <c r="B319" s="118"/>
      <c r="C319" s="118"/>
      <c r="D319" s="119"/>
      <c r="E319" s="119"/>
      <c r="F319" s="119"/>
      <c r="G319" s="119"/>
      <c r="H319" s="119"/>
      <c r="I319" s="119"/>
      <c r="J319" s="119"/>
      <c r="K319" s="119"/>
      <c r="L319" s="119"/>
    </row>
    <row r="320" spans="2:12">
      <c r="B320" s="118"/>
      <c r="C320" s="118"/>
      <c r="D320" s="119"/>
      <c r="E320" s="119"/>
      <c r="F320" s="119"/>
      <c r="G320" s="119"/>
      <c r="H320" s="119"/>
      <c r="I320" s="119"/>
      <c r="J320" s="119"/>
      <c r="K320" s="119"/>
      <c r="L320" s="119"/>
    </row>
    <row r="321" spans="2:12">
      <c r="B321" s="118"/>
      <c r="C321" s="118"/>
      <c r="D321" s="119"/>
      <c r="E321" s="119"/>
      <c r="F321" s="119"/>
      <c r="G321" s="119"/>
      <c r="H321" s="119"/>
      <c r="I321" s="119"/>
      <c r="J321" s="119"/>
      <c r="K321" s="119"/>
      <c r="L321" s="119"/>
    </row>
    <row r="322" spans="2:12">
      <c r="B322" s="118"/>
      <c r="C322" s="118"/>
      <c r="D322" s="119"/>
      <c r="E322" s="119"/>
      <c r="F322" s="119"/>
      <c r="G322" s="119"/>
      <c r="H322" s="119"/>
      <c r="I322" s="119"/>
      <c r="J322" s="119"/>
      <c r="K322" s="119"/>
      <c r="L322" s="119"/>
    </row>
    <row r="323" spans="2:12">
      <c r="B323" s="118"/>
      <c r="C323" s="118"/>
      <c r="D323" s="119"/>
      <c r="E323" s="119"/>
      <c r="F323" s="119"/>
      <c r="G323" s="119"/>
      <c r="H323" s="119"/>
      <c r="I323" s="119"/>
      <c r="J323" s="119"/>
      <c r="K323" s="119"/>
      <c r="L323" s="119"/>
    </row>
    <row r="324" spans="2:12">
      <c r="B324" s="118"/>
      <c r="C324" s="118"/>
      <c r="D324" s="119"/>
      <c r="E324" s="119"/>
      <c r="F324" s="119"/>
      <c r="G324" s="119"/>
      <c r="H324" s="119"/>
      <c r="I324" s="119"/>
      <c r="J324" s="119"/>
      <c r="K324" s="119"/>
      <c r="L324" s="119"/>
    </row>
    <row r="325" spans="2:12">
      <c r="B325" s="118"/>
      <c r="C325" s="118"/>
      <c r="D325" s="119"/>
      <c r="E325" s="119"/>
      <c r="F325" s="119"/>
      <c r="G325" s="119"/>
      <c r="H325" s="119"/>
      <c r="I325" s="119"/>
      <c r="J325" s="119"/>
      <c r="K325" s="119"/>
      <c r="L325" s="119"/>
    </row>
    <row r="326" spans="2:12">
      <c r="B326" s="118"/>
      <c r="C326" s="118"/>
      <c r="D326" s="119"/>
      <c r="E326" s="119"/>
      <c r="F326" s="119"/>
      <c r="G326" s="119"/>
      <c r="H326" s="119"/>
      <c r="I326" s="119"/>
      <c r="J326" s="119"/>
      <c r="K326" s="119"/>
      <c r="L326" s="119"/>
    </row>
    <row r="327" spans="2:12">
      <c r="B327" s="118"/>
      <c r="C327" s="118"/>
      <c r="D327" s="119"/>
      <c r="E327" s="119"/>
      <c r="F327" s="119"/>
      <c r="G327" s="119"/>
      <c r="H327" s="119"/>
      <c r="I327" s="119"/>
      <c r="J327" s="119"/>
      <c r="K327" s="119"/>
      <c r="L327" s="119"/>
    </row>
    <row r="328" spans="2:12">
      <c r="B328" s="118"/>
      <c r="C328" s="118"/>
      <c r="D328" s="119"/>
      <c r="E328" s="119"/>
      <c r="F328" s="119"/>
      <c r="G328" s="119"/>
      <c r="H328" s="119"/>
      <c r="I328" s="119"/>
      <c r="J328" s="119"/>
      <c r="K328" s="119"/>
      <c r="L328" s="119"/>
    </row>
    <row r="329" spans="2:12">
      <c r="B329" s="118"/>
      <c r="C329" s="118"/>
      <c r="D329" s="119"/>
      <c r="E329" s="119"/>
      <c r="F329" s="119"/>
      <c r="G329" s="119"/>
      <c r="H329" s="119"/>
      <c r="I329" s="119"/>
      <c r="J329" s="119"/>
      <c r="K329" s="119"/>
      <c r="L329" s="119"/>
    </row>
    <row r="330" spans="2:12">
      <c r="B330" s="118"/>
      <c r="C330" s="118"/>
      <c r="D330" s="119"/>
      <c r="E330" s="119"/>
      <c r="F330" s="119"/>
      <c r="G330" s="119"/>
      <c r="H330" s="119"/>
      <c r="I330" s="119"/>
      <c r="J330" s="119"/>
      <c r="K330" s="119"/>
      <c r="L330" s="119"/>
    </row>
    <row r="331" spans="2:12">
      <c r="B331" s="118"/>
      <c r="C331" s="118"/>
      <c r="D331" s="119"/>
      <c r="E331" s="119"/>
      <c r="F331" s="119"/>
      <c r="G331" s="119"/>
      <c r="H331" s="119"/>
      <c r="I331" s="119"/>
      <c r="J331" s="119"/>
      <c r="K331" s="119"/>
      <c r="L331" s="119"/>
    </row>
    <row r="332" spans="2:12">
      <c r="B332" s="118"/>
      <c r="C332" s="118"/>
      <c r="D332" s="119"/>
      <c r="E332" s="119"/>
      <c r="F332" s="119"/>
      <c r="G332" s="119"/>
      <c r="H332" s="119"/>
      <c r="I332" s="119"/>
      <c r="J332" s="119"/>
      <c r="K332" s="119"/>
      <c r="L332" s="119"/>
    </row>
    <row r="333" spans="2:12">
      <c r="B333" s="118"/>
      <c r="C333" s="118"/>
      <c r="D333" s="119"/>
      <c r="E333" s="119"/>
      <c r="F333" s="119"/>
      <c r="G333" s="119"/>
      <c r="H333" s="119"/>
      <c r="I333" s="119"/>
      <c r="J333" s="119"/>
      <c r="K333" s="119"/>
      <c r="L333" s="119"/>
    </row>
    <row r="334" spans="2:12">
      <c r="B334" s="118"/>
      <c r="C334" s="118"/>
      <c r="D334" s="119"/>
      <c r="E334" s="119"/>
      <c r="F334" s="119"/>
      <c r="G334" s="119"/>
      <c r="H334" s="119"/>
      <c r="I334" s="119"/>
      <c r="J334" s="119"/>
      <c r="K334" s="119"/>
      <c r="L334" s="119"/>
    </row>
    <row r="335" spans="2:12">
      <c r="B335" s="118"/>
      <c r="C335" s="118"/>
      <c r="D335" s="119"/>
      <c r="E335" s="119"/>
      <c r="F335" s="119"/>
      <c r="G335" s="119"/>
      <c r="H335" s="119"/>
      <c r="I335" s="119"/>
      <c r="J335" s="119"/>
      <c r="K335" s="119"/>
      <c r="L335" s="119"/>
    </row>
    <row r="336" spans="2:12">
      <c r="B336" s="118"/>
      <c r="C336" s="118"/>
      <c r="D336" s="119"/>
      <c r="E336" s="119"/>
      <c r="F336" s="119"/>
      <c r="G336" s="119"/>
      <c r="H336" s="119"/>
      <c r="I336" s="119"/>
      <c r="J336" s="119"/>
      <c r="K336" s="119"/>
      <c r="L336" s="119"/>
    </row>
    <row r="337" spans="2:12">
      <c r="B337" s="118"/>
      <c r="C337" s="118"/>
      <c r="D337" s="119"/>
      <c r="E337" s="119"/>
      <c r="F337" s="119"/>
      <c r="G337" s="119"/>
      <c r="H337" s="119"/>
      <c r="I337" s="119"/>
      <c r="J337" s="119"/>
      <c r="K337" s="119"/>
      <c r="L337" s="119"/>
    </row>
    <row r="338" spans="2:12">
      <c r="B338" s="118"/>
      <c r="C338" s="118"/>
      <c r="D338" s="119"/>
      <c r="E338" s="119"/>
      <c r="F338" s="119"/>
      <c r="G338" s="119"/>
      <c r="H338" s="119"/>
      <c r="I338" s="119"/>
      <c r="J338" s="119"/>
      <c r="K338" s="119"/>
      <c r="L338" s="119"/>
    </row>
    <row r="339" spans="2:12">
      <c r="B339" s="118"/>
      <c r="C339" s="118"/>
      <c r="D339" s="119"/>
      <c r="E339" s="119"/>
      <c r="F339" s="119"/>
      <c r="G339" s="119"/>
      <c r="H339" s="119"/>
      <c r="I339" s="119"/>
      <c r="J339" s="119"/>
      <c r="K339" s="119"/>
      <c r="L339" s="119"/>
    </row>
    <row r="340" spans="2:12">
      <c r="B340" s="118"/>
      <c r="C340" s="118"/>
      <c r="D340" s="119"/>
      <c r="E340" s="119"/>
      <c r="F340" s="119"/>
      <c r="G340" s="119"/>
      <c r="H340" s="119"/>
      <c r="I340" s="119"/>
      <c r="J340" s="119"/>
      <c r="K340" s="119"/>
      <c r="L340" s="119"/>
    </row>
    <row r="341" spans="2:12">
      <c r="B341" s="118"/>
      <c r="C341" s="118"/>
      <c r="D341" s="119"/>
      <c r="E341" s="119"/>
      <c r="F341" s="119"/>
      <c r="G341" s="119"/>
      <c r="H341" s="119"/>
      <c r="I341" s="119"/>
      <c r="J341" s="119"/>
      <c r="K341" s="119"/>
      <c r="L341" s="119"/>
    </row>
    <row r="342" spans="2:12">
      <c r="B342" s="118"/>
      <c r="C342" s="118"/>
      <c r="D342" s="119"/>
      <c r="E342" s="119"/>
      <c r="F342" s="119"/>
      <c r="G342" s="119"/>
      <c r="H342" s="119"/>
      <c r="I342" s="119"/>
      <c r="J342" s="119"/>
      <c r="K342" s="119"/>
      <c r="L342" s="119"/>
    </row>
    <row r="343" spans="2:12">
      <c r="B343" s="118"/>
      <c r="C343" s="118"/>
      <c r="D343" s="119"/>
      <c r="E343" s="119"/>
      <c r="F343" s="119"/>
      <c r="G343" s="119"/>
      <c r="H343" s="119"/>
      <c r="I343" s="119"/>
      <c r="J343" s="119"/>
      <c r="K343" s="119"/>
      <c r="L343" s="119"/>
    </row>
    <row r="344" spans="2:12">
      <c r="B344" s="118"/>
      <c r="C344" s="118"/>
      <c r="D344" s="119"/>
      <c r="E344" s="119"/>
      <c r="F344" s="119"/>
      <c r="G344" s="119"/>
      <c r="H344" s="119"/>
      <c r="I344" s="119"/>
      <c r="J344" s="119"/>
      <c r="K344" s="119"/>
      <c r="L344" s="119"/>
    </row>
    <row r="345" spans="2:12">
      <c r="B345" s="118"/>
      <c r="C345" s="118"/>
      <c r="D345" s="119"/>
      <c r="E345" s="119"/>
      <c r="F345" s="119"/>
      <c r="G345" s="119"/>
      <c r="H345" s="119"/>
      <c r="I345" s="119"/>
      <c r="J345" s="119"/>
      <c r="K345" s="119"/>
      <c r="L345" s="119"/>
    </row>
    <row r="346" spans="2:12">
      <c r="B346" s="118"/>
      <c r="C346" s="118"/>
      <c r="D346" s="119"/>
      <c r="E346" s="119"/>
      <c r="F346" s="119"/>
      <c r="G346" s="119"/>
      <c r="H346" s="119"/>
      <c r="I346" s="119"/>
      <c r="J346" s="119"/>
      <c r="K346" s="119"/>
      <c r="L346" s="119"/>
    </row>
    <row r="347" spans="2:12">
      <c r="B347" s="118"/>
      <c r="C347" s="118"/>
      <c r="D347" s="119"/>
      <c r="E347" s="119"/>
      <c r="F347" s="119"/>
      <c r="G347" s="119"/>
      <c r="H347" s="119"/>
      <c r="I347" s="119"/>
      <c r="J347" s="119"/>
      <c r="K347" s="119"/>
      <c r="L347" s="119"/>
    </row>
    <row r="348" spans="2:12">
      <c r="B348" s="118"/>
      <c r="C348" s="118"/>
      <c r="D348" s="119"/>
      <c r="E348" s="119"/>
      <c r="F348" s="119"/>
      <c r="G348" s="119"/>
      <c r="H348" s="119"/>
      <c r="I348" s="119"/>
      <c r="J348" s="119"/>
      <c r="K348" s="119"/>
      <c r="L348" s="119"/>
    </row>
    <row r="349" spans="2:12">
      <c r="B349" s="118"/>
      <c r="C349" s="118"/>
      <c r="D349" s="119"/>
      <c r="E349" s="119"/>
      <c r="F349" s="119"/>
      <c r="G349" s="119"/>
      <c r="H349" s="119"/>
      <c r="I349" s="119"/>
      <c r="J349" s="119"/>
      <c r="K349" s="119"/>
      <c r="L349" s="119"/>
    </row>
    <row r="350" spans="2:12">
      <c r="B350" s="118"/>
      <c r="C350" s="118"/>
      <c r="D350" s="119"/>
      <c r="E350" s="119"/>
      <c r="F350" s="119"/>
      <c r="G350" s="119"/>
      <c r="H350" s="119"/>
      <c r="I350" s="119"/>
      <c r="J350" s="119"/>
      <c r="K350" s="119"/>
      <c r="L350" s="119"/>
    </row>
    <row r="351" spans="2:12">
      <c r="B351" s="118"/>
      <c r="C351" s="118"/>
      <c r="D351" s="119"/>
      <c r="E351" s="119"/>
      <c r="F351" s="119"/>
      <c r="G351" s="119"/>
      <c r="H351" s="119"/>
      <c r="I351" s="119"/>
      <c r="J351" s="119"/>
      <c r="K351" s="119"/>
      <c r="L351" s="119"/>
    </row>
    <row r="352" spans="2:12">
      <c r="B352" s="118"/>
      <c r="C352" s="118"/>
      <c r="D352" s="119"/>
      <c r="E352" s="119"/>
      <c r="F352" s="119"/>
      <c r="G352" s="119"/>
      <c r="H352" s="119"/>
      <c r="I352" s="119"/>
      <c r="J352" s="119"/>
      <c r="K352" s="119"/>
      <c r="L352" s="119"/>
    </row>
    <row r="353" spans="2:12">
      <c r="B353" s="118"/>
      <c r="C353" s="118"/>
      <c r="D353" s="119"/>
      <c r="E353" s="119"/>
      <c r="F353" s="119"/>
      <c r="G353" s="119"/>
      <c r="H353" s="119"/>
      <c r="I353" s="119"/>
      <c r="J353" s="119"/>
      <c r="K353" s="119"/>
      <c r="L353" s="119"/>
    </row>
    <row r="354" spans="2:12">
      <c r="B354" s="118"/>
      <c r="C354" s="118"/>
      <c r="D354" s="119"/>
      <c r="E354" s="119"/>
      <c r="F354" s="119"/>
      <c r="G354" s="119"/>
      <c r="H354" s="119"/>
      <c r="I354" s="119"/>
      <c r="J354" s="119"/>
      <c r="K354" s="119"/>
      <c r="L354" s="119"/>
    </row>
    <row r="355" spans="2:12">
      <c r="B355" s="118"/>
      <c r="C355" s="118"/>
      <c r="D355" s="119"/>
      <c r="E355" s="119"/>
      <c r="F355" s="119"/>
      <c r="G355" s="119"/>
      <c r="H355" s="119"/>
      <c r="I355" s="119"/>
      <c r="J355" s="119"/>
      <c r="K355" s="119"/>
      <c r="L355" s="119"/>
    </row>
    <row r="356" spans="2:12">
      <c r="B356" s="118"/>
      <c r="C356" s="118"/>
      <c r="D356" s="119"/>
      <c r="E356" s="119"/>
      <c r="F356" s="119"/>
      <c r="G356" s="119"/>
      <c r="H356" s="119"/>
      <c r="I356" s="119"/>
      <c r="J356" s="119"/>
      <c r="K356" s="119"/>
      <c r="L356" s="119"/>
    </row>
    <row r="357" spans="2:12">
      <c r="B357" s="118"/>
      <c r="C357" s="118"/>
      <c r="D357" s="119"/>
      <c r="E357" s="119"/>
      <c r="F357" s="119"/>
      <c r="G357" s="119"/>
      <c r="H357" s="119"/>
      <c r="I357" s="119"/>
      <c r="J357" s="119"/>
      <c r="K357" s="119"/>
      <c r="L357" s="119"/>
    </row>
    <row r="358" spans="2:12">
      <c r="B358" s="118"/>
      <c r="C358" s="118"/>
      <c r="D358" s="119"/>
      <c r="E358" s="119"/>
      <c r="F358" s="119"/>
      <c r="G358" s="119"/>
      <c r="H358" s="119"/>
      <c r="I358" s="119"/>
      <c r="J358" s="119"/>
      <c r="K358" s="119"/>
      <c r="L358" s="119"/>
    </row>
    <row r="359" spans="2:12">
      <c r="B359" s="118"/>
      <c r="C359" s="118"/>
      <c r="D359" s="119"/>
      <c r="E359" s="119"/>
      <c r="F359" s="119"/>
      <c r="G359" s="119"/>
      <c r="H359" s="119"/>
      <c r="I359" s="119"/>
      <c r="J359" s="119"/>
      <c r="K359" s="119"/>
      <c r="L359" s="119"/>
    </row>
    <row r="360" spans="2:12">
      <c r="B360" s="118"/>
      <c r="C360" s="118"/>
      <c r="D360" s="119"/>
      <c r="E360" s="119"/>
      <c r="F360" s="119"/>
      <c r="G360" s="119"/>
      <c r="H360" s="119"/>
      <c r="I360" s="119"/>
      <c r="J360" s="119"/>
      <c r="K360" s="119"/>
      <c r="L360" s="119"/>
    </row>
    <row r="361" spans="2:12">
      <c r="B361" s="118"/>
      <c r="C361" s="118"/>
      <c r="D361" s="119"/>
      <c r="E361" s="119"/>
      <c r="F361" s="119"/>
      <c r="G361" s="119"/>
      <c r="H361" s="119"/>
      <c r="I361" s="119"/>
      <c r="J361" s="119"/>
      <c r="K361" s="119"/>
      <c r="L361" s="119"/>
    </row>
    <row r="362" spans="2:12">
      <c r="B362" s="118"/>
      <c r="C362" s="118"/>
      <c r="D362" s="119"/>
      <c r="E362" s="119"/>
      <c r="F362" s="119"/>
      <c r="G362" s="119"/>
      <c r="H362" s="119"/>
      <c r="I362" s="119"/>
      <c r="J362" s="119"/>
      <c r="K362" s="119"/>
      <c r="L362" s="119"/>
    </row>
    <row r="363" spans="2:12">
      <c r="B363" s="118"/>
      <c r="C363" s="118"/>
      <c r="D363" s="119"/>
      <c r="E363" s="119"/>
      <c r="F363" s="119"/>
      <c r="G363" s="119"/>
      <c r="H363" s="119"/>
      <c r="I363" s="119"/>
      <c r="J363" s="119"/>
      <c r="K363" s="119"/>
      <c r="L363" s="119"/>
    </row>
    <row r="364" spans="2:12">
      <c r="B364" s="118"/>
      <c r="C364" s="118"/>
      <c r="D364" s="119"/>
      <c r="E364" s="119"/>
      <c r="F364" s="119"/>
      <c r="G364" s="119"/>
      <c r="H364" s="119"/>
      <c r="I364" s="119"/>
      <c r="J364" s="119"/>
      <c r="K364" s="119"/>
      <c r="L364" s="119"/>
    </row>
    <row r="365" spans="2:12">
      <c r="B365" s="118"/>
      <c r="C365" s="118"/>
      <c r="D365" s="119"/>
      <c r="E365" s="119"/>
      <c r="F365" s="119"/>
      <c r="G365" s="119"/>
      <c r="H365" s="119"/>
      <c r="I365" s="119"/>
      <c r="J365" s="119"/>
      <c r="K365" s="119"/>
      <c r="L365" s="119"/>
    </row>
    <row r="366" spans="2:12">
      <c r="B366" s="118"/>
      <c r="C366" s="118"/>
      <c r="D366" s="119"/>
      <c r="E366" s="119"/>
      <c r="F366" s="119"/>
      <c r="G366" s="119"/>
      <c r="H366" s="119"/>
      <c r="I366" s="119"/>
      <c r="J366" s="119"/>
      <c r="K366" s="119"/>
      <c r="L366" s="119"/>
    </row>
    <row r="367" spans="2:12">
      <c r="B367" s="118"/>
      <c r="C367" s="118"/>
      <c r="D367" s="119"/>
      <c r="E367" s="119"/>
      <c r="F367" s="119"/>
      <c r="G367" s="119"/>
      <c r="H367" s="119"/>
      <c r="I367" s="119"/>
      <c r="J367" s="119"/>
      <c r="K367" s="119"/>
      <c r="L367" s="119"/>
    </row>
    <row r="368" spans="2:12">
      <c r="B368" s="118"/>
      <c r="C368" s="118"/>
      <c r="D368" s="119"/>
      <c r="E368" s="119"/>
      <c r="F368" s="119"/>
      <c r="G368" s="119"/>
      <c r="H368" s="119"/>
      <c r="I368" s="119"/>
      <c r="J368" s="119"/>
      <c r="K368" s="119"/>
      <c r="L368" s="119"/>
    </row>
    <row r="369" spans="2:12">
      <c r="B369" s="118"/>
      <c r="C369" s="118"/>
      <c r="D369" s="119"/>
      <c r="E369" s="119"/>
      <c r="F369" s="119"/>
      <c r="G369" s="119"/>
      <c r="H369" s="119"/>
      <c r="I369" s="119"/>
      <c r="J369" s="119"/>
      <c r="K369" s="119"/>
      <c r="L369" s="119"/>
    </row>
    <row r="370" spans="2:12">
      <c r="B370" s="118"/>
      <c r="C370" s="118"/>
      <c r="D370" s="119"/>
      <c r="E370" s="119"/>
      <c r="F370" s="119"/>
      <c r="G370" s="119"/>
      <c r="H370" s="119"/>
      <c r="I370" s="119"/>
      <c r="J370" s="119"/>
      <c r="K370" s="119"/>
      <c r="L370" s="119"/>
    </row>
    <row r="371" spans="2:12">
      <c r="B371" s="118"/>
      <c r="C371" s="118"/>
      <c r="D371" s="119"/>
      <c r="E371" s="119"/>
      <c r="F371" s="119"/>
      <c r="G371" s="119"/>
      <c r="H371" s="119"/>
      <c r="I371" s="119"/>
      <c r="J371" s="119"/>
      <c r="K371" s="119"/>
      <c r="L371" s="119"/>
    </row>
    <row r="372" spans="2:12">
      <c r="B372" s="118"/>
      <c r="C372" s="118"/>
      <c r="D372" s="119"/>
      <c r="E372" s="119"/>
      <c r="F372" s="119"/>
      <c r="G372" s="119"/>
      <c r="H372" s="119"/>
      <c r="I372" s="119"/>
      <c r="J372" s="119"/>
      <c r="K372" s="119"/>
      <c r="L372" s="119"/>
    </row>
    <row r="373" spans="2:12">
      <c r="B373" s="118"/>
      <c r="C373" s="118"/>
      <c r="D373" s="119"/>
      <c r="E373" s="119"/>
      <c r="F373" s="119"/>
      <c r="G373" s="119"/>
      <c r="H373" s="119"/>
      <c r="I373" s="119"/>
      <c r="J373" s="119"/>
      <c r="K373" s="119"/>
      <c r="L373" s="119"/>
    </row>
    <row r="374" spans="2:12">
      <c r="B374" s="118"/>
      <c r="C374" s="118"/>
      <c r="D374" s="119"/>
      <c r="E374" s="119"/>
      <c r="F374" s="119"/>
      <c r="G374" s="119"/>
      <c r="H374" s="119"/>
      <c r="I374" s="119"/>
      <c r="J374" s="119"/>
      <c r="K374" s="119"/>
      <c r="L374" s="119"/>
    </row>
    <row r="375" spans="2:12">
      <c r="B375" s="118"/>
      <c r="C375" s="118"/>
      <c r="D375" s="119"/>
      <c r="E375" s="119"/>
      <c r="F375" s="119"/>
      <c r="G375" s="119"/>
      <c r="H375" s="119"/>
      <c r="I375" s="119"/>
      <c r="J375" s="119"/>
      <c r="K375" s="119"/>
      <c r="L375" s="119"/>
    </row>
    <row r="376" spans="2:12">
      <c r="B376" s="118"/>
      <c r="C376" s="118"/>
      <c r="D376" s="119"/>
      <c r="E376" s="119"/>
      <c r="F376" s="119"/>
      <c r="G376" s="119"/>
      <c r="H376" s="119"/>
      <c r="I376" s="119"/>
      <c r="J376" s="119"/>
      <c r="K376" s="119"/>
      <c r="L376" s="119"/>
    </row>
    <row r="377" spans="2:12">
      <c r="B377" s="118"/>
      <c r="C377" s="118"/>
      <c r="D377" s="119"/>
      <c r="E377" s="119"/>
      <c r="F377" s="119"/>
      <c r="G377" s="119"/>
      <c r="H377" s="119"/>
      <c r="I377" s="119"/>
      <c r="J377" s="119"/>
      <c r="K377" s="119"/>
      <c r="L377" s="119"/>
    </row>
    <row r="378" spans="2:12">
      <c r="B378" s="118"/>
      <c r="C378" s="118"/>
      <c r="D378" s="119"/>
      <c r="E378" s="119"/>
      <c r="F378" s="119"/>
      <c r="G378" s="119"/>
      <c r="H378" s="119"/>
      <c r="I378" s="119"/>
      <c r="J378" s="119"/>
      <c r="K378" s="119"/>
      <c r="L378" s="119"/>
    </row>
    <row r="379" spans="2:12">
      <c r="B379" s="118"/>
      <c r="C379" s="118"/>
      <c r="D379" s="119"/>
      <c r="E379" s="119"/>
      <c r="F379" s="119"/>
      <c r="G379" s="119"/>
      <c r="H379" s="119"/>
      <c r="I379" s="119"/>
      <c r="J379" s="119"/>
      <c r="K379" s="119"/>
      <c r="L379" s="119"/>
    </row>
    <row r="380" spans="2:12">
      <c r="B380" s="118"/>
      <c r="C380" s="118"/>
      <c r="D380" s="119"/>
      <c r="E380" s="119"/>
      <c r="F380" s="119"/>
      <c r="G380" s="119"/>
      <c r="H380" s="119"/>
      <c r="I380" s="119"/>
      <c r="J380" s="119"/>
      <c r="K380" s="119"/>
      <c r="L380" s="119"/>
    </row>
    <row r="381" spans="2:12">
      <c r="B381" s="118"/>
      <c r="C381" s="118"/>
      <c r="D381" s="119"/>
      <c r="E381" s="119"/>
      <c r="F381" s="119"/>
      <c r="G381" s="119"/>
      <c r="H381" s="119"/>
      <c r="I381" s="119"/>
      <c r="J381" s="119"/>
      <c r="K381" s="119"/>
      <c r="L381" s="119"/>
    </row>
    <row r="382" spans="2:12">
      <c r="B382" s="118"/>
      <c r="C382" s="118"/>
      <c r="D382" s="119"/>
      <c r="E382" s="119"/>
      <c r="F382" s="119"/>
      <c r="G382" s="119"/>
      <c r="H382" s="119"/>
      <c r="I382" s="119"/>
      <c r="J382" s="119"/>
      <c r="K382" s="119"/>
      <c r="L382" s="119"/>
    </row>
    <row r="383" spans="2:12">
      <c r="B383" s="118"/>
      <c r="C383" s="118"/>
      <c r="D383" s="119"/>
      <c r="E383" s="119"/>
      <c r="F383" s="119"/>
      <c r="G383" s="119"/>
      <c r="H383" s="119"/>
      <c r="I383" s="119"/>
      <c r="J383" s="119"/>
      <c r="K383" s="119"/>
      <c r="L383" s="119"/>
    </row>
    <row r="384" spans="2:12">
      <c r="B384" s="118"/>
      <c r="C384" s="118"/>
      <c r="D384" s="119"/>
      <c r="E384" s="119"/>
      <c r="F384" s="119"/>
      <c r="G384" s="119"/>
      <c r="H384" s="119"/>
      <c r="I384" s="119"/>
      <c r="J384" s="119"/>
      <c r="K384" s="119"/>
      <c r="L384" s="119"/>
    </row>
    <row r="385" spans="2:12">
      <c r="B385" s="118"/>
      <c r="C385" s="118"/>
      <c r="D385" s="119"/>
      <c r="E385" s="119"/>
      <c r="F385" s="119"/>
      <c r="G385" s="119"/>
      <c r="H385" s="119"/>
      <c r="I385" s="119"/>
      <c r="J385" s="119"/>
      <c r="K385" s="119"/>
      <c r="L385" s="119"/>
    </row>
    <row r="386" spans="2:12">
      <c r="B386" s="118"/>
      <c r="C386" s="118"/>
      <c r="D386" s="119"/>
      <c r="E386" s="119"/>
      <c r="F386" s="119"/>
      <c r="G386" s="119"/>
      <c r="H386" s="119"/>
      <c r="I386" s="119"/>
      <c r="J386" s="119"/>
      <c r="K386" s="119"/>
      <c r="L386" s="119"/>
    </row>
    <row r="387" spans="2:12">
      <c r="B387" s="118"/>
      <c r="C387" s="118"/>
      <c r="D387" s="119"/>
      <c r="E387" s="119"/>
      <c r="F387" s="119"/>
      <c r="G387" s="119"/>
      <c r="H387" s="119"/>
      <c r="I387" s="119"/>
      <c r="J387" s="119"/>
      <c r="K387" s="119"/>
      <c r="L387" s="119"/>
    </row>
    <row r="388" spans="2:12">
      <c r="B388" s="118"/>
      <c r="C388" s="118"/>
      <c r="D388" s="119"/>
      <c r="E388" s="119"/>
      <c r="F388" s="119"/>
      <c r="G388" s="119"/>
      <c r="H388" s="119"/>
      <c r="I388" s="119"/>
      <c r="J388" s="119"/>
      <c r="K388" s="119"/>
      <c r="L388" s="119"/>
    </row>
    <row r="389" spans="2:12">
      <c r="B389" s="118"/>
      <c r="C389" s="118"/>
      <c r="D389" s="119"/>
      <c r="E389" s="119"/>
      <c r="F389" s="119"/>
      <c r="G389" s="119"/>
      <c r="H389" s="119"/>
      <c r="I389" s="119"/>
      <c r="J389" s="119"/>
      <c r="K389" s="119"/>
      <c r="L389" s="119"/>
    </row>
    <row r="390" spans="2:12">
      <c r="B390" s="118"/>
      <c r="C390" s="118"/>
      <c r="D390" s="119"/>
      <c r="E390" s="119"/>
      <c r="F390" s="119"/>
      <c r="G390" s="119"/>
      <c r="H390" s="119"/>
      <c r="I390" s="119"/>
      <c r="J390" s="119"/>
      <c r="K390" s="119"/>
      <c r="L390" s="119"/>
    </row>
    <row r="391" spans="2:12">
      <c r="B391" s="118"/>
      <c r="C391" s="118"/>
      <c r="D391" s="119"/>
      <c r="E391" s="119"/>
      <c r="F391" s="119"/>
      <c r="G391" s="119"/>
      <c r="H391" s="119"/>
      <c r="I391" s="119"/>
      <c r="J391" s="119"/>
      <c r="K391" s="119"/>
      <c r="L391" s="119"/>
    </row>
    <row r="392" spans="2:12">
      <c r="B392" s="118"/>
      <c r="C392" s="118"/>
      <c r="D392" s="119"/>
      <c r="E392" s="119"/>
      <c r="F392" s="119"/>
      <c r="G392" s="119"/>
      <c r="H392" s="119"/>
      <c r="I392" s="119"/>
      <c r="J392" s="119"/>
      <c r="K392" s="119"/>
      <c r="L392" s="119"/>
    </row>
    <row r="393" spans="2:12">
      <c r="B393" s="118"/>
      <c r="C393" s="118"/>
      <c r="D393" s="119"/>
      <c r="E393" s="119"/>
      <c r="F393" s="119"/>
      <c r="G393" s="119"/>
      <c r="H393" s="119"/>
      <c r="I393" s="119"/>
      <c r="J393" s="119"/>
      <c r="K393" s="119"/>
      <c r="L393" s="119"/>
    </row>
    <row r="394" spans="2:12">
      <c r="B394" s="118"/>
      <c r="C394" s="118"/>
      <c r="D394" s="119"/>
      <c r="E394" s="119"/>
      <c r="F394" s="119"/>
      <c r="G394" s="119"/>
      <c r="H394" s="119"/>
      <c r="I394" s="119"/>
      <c r="J394" s="119"/>
      <c r="K394" s="119"/>
      <c r="L394" s="119"/>
    </row>
    <row r="395" spans="2:12">
      <c r="B395" s="118"/>
      <c r="C395" s="118"/>
      <c r="D395" s="119"/>
      <c r="E395" s="119"/>
      <c r="F395" s="119"/>
      <c r="G395" s="119"/>
      <c r="H395" s="119"/>
      <c r="I395" s="119"/>
      <c r="J395" s="119"/>
      <c r="K395" s="119"/>
      <c r="L395" s="119"/>
    </row>
    <row r="396" spans="2:12">
      <c r="B396" s="118"/>
      <c r="C396" s="118"/>
      <c r="D396" s="119"/>
      <c r="E396" s="119"/>
      <c r="F396" s="119"/>
      <c r="G396" s="119"/>
      <c r="H396" s="119"/>
      <c r="I396" s="119"/>
      <c r="J396" s="119"/>
      <c r="K396" s="119"/>
      <c r="L396" s="119"/>
    </row>
    <row r="397" spans="2:12">
      <c r="B397" s="118"/>
      <c r="C397" s="118"/>
      <c r="D397" s="119"/>
      <c r="E397" s="119"/>
      <c r="F397" s="119"/>
      <c r="G397" s="119"/>
      <c r="H397" s="119"/>
      <c r="I397" s="119"/>
      <c r="J397" s="119"/>
      <c r="K397" s="119"/>
      <c r="L397" s="119"/>
    </row>
    <row r="398" spans="2:12">
      <c r="B398" s="118"/>
      <c r="C398" s="118"/>
      <c r="D398" s="119"/>
      <c r="E398" s="119"/>
      <c r="F398" s="119"/>
      <c r="G398" s="119"/>
      <c r="H398" s="119"/>
      <c r="I398" s="119"/>
      <c r="J398" s="119"/>
      <c r="K398" s="119"/>
      <c r="L398" s="119"/>
    </row>
    <row r="399" spans="2:12">
      <c r="B399" s="118"/>
      <c r="C399" s="118"/>
      <c r="D399" s="119"/>
      <c r="E399" s="119"/>
      <c r="F399" s="119"/>
      <c r="G399" s="119"/>
      <c r="H399" s="119"/>
      <c r="I399" s="119"/>
      <c r="J399" s="119"/>
      <c r="K399" s="119"/>
      <c r="L399" s="119"/>
    </row>
    <row r="400" spans="2:12">
      <c r="B400" s="118"/>
      <c r="C400" s="118"/>
      <c r="D400" s="119"/>
      <c r="E400" s="119"/>
      <c r="F400" s="119"/>
      <c r="G400" s="119"/>
      <c r="H400" s="119"/>
      <c r="I400" s="119"/>
      <c r="J400" s="119"/>
      <c r="K400" s="119"/>
      <c r="L400" s="119"/>
    </row>
    <row r="401" spans="2:12">
      <c r="B401" s="118"/>
      <c r="C401" s="118"/>
      <c r="D401" s="119"/>
      <c r="E401" s="119"/>
      <c r="F401" s="119"/>
      <c r="G401" s="119"/>
      <c r="H401" s="119"/>
      <c r="I401" s="119"/>
      <c r="J401" s="119"/>
      <c r="K401" s="119"/>
      <c r="L401" s="119"/>
    </row>
    <row r="402" spans="2:12">
      <c r="B402" s="118"/>
      <c r="C402" s="118"/>
      <c r="D402" s="119"/>
      <c r="E402" s="119"/>
      <c r="F402" s="119"/>
      <c r="G402" s="119"/>
      <c r="H402" s="119"/>
      <c r="I402" s="119"/>
      <c r="J402" s="119"/>
      <c r="K402" s="119"/>
      <c r="L402" s="119"/>
    </row>
    <row r="403" spans="2:12">
      <c r="B403" s="118"/>
      <c r="C403" s="118"/>
      <c r="D403" s="119"/>
      <c r="E403" s="119"/>
      <c r="F403" s="119"/>
      <c r="G403" s="119"/>
      <c r="H403" s="119"/>
      <c r="I403" s="119"/>
      <c r="J403" s="119"/>
      <c r="K403" s="119"/>
      <c r="L403" s="119"/>
    </row>
    <row r="404" spans="2:12">
      <c r="B404" s="118"/>
      <c r="C404" s="118"/>
      <c r="D404" s="119"/>
      <c r="E404" s="119"/>
      <c r="F404" s="119"/>
      <c r="G404" s="119"/>
      <c r="H404" s="119"/>
      <c r="I404" s="119"/>
      <c r="J404" s="119"/>
      <c r="K404" s="119"/>
      <c r="L404" s="119"/>
    </row>
    <row r="405" spans="2:12">
      <c r="B405" s="118"/>
      <c r="C405" s="118"/>
      <c r="D405" s="119"/>
      <c r="E405" s="119"/>
      <c r="F405" s="119"/>
      <c r="G405" s="119"/>
      <c r="H405" s="119"/>
      <c r="I405" s="119"/>
      <c r="J405" s="119"/>
      <c r="K405" s="119"/>
      <c r="L405" s="119"/>
    </row>
    <row r="406" spans="2:12">
      <c r="B406" s="118"/>
      <c r="C406" s="118"/>
      <c r="D406" s="119"/>
      <c r="E406" s="119"/>
      <c r="F406" s="119"/>
      <c r="G406" s="119"/>
      <c r="H406" s="119"/>
      <c r="I406" s="119"/>
      <c r="J406" s="119"/>
      <c r="K406" s="119"/>
      <c r="L406" s="119"/>
    </row>
    <row r="407" spans="2:12">
      <c r="B407" s="118"/>
      <c r="C407" s="118"/>
      <c r="D407" s="119"/>
      <c r="E407" s="119"/>
      <c r="F407" s="119"/>
      <c r="G407" s="119"/>
      <c r="H407" s="119"/>
      <c r="I407" s="119"/>
      <c r="J407" s="119"/>
      <c r="K407" s="119"/>
      <c r="L407" s="119"/>
    </row>
    <row r="408" spans="2:12">
      <c r="B408" s="118"/>
      <c r="C408" s="118"/>
      <c r="D408" s="119"/>
      <c r="E408" s="119"/>
      <c r="F408" s="119"/>
      <c r="G408" s="119"/>
      <c r="H408" s="119"/>
      <c r="I408" s="119"/>
      <c r="J408" s="119"/>
      <c r="K408" s="119"/>
      <c r="L408" s="119"/>
    </row>
    <row r="409" spans="2:12">
      <c r="B409" s="118"/>
      <c r="C409" s="118"/>
      <c r="D409" s="119"/>
      <c r="E409" s="119"/>
      <c r="F409" s="119"/>
      <c r="G409" s="119"/>
      <c r="H409" s="119"/>
      <c r="I409" s="119"/>
      <c r="J409" s="119"/>
      <c r="K409" s="119"/>
      <c r="L409" s="119"/>
    </row>
    <row r="410" spans="2:12">
      <c r="B410" s="118"/>
      <c r="C410" s="118"/>
      <c r="D410" s="119"/>
      <c r="E410" s="119"/>
      <c r="F410" s="119"/>
      <c r="G410" s="119"/>
      <c r="H410" s="119"/>
      <c r="I410" s="119"/>
      <c r="J410" s="119"/>
      <c r="K410" s="119"/>
      <c r="L410" s="119"/>
    </row>
    <row r="411" spans="2:12">
      <c r="B411" s="118"/>
      <c r="C411" s="118"/>
      <c r="D411" s="119"/>
      <c r="E411" s="119"/>
      <c r="F411" s="119"/>
      <c r="G411" s="119"/>
      <c r="H411" s="119"/>
      <c r="I411" s="119"/>
      <c r="J411" s="119"/>
      <c r="K411" s="119"/>
      <c r="L411" s="119"/>
    </row>
    <row r="412" spans="2:12">
      <c r="B412" s="118"/>
      <c r="C412" s="118"/>
      <c r="D412" s="119"/>
      <c r="E412" s="119"/>
      <c r="F412" s="119"/>
      <c r="G412" s="119"/>
      <c r="H412" s="119"/>
      <c r="I412" s="119"/>
      <c r="J412" s="119"/>
      <c r="K412" s="119"/>
      <c r="L412" s="119"/>
    </row>
    <row r="413" spans="2:12">
      <c r="B413" s="118"/>
      <c r="C413" s="118"/>
      <c r="D413" s="119"/>
      <c r="E413" s="119"/>
      <c r="F413" s="119"/>
      <c r="G413" s="119"/>
      <c r="H413" s="119"/>
      <c r="I413" s="119"/>
      <c r="J413" s="119"/>
      <c r="K413" s="119"/>
      <c r="L413" s="119"/>
    </row>
    <row r="414" spans="2:12">
      <c r="B414" s="118"/>
      <c r="C414" s="118"/>
      <c r="D414" s="119"/>
      <c r="E414" s="119"/>
      <c r="F414" s="119"/>
      <c r="G414" s="119"/>
      <c r="H414" s="119"/>
      <c r="I414" s="119"/>
      <c r="J414" s="119"/>
      <c r="K414" s="119"/>
      <c r="L414" s="119"/>
    </row>
    <row r="415" spans="2:12">
      <c r="B415" s="118"/>
      <c r="C415" s="118"/>
      <c r="D415" s="119"/>
      <c r="E415" s="119"/>
      <c r="F415" s="119"/>
      <c r="G415" s="119"/>
      <c r="H415" s="119"/>
      <c r="I415" s="119"/>
      <c r="J415" s="119"/>
      <c r="K415" s="119"/>
      <c r="L415" s="119"/>
    </row>
    <row r="416" spans="2:12">
      <c r="B416" s="118"/>
      <c r="C416" s="118"/>
      <c r="D416" s="119"/>
      <c r="E416" s="119"/>
      <c r="F416" s="119"/>
      <c r="G416" s="119"/>
      <c r="H416" s="119"/>
      <c r="I416" s="119"/>
      <c r="J416" s="119"/>
      <c r="K416" s="119"/>
      <c r="L416" s="119"/>
    </row>
    <row r="417" spans="2:12">
      <c r="B417" s="118"/>
      <c r="C417" s="118"/>
      <c r="D417" s="119"/>
      <c r="E417" s="119"/>
      <c r="F417" s="119"/>
      <c r="G417" s="119"/>
      <c r="H417" s="119"/>
      <c r="I417" s="119"/>
      <c r="J417" s="119"/>
      <c r="K417" s="119"/>
      <c r="L417" s="119"/>
    </row>
    <row r="418" spans="2:12">
      <c r="B418" s="118"/>
      <c r="C418" s="118"/>
      <c r="D418" s="119"/>
      <c r="E418" s="119"/>
      <c r="F418" s="119"/>
      <c r="G418" s="119"/>
      <c r="H418" s="119"/>
      <c r="I418" s="119"/>
      <c r="J418" s="119"/>
      <c r="K418" s="119"/>
      <c r="L418" s="119"/>
    </row>
    <row r="419" spans="2:12">
      <c r="B419" s="118"/>
      <c r="C419" s="118"/>
      <c r="D419" s="119"/>
      <c r="E419" s="119"/>
      <c r="F419" s="119"/>
      <c r="G419" s="119"/>
      <c r="H419" s="119"/>
      <c r="I419" s="119"/>
      <c r="J419" s="119"/>
      <c r="K419" s="119"/>
      <c r="L419" s="119"/>
    </row>
    <row r="420" spans="2:12">
      <c r="B420" s="118"/>
      <c r="C420" s="118"/>
      <c r="D420" s="119"/>
      <c r="E420" s="119"/>
      <c r="F420" s="119"/>
      <c r="G420" s="119"/>
      <c r="H420" s="119"/>
      <c r="I420" s="119"/>
      <c r="J420" s="119"/>
      <c r="K420" s="119"/>
      <c r="L420" s="119"/>
    </row>
    <row r="421" spans="2:12">
      <c r="B421" s="118"/>
      <c r="C421" s="118"/>
      <c r="D421" s="119"/>
      <c r="E421" s="119"/>
      <c r="F421" s="119"/>
      <c r="G421" s="119"/>
      <c r="H421" s="119"/>
      <c r="I421" s="119"/>
      <c r="J421" s="119"/>
      <c r="K421" s="119"/>
      <c r="L421" s="119"/>
    </row>
    <row r="422" spans="2:12">
      <c r="B422" s="118"/>
      <c r="C422" s="118"/>
      <c r="D422" s="119"/>
      <c r="E422" s="119"/>
      <c r="F422" s="119"/>
      <c r="G422" s="119"/>
      <c r="H422" s="119"/>
      <c r="I422" s="119"/>
      <c r="J422" s="119"/>
      <c r="K422" s="119"/>
      <c r="L422" s="119"/>
    </row>
    <row r="423" spans="2:12">
      <c r="B423" s="118"/>
      <c r="C423" s="118"/>
      <c r="D423" s="119"/>
      <c r="E423" s="119"/>
      <c r="F423" s="119"/>
      <c r="G423" s="119"/>
      <c r="H423" s="119"/>
      <c r="I423" s="119"/>
      <c r="J423" s="119"/>
      <c r="K423" s="119"/>
      <c r="L423" s="119"/>
    </row>
    <row r="424" spans="2:12">
      <c r="B424" s="118"/>
      <c r="C424" s="118"/>
      <c r="D424" s="119"/>
      <c r="E424" s="119"/>
      <c r="F424" s="119"/>
      <c r="G424" s="119"/>
      <c r="H424" s="119"/>
      <c r="I424" s="119"/>
      <c r="J424" s="119"/>
      <c r="K424" s="119"/>
      <c r="L424" s="119"/>
    </row>
    <row r="425" spans="2:12">
      <c r="B425" s="118"/>
      <c r="C425" s="118"/>
      <c r="D425" s="119"/>
      <c r="E425" s="119"/>
      <c r="F425" s="119"/>
      <c r="G425" s="119"/>
      <c r="H425" s="119"/>
      <c r="I425" s="119"/>
      <c r="J425" s="119"/>
      <c r="K425" s="119"/>
      <c r="L425" s="119"/>
    </row>
    <row r="426" spans="2:12">
      <c r="B426" s="118"/>
      <c r="C426" s="118"/>
      <c r="D426" s="119"/>
      <c r="E426" s="119"/>
      <c r="F426" s="119"/>
      <c r="G426" s="119"/>
      <c r="H426" s="119"/>
      <c r="I426" s="119"/>
      <c r="J426" s="119"/>
      <c r="K426" s="119"/>
      <c r="L426" s="119"/>
    </row>
    <row r="427" spans="2:12">
      <c r="B427" s="118"/>
      <c r="C427" s="118"/>
      <c r="D427" s="119"/>
      <c r="E427" s="119"/>
      <c r="F427" s="119"/>
      <c r="G427" s="119"/>
      <c r="H427" s="119"/>
      <c r="I427" s="119"/>
      <c r="J427" s="119"/>
      <c r="K427" s="119"/>
      <c r="L427" s="119"/>
    </row>
    <row r="428" spans="2:12">
      <c r="B428" s="118"/>
      <c r="C428" s="118"/>
      <c r="D428" s="119"/>
      <c r="E428" s="119"/>
      <c r="F428" s="119"/>
      <c r="G428" s="119"/>
      <c r="H428" s="119"/>
      <c r="I428" s="119"/>
      <c r="J428" s="119"/>
      <c r="K428" s="119"/>
      <c r="L428" s="119"/>
    </row>
    <row r="429" spans="2:12">
      <c r="B429" s="118"/>
      <c r="C429" s="118"/>
      <c r="D429" s="119"/>
      <c r="E429" s="119"/>
      <c r="F429" s="119"/>
      <c r="G429" s="119"/>
      <c r="H429" s="119"/>
      <c r="I429" s="119"/>
      <c r="J429" s="119"/>
      <c r="K429" s="119"/>
      <c r="L429" s="119"/>
    </row>
    <row r="430" spans="2:12">
      <c r="B430" s="118"/>
      <c r="C430" s="118"/>
      <c r="D430" s="119"/>
      <c r="E430" s="119"/>
      <c r="F430" s="119"/>
      <c r="G430" s="119"/>
      <c r="H430" s="119"/>
      <c r="I430" s="119"/>
      <c r="J430" s="119"/>
      <c r="K430" s="119"/>
      <c r="L430" s="119"/>
    </row>
    <row r="431" spans="2:12">
      <c r="B431" s="118"/>
      <c r="C431" s="118"/>
      <c r="D431" s="119"/>
      <c r="E431" s="119"/>
      <c r="F431" s="119"/>
      <c r="G431" s="119"/>
      <c r="H431" s="119"/>
      <c r="I431" s="119"/>
      <c r="J431" s="119"/>
      <c r="K431" s="119"/>
      <c r="L431" s="119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A1:A1048576 B1:B19 C5:C1048576 B21:B23 B25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2023-12-03T10:13:57Z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